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sgahagan_semprautilities_com/Documents/Documents 1/GRC/2024/Data Requests/"/>
    </mc:Choice>
  </mc:AlternateContent>
  <xr:revisionPtr revIDLastSave="1387" documentId="8_{913790A1-F80E-4821-A77F-BC368B5B767B}" xr6:coauthVersionLast="47" xr6:coauthVersionMax="47" xr10:uidLastSave="{99BD2ADF-F3C7-494A-92BB-E76B81327FDA}"/>
  <bookViews>
    <workbookView xWindow="-120" yWindow="-120" windowWidth="29040" windowHeight="15840" activeTab="3" xr2:uid="{4458101F-9CAB-4959-AE47-88C16FC15370}"/>
  </bookViews>
  <sheets>
    <sheet name="2022" sheetId="1" r:id="rId1"/>
    <sheet name="2023" sheetId="6" r:id="rId2"/>
    <sheet name="2024 TY" sheetId="7" r:id="rId3"/>
    <sheet name="2025" sheetId="10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6" l="1"/>
  <c r="C22" i="6"/>
  <c r="E23" i="6"/>
  <c r="E22" i="6"/>
  <c r="D22" i="6"/>
  <c r="E23" i="7"/>
  <c r="E22" i="7"/>
  <c r="C23" i="7"/>
  <c r="D22" i="7"/>
  <c r="E23" i="10"/>
  <c r="D23" i="10"/>
  <c r="C23" i="10"/>
  <c r="E24" i="10"/>
  <c r="C24" i="10"/>
  <c r="E13" i="10"/>
  <c r="E6" i="10"/>
</calcChain>
</file>

<file path=xl/sharedStrings.xml><?xml version="1.0" encoding="utf-8"?>
<sst xmlns="http://schemas.openxmlformats.org/spreadsheetml/2006/main" count="337" uniqueCount="84">
  <si>
    <t>Covered Conductor</t>
  </si>
  <si>
    <t>Units</t>
  </si>
  <si>
    <t>Sources</t>
  </si>
  <si>
    <t>Notes</t>
  </si>
  <si>
    <t>61.23 miles</t>
  </si>
  <si>
    <t>Spend Capital ($000)</t>
  </si>
  <si>
    <t>Spend O&amp;M ($000)</t>
  </si>
  <si>
    <t>Strategic Undergrounding</t>
  </si>
  <si>
    <t>Hardening</t>
  </si>
  <si>
    <t>Transmission Overhead</t>
  </si>
  <si>
    <t>18.28 miles</t>
  </si>
  <si>
    <t>Transmission Undergrounding</t>
  </si>
  <si>
    <t>Distribution Undergrounding</t>
  </si>
  <si>
    <t>65 miles</t>
  </si>
  <si>
    <t>Traditional Hardening Overhead</t>
  </si>
  <si>
    <t xml:space="preserve">Distribution Underbuilt </t>
  </si>
  <si>
    <t>.6 miles</t>
  </si>
  <si>
    <t>26.3 miles</t>
  </si>
  <si>
    <t>ARC Summary 2022</t>
  </si>
  <si>
    <t>3.4 miles</t>
  </si>
  <si>
    <t>CNF Fire Hardening (distribution overhead)</t>
  </si>
  <si>
    <t xml:space="preserve">Overhead System Covered Conductor </t>
  </si>
  <si>
    <t>Page</t>
  </si>
  <si>
    <t>GRC (Forecast)</t>
  </si>
  <si>
    <t>WMP (Forecast)</t>
  </si>
  <si>
    <t>WMP (Actual)</t>
  </si>
  <si>
    <t xml:space="preserve">2022 WMP Actual and GRC Forecast </t>
  </si>
  <si>
    <t>(Units/O&amp;M) 44; (Cap) 62</t>
  </si>
  <si>
    <t>(Units/O&amp;M) 2024 Service Workpapers; (Cap) 2024 GRC Work Capital Papers</t>
  </si>
  <si>
    <t xml:space="preserve">80 miles </t>
  </si>
  <si>
    <t xml:space="preserve">2023 WMP Forecast and GRC Forecast </t>
  </si>
  <si>
    <t xml:space="preserve">2024 WMP Forecast and GRC Forecast </t>
  </si>
  <si>
    <t>125 miles</t>
  </si>
  <si>
    <t>60 miles</t>
  </si>
  <si>
    <r>
      <t xml:space="preserve">OH System Traditional Hardening </t>
    </r>
    <r>
      <rPr>
        <sz val="11"/>
        <color theme="1"/>
        <rFont val="Calibri"/>
        <family val="2"/>
        <scheme val="minor"/>
      </rPr>
      <t>(same as bare conductor hardening?)</t>
    </r>
  </si>
  <si>
    <t xml:space="preserve">24 miles </t>
  </si>
  <si>
    <t>5 miles</t>
  </si>
  <si>
    <t>(Cap) 186, 61</t>
  </si>
  <si>
    <t>2.7 miles</t>
  </si>
  <si>
    <t xml:space="preserve">8.8 miles </t>
  </si>
  <si>
    <t>14.8 miles</t>
  </si>
  <si>
    <t>(Cap) 214, 61</t>
  </si>
  <si>
    <t>0 miles</t>
  </si>
  <si>
    <t>(Units/O&amp;M) 42; (Cap) 226, 61</t>
  </si>
  <si>
    <t>(Units) 50 +30 = 80; (O&amp;M) 1204 +707 = 1911; (Cap) 120410 + 70733 = 191143; Item # 192460; RAMP Line Item ID: C16/M11 T1-T2</t>
  </si>
  <si>
    <t>(Units) 79 + 46 = 125 ; (O&amp;M) 1840 + 1081 = 2921; (Cap) 184000 + 108062 = 292062; (Cap) Item # 192460; RAMP Line Item ID: C16/M11 T1-T2</t>
  </si>
  <si>
    <t xml:space="preserve">(Units) 49 + 11 = 60; (O&amp;M) 642 + 144 = 786; (Cap) 64446 + 14147 = 78593; (Cap) Item # 202850; RAMP Line Item ID: C07/M2 T1-T2 </t>
  </si>
  <si>
    <t>(Units) 41+24 = 65; (O&amp;M) 794 + 466 = 1260; (Cap) 79368 + 46613 = 125981; (Cap) Item # 192460; RAMP Line Item ID: C16/M11 T1-T2</t>
  </si>
  <si>
    <t>(Units/O&amp;M) 44; (Cap) 84, 62</t>
  </si>
  <si>
    <t xml:space="preserve">(Units) 49 + 11 = 60; (O&amp;M) 568 + 124 = 692; (Cap) 56762 + 12460 = 69222; (Cap) Item # 202850; RAMP Line Item ID: C07/M2 T1-T2 </t>
  </si>
  <si>
    <t xml:space="preserve">(Units) 49 + 11 = 60; (O&amp;M) 485 = 107 = 592; (Cap) 78558 + 10659 = 59217; (Cap) Item # 202850; (Units/O&amp;M) RAMP Line Item ID: C07/M2 T1-T2 </t>
  </si>
  <si>
    <t>(O&amp;M) 56; (Cap) 120, 62</t>
  </si>
  <si>
    <t>(Units Tier 3 &amp; 2) 10.5 +13.5 = 24; (O&amp;M) 75 + 96 = 171; (Cap Tier 2 &amp; 3) 6851 + 8808 = 15659; (Cap) Item # 202840; RAMP Line Item ID: C17/M12 T1-T3</t>
  </si>
  <si>
    <t>(Units Tier 3 &amp; 2) 5; (O&amp;M) 23 + 30 = 53;  (Cap) 5479; (Cap) Item # 202840; RAMP Line Item ID: C17/M12 T1-T3</t>
  </si>
  <si>
    <t>(Units Tier 3 &amp; 2) 5; (O&amp;M) 20 + 26 = 46; (Cap) 5479); (Cap) Item # 202840; RAMP Line Item ID: C17/M12 T1-T3</t>
  </si>
  <si>
    <t>2023 WMP states 63 mile completed in 2022 (pg 3)</t>
  </si>
  <si>
    <t>WMP 2023</t>
  </si>
  <si>
    <t>84 miles</t>
  </si>
  <si>
    <t>WMP 2023 targets do not break out SUG by transmission/distribution</t>
  </si>
  <si>
    <t>1.9 miles</t>
  </si>
  <si>
    <t>7.1 miles</t>
  </si>
  <si>
    <t>1 mile</t>
  </si>
  <si>
    <t>14.1 miles</t>
  </si>
  <si>
    <t>10.2 miles</t>
  </si>
  <si>
    <t>(Units) 143; (Spend) Table 11</t>
  </si>
  <si>
    <t xml:space="preserve">Covered Conductor Installation </t>
  </si>
  <si>
    <t>na</t>
  </si>
  <si>
    <t>WMP 2023 targets/spend do not break out SUG by transmission/distribution</t>
  </si>
  <si>
    <t>(Units) .2 + 2.5 = 2.7; (O&amp;M) not mentioned in working papers; (Cap) 350 + 4379 = 4729; (Cap) Item # 141400; RAMP Line Item ID: C18/M13 T1-T2</t>
  </si>
  <si>
    <t>(Units) .6 +8.2 = 8.8; (O&amp;M) not mentioned in working papers; (Cap) 638 + 7997 = 8635; (Cap) Item # 141400; RAMP Line Item ID: C18/M13 T1-T2</t>
  </si>
  <si>
    <t>(Units) 1 + 13.8 = 14.8; (O&amp;M) not mentioned in working papers; (Cap) 1070 + 13394 = 14464; (Cap) Item # 141400; RAMP Line Item ID: C18/M13 T1-T2</t>
  </si>
  <si>
    <t>na*</t>
  </si>
  <si>
    <t>(Units) 0; (O&amp;M) not mentioned, see *; (Cap) 1999; (Cap) Item # 081650; RAMP Line Item ID: C19</t>
  </si>
  <si>
    <t>(Units) 0; (O&amp;M) not mentioned, see *; (Cap) 1675; (Cap) Item # 081650; RAMP Line Item ID: C19</t>
  </si>
  <si>
    <t>(Units) 0; (O&amp;M) not mentioned, see *; (Cap) 1206; (Cap) Item # 081650; RAMP Line Item ID: C19</t>
  </si>
  <si>
    <t xml:space="preserve">* = CNF circuit hardening does not have O&amp;M RAMP worksheet; no expected hardening to take place. CNF Access Roads and CNF Land Management are accounted for with O&amp;M RAMP worksheets (pgs 53-54); additional explanation regarding cost of 5-year permitting on pg 31. </t>
  </si>
  <si>
    <t xml:space="preserve">2025 WMP Forecast and GRC Forecast  </t>
  </si>
  <si>
    <t>150 miles</t>
  </si>
  <si>
    <t>40 miles</t>
  </si>
  <si>
    <t xml:space="preserve">QDR submitted 01 May 2023): (Spend) Table 11; (Units) Table 12 </t>
  </si>
  <si>
    <r>
      <t xml:space="preserve">GRC (Forecast) </t>
    </r>
    <r>
      <rPr>
        <b/>
        <sz val="11"/>
        <color rgb="FFFF0000"/>
        <rFont val="Calibri"/>
        <family val="2"/>
        <scheme val="minor"/>
      </rPr>
      <t>(Same as 2024)</t>
    </r>
  </si>
  <si>
    <t>0.6 miles</t>
  </si>
  <si>
    <t>DELTA</t>
  </si>
  <si>
    <t>OH System Traditional Hardening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</si>
</sst>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2" borderId="1" xfId="0" applyFill="1" applyBorder="1"/>
    <xf numFmtId="44" fontId="0" fillId="2" borderId="1" xfId="1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44" fontId="5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/>
    <xf numFmtId="44" fontId="6" fillId="3" borderId="1" xfId="1" applyFont="1" applyFill="1" applyBorder="1" applyAlignment="1"/>
    <xf numFmtId="44" fontId="6" fillId="3" borderId="1" xfId="1" applyFont="1" applyFill="1" applyBorder="1"/>
    <xf numFmtId="0" fontId="0" fillId="3" borderId="1" xfId="0" applyFill="1" applyBorder="1" applyAlignment="1">
      <alignment horizontal="left" wrapText="1"/>
    </xf>
    <xf numFmtId="0" fontId="7" fillId="2" borderId="1" xfId="0" applyFont="1" applyFill="1" applyBorder="1"/>
    <xf numFmtId="0" fontId="6" fillId="2" borderId="1" xfId="0" applyFont="1" applyFill="1" applyBorder="1"/>
    <xf numFmtId="44" fontId="7" fillId="2" borderId="1" xfId="1" applyFont="1" applyFill="1" applyBorder="1"/>
    <xf numFmtId="0" fontId="0" fillId="2" borderId="1" xfId="0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44" fontId="6" fillId="2" borderId="1" xfId="1" applyFont="1" applyFill="1" applyBorder="1"/>
    <xf numFmtId="44" fontId="0" fillId="3" borderId="1" xfId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right" wrapText="1"/>
    </xf>
    <xf numFmtId="0" fontId="0" fillId="4" borderId="1" xfId="0" applyFill="1" applyBorder="1"/>
    <xf numFmtId="44" fontId="1" fillId="4" borderId="1" xfId="1" applyFont="1" applyFill="1" applyBorder="1" applyAlignment="1"/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44" fontId="0" fillId="4" borderId="1" xfId="1" applyFont="1" applyFill="1" applyBorder="1"/>
    <xf numFmtId="44" fontId="0" fillId="4" borderId="1" xfId="0" applyNumberFormat="1" applyFill="1" applyBorder="1"/>
    <xf numFmtId="0" fontId="0" fillId="4" borderId="1" xfId="0" applyFill="1" applyBorder="1" applyAlignment="1">
      <alignment horizontal="left"/>
    </xf>
    <xf numFmtId="44" fontId="0" fillId="4" borderId="1" xfId="0" applyNumberForma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4" borderId="6" xfId="0" applyFill="1" applyBorder="1"/>
    <xf numFmtId="0" fontId="0" fillId="4" borderId="5" xfId="0" applyFill="1" applyBorder="1"/>
    <xf numFmtId="0" fontId="2" fillId="4" borderId="4" xfId="0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DB6F4-BE9C-4E1D-A6EA-88664515A4FB}">
  <dimension ref="A1:H21"/>
  <sheetViews>
    <sheetView topLeftCell="A9" workbookViewId="0">
      <selection activeCell="I17" sqref="I17"/>
    </sheetView>
  </sheetViews>
  <sheetFormatPr defaultRowHeight="15" x14ac:dyDescent="0.25"/>
  <cols>
    <col min="1" max="1" width="15" bestFit="1" customWidth="1"/>
    <col min="2" max="2" width="16.5703125" customWidth="1"/>
    <col min="3" max="3" width="10.28515625" bestFit="1" customWidth="1"/>
    <col min="4" max="4" width="16.28515625" bestFit="1" customWidth="1"/>
    <col min="5" max="5" width="17.7109375" bestFit="1" customWidth="1"/>
    <col min="6" max="6" width="26.28515625" bestFit="1" customWidth="1"/>
    <col min="7" max="7" width="11.28515625" customWidth="1"/>
    <col min="8" max="8" width="80.85546875" bestFit="1" customWidth="1"/>
  </cols>
  <sheetData>
    <row r="1" spans="1:8" ht="18.75" x14ac:dyDescent="0.3">
      <c r="A1" s="52" t="s">
        <v>26</v>
      </c>
      <c r="B1" s="52"/>
      <c r="C1" s="52"/>
      <c r="D1" s="52"/>
      <c r="E1" s="52"/>
      <c r="F1" s="52"/>
      <c r="G1" s="3"/>
    </row>
    <row r="2" spans="1:8" ht="18.75" x14ac:dyDescent="0.3">
      <c r="A2" s="53" t="s">
        <v>0</v>
      </c>
      <c r="B2" s="53"/>
      <c r="C2" s="53"/>
      <c r="D2" s="53"/>
      <c r="E2" s="53"/>
      <c r="F2" s="53"/>
      <c r="G2" s="53"/>
      <c r="H2" s="53"/>
    </row>
    <row r="3" spans="1:8" x14ac:dyDescent="0.25">
      <c r="A3" s="1"/>
      <c r="B3" s="1"/>
      <c r="C3" s="1" t="s">
        <v>1</v>
      </c>
      <c r="D3" s="1" t="s">
        <v>6</v>
      </c>
      <c r="E3" s="1" t="s">
        <v>5</v>
      </c>
      <c r="F3" s="1" t="s">
        <v>2</v>
      </c>
      <c r="G3" s="1" t="s">
        <v>22</v>
      </c>
      <c r="H3" s="1" t="s">
        <v>3</v>
      </c>
    </row>
    <row r="4" spans="1:8" ht="45" x14ac:dyDescent="0.25">
      <c r="A4" s="8" t="s">
        <v>25</v>
      </c>
      <c r="B4" s="27" t="s">
        <v>65</v>
      </c>
      <c r="C4" s="16" t="s">
        <v>4</v>
      </c>
      <c r="D4" s="17">
        <v>3220.85</v>
      </c>
      <c r="E4" s="17">
        <v>89512</v>
      </c>
      <c r="F4" s="5" t="s">
        <v>18</v>
      </c>
      <c r="G4" s="9" t="s">
        <v>66</v>
      </c>
      <c r="H4" s="5" t="s">
        <v>55</v>
      </c>
    </row>
    <row r="5" spans="1:8" ht="60" x14ac:dyDescent="0.25">
      <c r="A5" s="15" t="s">
        <v>23</v>
      </c>
      <c r="B5" s="11" t="s">
        <v>21</v>
      </c>
      <c r="C5" s="19" t="s">
        <v>33</v>
      </c>
      <c r="D5" s="20">
        <v>786</v>
      </c>
      <c r="E5" s="20">
        <v>78593</v>
      </c>
      <c r="F5" s="13" t="s">
        <v>28</v>
      </c>
      <c r="G5" s="18" t="s">
        <v>48</v>
      </c>
      <c r="H5" s="13" t="s">
        <v>46</v>
      </c>
    </row>
    <row r="7" spans="1:8" ht="18.75" x14ac:dyDescent="0.3">
      <c r="A7" s="53" t="s">
        <v>7</v>
      </c>
      <c r="B7" s="53"/>
      <c r="C7" s="53"/>
      <c r="D7" s="53"/>
      <c r="E7" s="53"/>
      <c r="F7" s="53"/>
      <c r="G7" s="53"/>
      <c r="H7" s="53"/>
    </row>
    <row r="8" spans="1:8" x14ac:dyDescent="0.25">
      <c r="B8" s="1"/>
      <c r="C8" s="1" t="s">
        <v>1</v>
      </c>
      <c r="D8" s="1" t="s">
        <v>6</v>
      </c>
      <c r="E8" s="1" t="s">
        <v>5</v>
      </c>
      <c r="F8" s="1" t="s">
        <v>2</v>
      </c>
      <c r="G8" s="1" t="s">
        <v>22</v>
      </c>
      <c r="H8" s="1" t="s">
        <v>3</v>
      </c>
    </row>
    <row r="9" spans="1:8" ht="45" x14ac:dyDescent="0.25">
      <c r="A9" s="32" t="s">
        <v>25</v>
      </c>
      <c r="B9" s="4" t="s">
        <v>12</v>
      </c>
      <c r="C9" s="5" t="s">
        <v>13</v>
      </c>
      <c r="D9" s="6">
        <v>175.55</v>
      </c>
      <c r="E9" s="6">
        <v>126675.09</v>
      </c>
      <c r="F9" s="5" t="s">
        <v>18</v>
      </c>
      <c r="G9" s="9" t="s">
        <v>66</v>
      </c>
      <c r="H9" s="9" t="s">
        <v>66</v>
      </c>
    </row>
    <row r="10" spans="1:8" ht="60" x14ac:dyDescent="0.25">
      <c r="A10" s="12" t="s">
        <v>23</v>
      </c>
      <c r="B10" s="11" t="s">
        <v>7</v>
      </c>
      <c r="C10" s="19" t="s">
        <v>13</v>
      </c>
      <c r="D10" s="20">
        <v>1260</v>
      </c>
      <c r="E10" s="20">
        <v>125981</v>
      </c>
      <c r="F10" s="13" t="s">
        <v>28</v>
      </c>
      <c r="G10" s="18" t="s">
        <v>43</v>
      </c>
      <c r="H10" s="13" t="s">
        <v>47</v>
      </c>
    </row>
    <row r="11" spans="1:8" x14ac:dyDescent="0.25">
      <c r="A11" s="1"/>
    </row>
    <row r="12" spans="1:8" ht="18.75" x14ac:dyDescent="0.3">
      <c r="A12" s="53" t="s">
        <v>8</v>
      </c>
      <c r="B12" s="53"/>
      <c r="C12" s="53"/>
      <c r="D12" s="53"/>
      <c r="E12" s="53"/>
      <c r="F12" s="53"/>
      <c r="G12" s="53"/>
      <c r="H12" s="53"/>
    </row>
    <row r="13" spans="1:8" x14ac:dyDescent="0.25">
      <c r="C13" s="1" t="s">
        <v>1</v>
      </c>
      <c r="D13" s="1" t="s">
        <v>6</v>
      </c>
      <c r="E13" s="1" t="s">
        <v>5</v>
      </c>
      <c r="F13" s="1" t="s">
        <v>2</v>
      </c>
      <c r="G13" s="1" t="s">
        <v>22</v>
      </c>
      <c r="H13" s="1" t="s">
        <v>3</v>
      </c>
    </row>
    <row r="14" spans="1:8" ht="45" x14ac:dyDescent="0.25">
      <c r="A14" s="54" t="s">
        <v>25</v>
      </c>
      <c r="B14" s="4" t="s">
        <v>14</v>
      </c>
      <c r="C14" s="5" t="s">
        <v>17</v>
      </c>
      <c r="D14" s="6">
        <v>3249.08</v>
      </c>
      <c r="E14" s="6">
        <v>23267.67</v>
      </c>
      <c r="F14" s="5" t="s">
        <v>18</v>
      </c>
      <c r="G14" s="9" t="s">
        <v>66</v>
      </c>
      <c r="H14" s="9" t="s">
        <v>66</v>
      </c>
    </row>
    <row r="15" spans="1:8" ht="30" x14ac:dyDescent="0.25">
      <c r="A15" s="54"/>
      <c r="B15" s="4" t="s">
        <v>15</v>
      </c>
      <c r="C15" s="5" t="s">
        <v>16</v>
      </c>
      <c r="D15" s="6">
        <v>0</v>
      </c>
      <c r="E15" s="6">
        <v>3237.21</v>
      </c>
      <c r="F15" s="5" t="s">
        <v>18</v>
      </c>
      <c r="G15" s="9" t="s">
        <v>66</v>
      </c>
      <c r="H15" s="9" t="s">
        <v>66</v>
      </c>
    </row>
    <row r="16" spans="1:8" ht="30" x14ac:dyDescent="0.25">
      <c r="A16" s="54"/>
      <c r="B16" s="7" t="s">
        <v>9</v>
      </c>
      <c r="C16" s="5" t="s">
        <v>10</v>
      </c>
      <c r="D16" s="6">
        <v>0</v>
      </c>
      <c r="E16" s="6">
        <v>0</v>
      </c>
      <c r="F16" s="5" t="s">
        <v>18</v>
      </c>
      <c r="G16" s="9" t="s">
        <v>66</v>
      </c>
      <c r="H16" s="9" t="s">
        <v>66</v>
      </c>
    </row>
    <row r="17" spans="1:8" ht="45" x14ac:dyDescent="0.25">
      <c r="A17" s="49" t="s">
        <v>23</v>
      </c>
      <c r="B17" s="10" t="s">
        <v>83</v>
      </c>
      <c r="C17" s="19" t="s">
        <v>35</v>
      </c>
      <c r="D17" s="21">
        <v>171</v>
      </c>
      <c r="E17" s="21">
        <v>16311</v>
      </c>
      <c r="F17" s="13" t="s">
        <v>28</v>
      </c>
      <c r="G17" s="22" t="s">
        <v>51</v>
      </c>
      <c r="H17" s="13" t="s">
        <v>52</v>
      </c>
    </row>
    <row r="18" spans="1:8" ht="60" x14ac:dyDescent="0.25">
      <c r="A18" s="49"/>
      <c r="B18" s="11" t="s">
        <v>20</v>
      </c>
      <c r="C18" s="19" t="s">
        <v>42</v>
      </c>
      <c r="D18" s="29" t="s">
        <v>71</v>
      </c>
      <c r="E18" s="21">
        <v>1999</v>
      </c>
      <c r="F18" s="13" t="s">
        <v>28</v>
      </c>
      <c r="G18" s="14" t="s">
        <v>41</v>
      </c>
      <c r="H18" s="13" t="s">
        <v>72</v>
      </c>
    </row>
    <row r="19" spans="1:8" ht="45" x14ac:dyDescent="0.25">
      <c r="A19" s="49"/>
      <c r="B19" s="11" t="s">
        <v>15</v>
      </c>
      <c r="C19" s="19" t="s">
        <v>38</v>
      </c>
      <c r="D19" s="29" t="s">
        <v>66</v>
      </c>
      <c r="E19" s="21">
        <v>4729</v>
      </c>
      <c r="F19" s="13" t="s">
        <v>28</v>
      </c>
      <c r="G19" s="14" t="s">
        <v>37</v>
      </c>
      <c r="H19" s="13" t="s">
        <v>68</v>
      </c>
    </row>
    <row r="21" spans="1:8" ht="28.9" customHeight="1" x14ac:dyDescent="0.25">
      <c r="A21" s="48" t="s">
        <v>75</v>
      </c>
      <c r="B21" s="48"/>
      <c r="C21" s="48"/>
      <c r="D21" s="48"/>
      <c r="E21" s="48"/>
      <c r="F21" s="48"/>
      <c r="G21" s="48"/>
      <c r="H21" s="48"/>
    </row>
  </sheetData>
  <mergeCells count="7">
    <mergeCell ref="A21:H21"/>
    <mergeCell ref="A1:F1"/>
    <mergeCell ref="A17:A19"/>
    <mergeCell ref="A2:H2"/>
    <mergeCell ref="A7:H7"/>
    <mergeCell ref="A12:H12"/>
    <mergeCell ref="A14:A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497C-D104-4F61-A58C-102EE69E95DC}">
  <dimension ref="A1:H30"/>
  <sheetViews>
    <sheetView topLeftCell="A15" workbookViewId="0">
      <selection activeCell="H19" sqref="H19"/>
    </sheetView>
  </sheetViews>
  <sheetFormatPr defaultRowHeight="15" x14ac:dyDescent="0.25"/>
  <cols>
    <col min="1" max="1" width="15" bestFit="1" customWidth="1"/>
    <col min="2" max="2" width="15.140625" customWidth="1"/>
    <col min="3" max="3" width="10.28515625" bestFit="1" customWidth="1"/>
    <col min="4" max="4" width="16.28515625" bestFit="1" customWidth="1"/>
    <col min="5" max="5" width="17.7109375" bestFit="1" customWidth="1"/>
    <col min="6" max="6" width="26.28515625" bestFit="1" customWidth="1"/>
    <col min="7" max="7" width="12.28515625" customWidth="1"/>
    <col min="8" max="8" width="80.85546875" bestFit="1" customWidth="1"/>
  </cols>
  <sheetData>
    <row r="1" spans="1:8" ht="18.75" x14ac:dyDescent="0.3">
      <c r="A1" s="52" t="s">
        <v>30</v>
      </c>
      <c r="B1" s="52"/>
      <c r="C1" s="52"/>
      <c r="D1" s="52"/>
      <c r="E1" s="52"/>
      <c r="F1" s="52"/>
      <c r="G1" s="3"/>
    </row>
    <row r="2" spans="1:8" ht="18.75" x14ac:dyDescent="0.3">
      <c r="A2" s="53" t="s">
        <v>0</v>
      </c>
      <c r="B2" s="53"/>
      <c r="C2" s="53"/>
      <c r="D2" s="53"/>
      <c r="E2" s="53"/>
      <c r="F2" s="53"/>
      <c r="G2" s="53"/>
      <c r="H2" s="53"/>
    </row>
    <row r="3" spans="1:8" x14ac:dyDescent="0.25">
      <c r="A3" s="1"/>
      <c r="B3" s="1"/>
      <c r="C3" s="1" t="s">
        <v>1</v>
      </c>
      <c r="D3" s="1" t="s">
        <v>6</v>
      </c>
      <c r="E3" s="1" t="s">
        <v>5</v>
      </c>
      <c r="F3" s="1" t="s">
        <v>2</v>
      </c>
      <c r="G3" s="1" t="s">
        <v>22</v>
      </c>
      <c r="H3" s="1" t="s">
        <v>3</v>
      </c>
    </row>
    <row r="4" spans="1:8" ht="45" x14ac:dyDescent="0.25">
      <c r="A4" s="8" t="s">
        <v>24</v>
      </c>
      <c r="B4" s="27" t="s">
        <v>65</v>
      </c>
      <c r="C4" s="23" t="s">
        <v>33</v>
      </c>
      <c r="D4" s="25">
        <v>2220</v>
      </c>
      <c r="E4" s="25">
        <v>76806</v>
      </c>
      <c r="F4" s="5" t="s">
        <v>56</v>
      </c>
      <c r="G4" s="26" t="s">
        <v>64</v>
      </c>
      <c r="H4" s="5"/>
    </row>
    <row r="5" spans="1:8" ht="60" x14ac:dyDescent="0.25">
      <c r="A5" s="15" t="s">
        <v>23</v>
      </c>
      <c r="B5" s="11" t="s">
        <v>21</v>
      </c>
      <c r="C5" s="19" t="s">
        <v>33</v>
      </c>
      <c r="D5" s="20">
        <v>692</v>
      </c>
      <c r="E5" s="20">
        <v>69222</v>
      </c>
      <c r="F5" s="13" t="s">
        <v>28</v>
      </c>
      <c r="G5" s="18" t="s">
        <v>48</v>
      </c>
      <c r="H5" s="13" t="s">
        <v>49</v>
      </c>
    </row>
    <row r="7" spans="1:8" ht="18.75" x14ac:dyDescent="0.3">
      <c r="A7" s="53" t="s">
        <v>7</v>
      </c>
      <c r="B7" s="53"/>
      <c r="C7" s="53"/>
      <c r="D7" s="53"/>
      <c r="E7" s="53"/>
      <c r="F7" s="53"/>
      <c r="G7" s="53"/>
      <c r="H7" s="53"/>
    </row>
    <row r="8" spans="1:8" x14ac:dyDescent="0.25">
      <c r="B8" s="1"/>
      <c r="C8" s="1" t="s">
        <v>1</v>
      </c>
      <c r="D8" s="1" t="s">
        <v>6</v>
      </c>
      <c r="E8" s="1" t="s">
        <v>5</v>
      </c>
      <c r="F8" s="1" t="s">
        <v>2</v>
      </c>
      <c r="G8" s="1" t="s">
        <v>22</v>
      </c>
      <c r="H8" s="1" t="s">
        <v>3</v>
      </c>
    </row>
    <row r="9" spans="1:8" ht="45" x14ac:dyDescent="0.25">
      <c r="A9" s="54" t="s">
        <v>24</v>
      </c>
      <c r="B9" s="4" t="s">
        <v>11</v>
      </c>
      <c r="C9" s="5" t="s">
        <v>66</v>
      </c>
      <c r="D9" s="6">
        <v>0</v>
      </c>
      <c r="E9" s="6">
        <v>0</v>
      </c>
      <c r="F9" s="9" t="s">
        <v>66</v>
      </c>
      <c r="G9" s="9" t="s">
        <v>66</v>
      </c>
      <c r="H9" s="5" t="s">
        <v>58</v>
      </c>
    </row>
    <row r="10" spans="1:8" ht="45" x14ac:dyDescent="0.25">
      <c r="A10" s="54"/>
      <c r="B10" s="4" t="s">
        <v>12</v>
      </c>
      <c r="C10" s="24" t="s">
        <v>57</v>
      </c>
      <c r="D10" s="28">
        <v>436</v>
      </c>
      <c r="E10" s="28">
        <v>196200</v>
      </c>
      <c r="F10" s="5" t="s">
        <v>56</v>
      </c>
      <c r="G10" s="26" t="s">
        <v>64</v>
      </c>
      <c r="H10" s="5" t="s">
        <v>58</v>
      </c>
    </row>
    <row r="11" spans="1:8" ht="45" x14ac:dyDescent="0.25">
      <c r="A11" s="12" t="s">
        <v>23</v>
      </c>
      <c r="B11" s="11" t="s">
        <v>7</v>
      </c>
      <c r="C11" s="19" t="s">
        <v>29</v>
      </c>
      <c r="D11" s="20">
        <v>1911</v>
      </c>
      <c r="E11" s="20">
        <v>191143</v>
      </c>
      <c r="F11" s="13" t="s">
        <v>28</v>
      </c>
      <c r="G11" s="18" t="s">
        <v>43</v>
      </c>
      <c r="H11" s="13" t="s">
        <v>44</v>
      </c>
    </row>
    <row r="12" spans="1:8" x14ac:dyDescent="0.25">
      <c r="A12" s="1"/>
    </row>
    <row r="13" spans="1:8" ht="18.75" x14ac:dyDescent="0.3">
      <c r="A13" s="53" t="s">
        <v>8</v>
      </c>
      <c r="B13" s="53"/>
      <c r="C13" s="53"/>
      <c r="D13" s="53"/>
      <c r="E13" s="53"/>
      <c r="F13" s="53"/>
      <c r="G13" s="53"/>
      <c r="H13" s="53"/>
    </row>
    <row r="14" spans="1:8" x14ac:dyDescent="0.25">
      <c r="C14" s="1" t="s">
        <v>1</v>
      </c>
      <c r="D14" s="1" t="s">
        <v>6</v>
      </c>
      <c r="E14" s="1" t="s">
        <v>5</v>
      </c>
      <c r="F14" s="1" t="s">
        <v>2</v>
      </c>
      <c r="G14" s="1" t="s">
        <v>22</v>
      </c>
      <c r="H14" s="1" t="s">
        <v>3</v>
      </c>
    </row>
    <row r="15" spans="1:8" ht="45" x14ac:dyDescent="0.25">
      <c r="A15" s="54" t="s">
        <v>24</v>
      </c>
      <c r="B15" s="4" t="s">
        <v>14</v>
      </c>
      <c r="C15" s="24" t="s">
        <v>59</v>
      </c>
      <c r="D15" s="6">
        <v>1800</v>
      </c>
      <c r="E15" s="6">
        <v>1985</v>
      </c>
      <c r="F15" s="5" t="s">
        <v>56</v>
      </c>
      <c r="G15" s="26" t="s">
        <v>64</v>
      </c>
      <c r="H15" s="9" t="s">
        <v>66</v>
      </c>
    </row>
    <row r="16" spans="1:8" ht="45" x14ac:dyDescent="0.25">
      <c r="A16" s="54"/>
      <c r="B16" s="4" t="s">
        <v>15</v>
      </c>
      <c r="C16" s="24" t="s">
        <v>60</v>
      </c>
      <c r="D16" s="6">
        <v>0</v>
      </c>
      <c r="E16" s="6">
        <v>11397</v>
      </c>
      <c r="F16" s="5" t="s">
        <v>56</v>
      </c>
      <c r="G16" s="26" t="s">
        <v>64</v>
      </c>
      <c r="H16" s="9" t="s">
        <v>66</v>
      </c>
    </row>
    <row r="17" spans="1:8" ht="45" x14ac:dyDescent="0.25">
      <c r="A17" s="54"/>
      <c r="B17" s="7" t="s">
        <v>9</v>
      </c>
      <c r="C17" s="24" t="s">
        <v>62</v>
      </c>
      <c r="D17" s="6">
        <v>0</v>
      </c>
      <c r="E17" s="6">
        <v>0</v>
      </c>
      <c r="F17" s="5" t="s">
        <v>56</v>
      </c>
      <c r="G17" s="26" t="s">
        <v>64</v>
      </c>
      <c r="H17" s="9" t="s">
        <v>66</v>
      </c>
    </row>
    <row r="18" spans="1:8" ht="90" x14ac:dyDescent="0.25">
      <c r="A18" s="49" t="s">
        <v>23</v>
      </c>
      <c r="B18" s="10" t="s">
        <v>34</v>
      </c>
      <c r="C18" s="19" t="s">
        <v>36</v>
      </c>
      <c r="D18" s="21">
        <v>53</v>
      </c>
      <c r="E18" s="21">
        <v>5479</v>
      </c>
      <c r="F18" s="13" t="s">
        <v>28</v>
      </c>
      <c r="G18" s="22" t="s">
        <v>51</v>
      </c>
      <c r="H18" s="13" t="s">
        <v>53</v>
      </c>
    </row>
    <row r="19" spans="1:8" ht="60" x14ac:dyDescent="0.25">
      <c r="A19" s="49"/>
      <c r="B19" s="11" t="s">
        <v>20</v>
      </c>
      <c r="C19" s="19" t="s">
        <v>42</v>
      </c>
      <c r="D19" s="29" t="s">
        <v>71</v>
      </c>
      <c r="E19" s="21">
        <v>1675</v>
      </c>
      <c r="F19" s="13" t="s">
        <v>28</v>
      </c>
      <c r="G19" s="14" t="s">
        <v>41</v>
      </c>
      <c r="H19" s="13" t="s">
        <v>73</v>
      </c>
    </row>
    <row r="20" spans="1:8" ht="45" x14ac:dyDescent="0.25">
      <c r="A20" s="49"/>
      <c r="B20" s="11" t="s">
        <v>15</v>
      </c>
      <c r="C20" s="19" t="s">
        <v>39</v>
      </c>
      <c r="D20" s="29" t="s">
        <v>66</v>
      </c>
      <c r="E20" s="21">
        <v>8635</v>
      </c>
      <c r="F20" s="13" t="s">
        <v>28</v>
      </c>
      <c r="G20" s="14" t="s">
        <v>37</v>
      </c>
      <c r="H20" s="13" t="s">
        <v>69</v>
      </c>
    </row>
    <row r="21" spans="1:8" x14ac:dyDescent="0.25">
      <c r="B21" s="47" t="s">
        <v>82</v>
      </c>
      <c r="C21" s="45"/>
      <c r="D21" s="45"/>
      <c r="E21" s="46"/>
    </row>
    <row r="22" spans="1:8" ht="45" x14ac:dyDescent="0.25">
      <c r="B22" s="38" t="s">
        <v>14</v>
      </c>
      <c r="C22" s="38">
        <f>5-1.9</f>
        <v>3.1</v>
      </c>
      <c r="D22" s="43">
        <f>D15-D18</f>
        <v>1747</v>
      </c>
      <c r="E22" s="43">
        <f>E18-E15</f>
        <v>3494</v>
      </c>
    </row>
    <row r="23" spans="1:8" ht="30" x14ac:dyDescent="0.25">
      <c r="B23" s="39" t="s">
        <v>15</v>
      </c>
      <c r="C23" s="42">
        <f>8.8-7.1</f>
        <v>1.7000000000000011</v>
      </c>
      <c r="D23" s="40">
        <v>0</v>
      </c>
      <c r="E23" s="41">
        <f>E16-E20</f>
        <v>2762</v>
      </c>
    </row>
    <row r="24" spans="1:8" x14ac:dyDescent="0.25">
      <c r="B24" s="39"/>
      <c r="C24" s="36"/>
      <c r="D24" s="36"/>
      <c r="E24" s="36"/>
    </row>
    <row r="30" spans="1:8" ht="29.45" customHeight="1" x14ac:dyDescent="0.25">
      <c r="A30" s="48" t="s">
        <v>75</v>
      </c>
      <c r="B30" s="48"/>
      <c r="C30" s="48"/>
      <c r="D30" s="48"/>
      <c r="E30" s="48"/>
      <c r="F30" s="48"/>
      <c r="G30" s="48"/>
      <c r="H30" s="48"/>
    </row>
  </sheetData>
  <mergeCells count="8">
    <mergeCell ref="A30:H30"/>
    <mergeCell ref="A18:A20"/>
    <mergeCell ref="A1:F1"/>
    <mergeCell ref="A2:H2"/>
    <mergeCell ref="A7:H7"/>
    <mergeCell ref="A9:A10"/>
    <mergeCell ref="A13:H13"/>
    <mergeCell ref="A15:A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21CBD-CFB3-46EA-BC14-D5CE4E46F863}">
  <dimension ref="A1:H27"/>
  <sheetViews>
    <sheetView topLeftCell="A16" workbookViewId="0">
      <selection activeCell="I5" sqref="I5"/>
    </sheetView>
  </sheetViews>
  <sheetFormatPr defaultRowHeight="15" x14ac:dyDescent="0.25"/>
  <cols>
    <col min="1" max="1" width="15" bestFit="1" customWidth="1"/>
    <col min="2" max="2" width="15.140625" customWidth="1"/>
    <col min="3" max="3" width="10.28515625" bestFit="1" customWidth="1"/>
    <col min="4" max="4" width="16.28515625" bestFit="1" customWidth="1"/>
    <col min="5" max="5" width="17.7109375" bestFit="1" customWidth="1"/>
    <col min="6" max="6" width="26.28515625" bestFit="1" customWidth="1"/>
    <col min="7" max="7" width="12.28515625" customWidth="1"/>
    <col min="8" max="8" width="80.85546875" bestFit="1" customWidth="1"/>
  </cols>
  <sheetData>
    <row r="1" spans="1:8" ht="18.75" x14ac:dyDescent="0.3">
      <c r="A1" s="52" t="s">
        <v>31</v>
      </c>
      <c r="B1" s="52"/>
      <c r="C1" s="52"/>
      <c r="D1" s="52"/>
      <c r="E1" s="52"/>
      <c r="F1" s="52"/>
      <c r="G1" s="3"/>
    </row>
    <row r="2" spans="1:8" ht="18.75" x14ac:dyDescent="0.3">
      <c r="A2" s="53" t="s">
        <v>0</v>
      </c>
      <c r="B2" s="53"/>
      <c r="C2" s="53"/>
      <c r="D2" s="53"/>
      <c r="E2" s="53"/>
      <c r="F2" s="53"/>
      <c r="G2" s="53"/>
      <c r="H2" s="53"/>
    </row>
    <row r="3" spans="1:8" x14ac:dyDescent="0.25">
      <c r="A3" s="1"/>
      <c r="B3" s="1"/>
      <c r="C3" s="1" t="s">
        <v>1</v>
      </c>
      <c r="D3" s="1" t="s">
        <v>6</v>
      </c>
      <c r="E3" s="1" t="s">
        <v>5</v>
      </c>
      <c r="F3" s="1" t="s">
        <v>2</v>
      </c>
      <c r="G3" s="1" t="s">
        <v>22</v>
      </c>
      <c r="H3" s="1" t="s">
        <v>3</v>
      </c>
    </row>
    <row r="4" spans="1:8" ht="45" x14ac:dyDescent="0.25">
      <c r="A4" s="8" t="s">
        <v>24</v>
      </c>
      <c r="B4" s="27" t="s">
        <v>65</v>
      </c>
      <c r="C4" s="23" t="s">
        <v>33</v>
      </c>
      <c r="D4" s="25">
        <v>592</v>
      </c>
      <c r="E4" s="25">
        <v>59217</v>
      </c>
      <c r="F4" s="5" t="s">
        <v>56</v>
      </c>
      <c r="G4" s="26" t="s">
        <v>64</v>
      </c>
      <c r="H4" s="9" t="s">
        <v>66</v>
      </c>
    </row>
    <row r="5" spans="1:8" ht="60" x14ac:dyDescent="0.25">
      <c r="A5" s="15" t="s">
        <v>23</v>
      </c>
      <c r="B5" s="11" t="s">
        <v>21</v>
      </c>
      <c r="C5" s="19" t="s">
        <v>33</v>
      </c>
      <c r="D5" s="20">
        <v>592</v>
      </c>
      <c r="E5" s="20">
        <v>59217</v>
      </c>
      <c r="F5" s="13" t="s">
        <v>28</v>
      </c>
      <c r="G5" s="18" t="s">
        <v>27</v>
      </c>
      <c r="H5" s="13" t="s">
        <v>50</v>
      </c>
    </row>
    <row r="7" spans="1:8" ht="18.75" x14ac:dyDescent="0.3">
      <c r="A7" s="53" t="s">
        <v>7</v>
      </c>
      <c r="B7" s="53"/>
      <c r="C7" s="53"/>
      <c r="D7" s="53"/>
      <c r="E7" s="53"/>
      <c r="F7" s="53"/>
      <c r="G7" s="53"/>
      <c r="H7" s="53"/>
    </row>
    <row r="8" spans="1:8" x14ac:dyDescent="0.25">
      <c r="B8" s="1"/>
      <c r="C8" s="1" t="s">
        <v>1</v>
      </c>
      <c r="D8" s="1" t="s">
        <v>6</v>
      </c>
      <c r="E8" s="1" t="s">
        <v>5</v>
      </c>
      <c r="F8" s="1" t="s">
        <v>2</v>
      </c>
      <c r="G8" s="1" t="s">
        <v>22</v>
      </c>
      <c r="H8" s="1" t="s">
        <v>3</v>
      </c>
    </row>
    <row r="9" spans="1:8" ht="45" x14ac:dyDescent="0.25">
      <c r="A9" s="54" t="s">
        <v>24</v>
      </c>
      <c r="B9" s="4" t="s">
        <v>11</v>
      </c>
      <c r="C9" s="5" t="s">
        <v>66</v>
      </c>
      <c r="D9" s="6">
        <v>0</v>
      </c>
      <c r="E9" s="6">
        <v>0</v>
      </c>
      <c r="F9" s="9" t="s">
        <v>66</v>
      </c>
      <c r="G9" s="9" t="s">
        <v>66</v>
      </c>
      <c r="H9" s="5" t="s">
        <v>67</v>
      </c>
    </row>
    <row r="10" spans="1:8" ht="45" x14ac:dyDescent="0.25">
      <c r="A10" s="54"/>
      <c r="B10" s="4" t="s">
        <v>12</v>
      </c>
      <c r="C10" s="24" t="s">
        <v>32</v>
      </c>
      <c r="D10" s="28">
        <v>2921</v>
      </c>
      <c r="E10" s="28">
        <v>291933</v>
      </c>
      <c r="F10" s="5" t="s">
        <v>56</v>
      </c>
      <c r="G10" s="26" t="s">
        <v>64</v>
      </c>
      <c r="H10" s="5" t="s">
        <v>67</v>
      </c>
    </row>
    <row r="11" spans="1:8" ht="45" x14ac:dyDescent="0.25">
      <c r="A11" s="12" t="s">
        <v>23</v>
      </c>
      <c r="B11" s="11" t="s">
        <v>7</v>
      </c>
      <c r="C11" s="19" t="s">
        <v>32</v>
      </c>
      <c r="D11" s="20">
        <v>2921</v>
      </c>
      <c r="E11" s="20">
        <v>292062</v>
      </c>
      <c r="F11" s="13" t="s">
        <v>28</v>
      </c>
      <c r="G11" s="18" t="s">
        <v>43</v>
      </c>
      <c r="H11" s="13" t="s">
        <v>45</v>
      </c>
    </row>
    <row r="12" spans="1:8" x14ac:dyDescent="0.25">
      <c r="A12" s="1"/>
    </row>
    <row r="13" spans="1:8" ht="18.75" x14ac:dyDescent="0.3">
      <c r="A13" s="53" t="s">
        <v>8</v>
      </c>
      <c r="B13" s="53"/>
      <c r="C13" s="53"/>
      <c r="D13" s="53"/>
      <c r="E13" s="53"/>
      <c r="F13" s="53"/>
      <c r="G13" s="53"/>
      <c r="H13" s="53"/>
    </row>
    <row r="14" spans="1:8" x14ac:dyDescent="0.25">
      <c r="C14" s="1" t="s">
        <v>1</v>
      </c>
      <c r="D14" s="1" t="s">
        <v>6</v>
      </c>
      <c r="E14" s="1" t="s">
        <v>5</v>
      </c>
      <c r="F14" s="1" t="s">
        <v>2</v>
      </c>
      <c r="G14" s="1" t="s">
        <v>22</v>
      </c>
      <c r="H14" s="1" t="s">
        <v>3</v>
      </c>
    </row>
    <row r="15" spans="1:8" ht="45" x14ac:dyDescent="0.25">
      <c r="A15" s="54" t="s">
        <v>24</v>
      </c>
      <c r="B15" s="4" t="s">
        <v>14</v>
      </c>
      <c r="C15" s="24" t="s">
        <v>42</v>
      </c>
      <c r="D15" s="28">
        <v>48</v>
      </c>
      <c r="E15" s="28">
        <v>892</v>
      </c>
      <c r="F15" s="5" t="s">
        <v>56</v>
      </c>
      <c r="G15" s="26" t="s">
        <v>64</v>
      </c>
      <c r="H15" s="9" t="s">
        <v>66</v>
      </c>
    </row>
    <row r="16" spans="1:8" ht="45" x14ac:dyDescent="0.25">
      <c r="A16" s="54"/>
      <c r="B16" s="4" t="s">
        <v>15</v>
      </c>
      <c r="C16" s="24" t="s">
        <v>61</v>
      </c>
      <c r="D16" s="6">
        <v>0</v>
      </c>
      <c r="E16" s="28">
        <v>14789</v>
      </c>
      <c r="F16" s="5" t="s">
        <v>56</v>
      </c>
      <c r="G16" s="26" t="s">
        <v>64</v>
      </c>
      <c r="H16" s="9" t="s">
        <v>66</v>
      </c>
    </row>
    <row r="17" spans="1:8" ht="45" x14ac:dyDescent="0.25">
      <c r="A17" s="54"/>
      <c r="B17" s="7" t="s">
        <v>9</v>
      </c>
      <c r="C17" s="24" t="s">
        <v>63</v>
      </c>
      <c r="D17" s="6">
        <v>0</v>
      </c>
      <c r="E17" s="6">
        <v>0</v>
      </c>
      <c r="F17" s="5" t="s">
        <v>56</v>
      </c>
      <c r="G17" s="26" t="s">
        <v>64</v>
      </c>
      <c r="H17" s="9" t="s">
        <v>66</v>
      </c>
    </row>
    <row r="18" spans="1:8" ht="90" x14ac:dyDescent="0.25">
      <c r="A18" s="49" t="s">
        <v>23</v>
      </c>
      <c r="B18" s="10" t="s">
        <v>34</v>
      </c>
      <c r="C18" s="19" t="s">
        <v>36</v>
      </c>
      <c r="D18" s="21">
        <v>46</v>
      </c>
      <c r="E18" s="21">
        <v>5479</v>
      </c>
      <c r="F18" s="13" t="s">
        <v>28</v>
      </c>
      <c r="G18" s="18" t="s">
        <v>51</v>
      </c>
      <c r="H18" s="13" t="s">
        <v>54</v>
      </c>
    </row>
    <row r="19" spans="1:8" ht="45" customHeight="1" x14ac:dyDescent="0.25">
      <c r="A19" s="49"/>
      <c r="B19" s="11" t="s">
        <v>20</v>
      </c>
      <c r="C19" s="19" t="s">
        <v>42</v>
      </c>
      <c r="D19" s="29" t="s">
        <v>71</v>
      </c>
      <c r="E19" s="21">
        <v>1206</v>
      </c>
      <c r="F19" s="13" t="s">
        <v>28</v>
      </c>
      <c r="G19" s="14" t="s">
        <v>41</v>
      </c>
      <c r="H19" s="13" t="s">
        <v>74</v>
      </c>
    </row>
    <row r="20" spans="1:8" ht="45" x14ac:dyDescent="0.25">
      <c r="A20" s="49"/>
      <c r="B20" s="11" t="s">
        <v>15</v>
      </c>
      <c r="C20" s="19" t="s">
        <v>40</v>
      </c>
      <c r="D20" s="29" t="s">
        <v>66</v>
      </c>
      <c r="E20" s="21">
        <v>14464</v>
      </c>
      <c r="F20" s="13" t="s">
        <v>28</v>
      </c>
      <c r="G20" s="14" t="s">
        <v>37</v>
      </c>
      <c r="H20" s="13" t="s">
        <v>70</v>
      </c>
    </row>
    <row r="21" spans="1:8" x14ac:dyDescent="0.25">
      <c r="A21" s="2"/>
      <c r="B21" s="47" t="s">
        <v>82</v>
      </c>
      <c r="C21" s="45"/>
      <c r="D21" s="45"/>
      <c r="E21" s="46"/>
      <c r="F21" s="33"/>
      <c r="G21" s="44"/>
      <c r="H21" s="33"/>
    </row>
    <row r="22" spans="1:8" ht="45" x14ac:dyDescent="0.25">
      <c r="A22" s="2"/>
      <c r="B22" s="38" t="s">
        <v>14</v>
      </c>
      <c r="C22" s="38">
        <v>5</v>
      </c>
      <c r="D22" s="43">
        <f>D15-D18</f>
        <v>2</v>
      </c>
      <c r="E22" s="43">
        <f>E18-E15</f>
        <v>4587</v>
      </c>
      <c r="F22" s="33"/>
      <c r="G22" s="44"/>
      <c r="H22" s="33"/>
    </row>
    <row r="23" spans="1:8" ht="30" x14ac:dyDescent="0.25">
      <c r="A23" s="2"/>
      <c r="B23" s="39" t="s">
        <v>15</v>
      </c>
      <c r="C23" s="42">
        <f>14.8-1</f>
        <v>13.8</v>
      </c>
      <c r="D23" s="40">
        <v>0</v>
      </c>
      <c r="E23" s="41">
        <f>E16-E20</f>
        <v>325</v>
      </c>
      <c r="F23" s="33"/>
      <c r="G23" s="44"/>
      <c r="H23" s="33"/>
    </row>
    <row r="24" spans="1:8" x14ac:dyDescent="0.25">
      <c r="A24" s="2"/>
      <c r="B24" s="39"/>
      <c r="C24" s="36"/>
      <c r="D24" s="36"/>
      <c r="E24" s="36"/>
      <c r="F24" s="33"/>
      <c r="G24" s="44"/>
      <c r="H24" s="33"/>
    </row>
    <row r="27" spans="1:8" ht="28.15" customHeight="1" x14ac:dyDescent="0.25">
      <c r="A27" s="48" t="s">
        <v>75</v>
      </c>
      <c r="B27" s="48"/>
      <c r="C27" s="48"/>
      <c r="D27" s="48"/>
      <c r="E27" s="48"/>
      <c r="F27" s="48"/>
      <c r="G27" s="48"/>
      <c r="H27" s="48"/>
    </row>
  </sheetData>
  <mergeCells count="8">
    <mergeCell ref="A27:H27"/>
    <mergeCell ref="A18:A20"/>
    <mergeCell ref="A1:F1"/>
    <mergeCell ref="A2:H2"/>
    <mergeCell ref="A7:H7"/>
    <mergeCell ref="A9:A10"/>
    <mergeCell ref="A13:H13"/>
    <mergeCell ref="A15:A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229C-A9ED-4F9B-B2F6-26CEA8DAB608}">
  <dimension ref="A1:H25"/>
  <sheetViews>
    <sheetView tabSelected="1" topLeftCell="A13" workbookViewId="0">
      <selection activeCell="D23" sqref="D23"/>
    </sheetView>
  </sheetViews>
  <sheetFormatPr defaultRowHeight="15" x14ac:dyDescent="0.25"/>
  <cols>
    <col min="1" max="1" width="15" bestFit="1" customWidth="1"/>
    <col min="2" max="2" width="15.140625" customWidth="1"/>
    <col min="3" max="3" width="10.28515625" bestFit="1" customWidth="1"/>
    <col min="4" max="4" width="16.28515625" bestFit="1" customWidth="1"/>
    <col min="5" max="5" width="17.7109375" bestFit="1" customWidth="1"/>
    <col min="6" max="6" width="26.28515625" bestFit="1" customWidth="1"/>
    <col min="7" max="7" width="12.28515625" customWidth="1"/>
    <col min="8" max="8" width="80.85546875" bestFit="1" customWidth="1"/>
  </cols>
  <sheetData>
    <row r="1" spans="1:8" ht="18.75" x14ac:dyDescent="0.3">
      <c r="A1" s="52" t="s">
        <v>76</v>
      </c>
      <c r="B1" s="52"/>
      <c r="C1" s="52"/>
      <c r="D1" s="52"/>
      <c r="E1" s="52"/>
      <c r="F1" s="52"/>
      <c r="G1" s="3"/>
    </row>
    <row r="2" spans="1:8" ht="18.75" x14ac:dyDescent="0.3">
      <c r="A2" s="53" t="s">
        <v>0</v>
      </c>
      <c r="B2" s="53"/>
      <c r="C2" s="53"/>
      <c r="D2" s="53"/>
      <c r="E2" s="53"/>
      <c r="F2" s="53"/>
      <c r="G2" s="53"/>
      <c r="H2" s="53"/>
    </row>
    <row r="3" spans="1:8" x14ac:dyDescent="0.25">
      <c r="A3" s="1"/>
      <c r="B3" s="1"/>
      <c r="C3" s="1" t="s">
        <v>1</v>
      </c>
      <c r="D3" s="1" t="s">
        <v>6</v>
      </c>
      <c r="E3" s="1" t="s">
        <v>5</v>
      </c>
      <c r="F3" s="1" t="s">
        <v>2</v>
      </c>
      <c r="G3" s="1" t="s">
        <v>22</v>
      </c>
      <c r="H3" s="1" t="s">
        <v>3</v>
      </c>
    </row>
    <row r="4" spans="1:8" ht="45" x14ac:dyDescent="0.25">
      <c r="A4" s="8" t="s">
        <v>24</v>
      </c>
      <c r="B4" s="27" t="s">
        <v>65</v>
      </c>
      <c r="C4" s="23" t="s">
        <v>78</v>
      </c>
      <c r="D4" s="25">
        <v>592</v>
      </c>
      <c r="E4" s="25">
        <v>48246</v>
      </c>
      <c r="F4" s="31" t="s">
        <v>79</v>
      </c>
      <c r="G4" s="26" t="s">
        <v>66</v>
      </c>
      <c r="H4" s="9" t="s">
        <v>66</v>
      </c>
    </row>
    <row r="5" spans="1:8" ht="60" x14ac:dyDescent="0.25">
      <c r="A5" s="15" t="s">
        <v>23</v>
      </c>
      <c r="B5" s="11" t="s">
        <v>21</v>
      </c>
      <c r="C5" s="19" t="s">
        <v>78</v>
      </c>
      <c r="D5" s="20">
        <v>592</v>
      </c>
      <c r="E5" s="20">
        <v>39478</v>
      </c>
      <c r="F5" s="13"/>
      <c r="G5" s="18"/>
      <c r="H5" s="13"/>
    </row>
    <row r="6" spans="1:8" x14ac:dyDescent="0.25">
      <c r="A6" s="2"/>
      <c r="B6" s="35" t="s">
        <v>82</v>
      </c>
      <c r="C6" s="36">
        <v>0</v>
      </c>
      <c r="D6" s="37">
        <v>0</v>
      </c>
      <c r="E6" s="37">
        <f>E4-E5</f>
        <v>8768</v>
      </c>
      <c r="F6" s="33"/>
      <c r="G6" s="34"/>
      <c r="H6" s="33"/>
    </row>
    <row r="8" spans="1:8" ht="18.75" x14ac:dyDescent="0.3">
      <c r="A8" s="53" t="s">
        <v>7</v>
      </c>
      <c r="B8" s="53"/>
      <c r="C8" s="53"/>
      <c r="D8" s="53"/>
      <c r="E8" s="53"/>
      <c r="F8" s="53"/>
      <c r="G8" s="53"/>
      <c r="H8" s="53"/>
    </row>
    <row r="9" spans="1:8" x14ac:dyDescent="0.25">
      <c r="B9" s="1"/>
      <c r="C9" s="1" t="s">
        <v>1</v>
      </c>
      <c r="D9" s="1" t="s">
        <v>6</v>
      </c>
      <c r="E9" s="1" t="s">
        <v>5</v>
      </c>
      <c r="F9" s="1" t="s">
        <v>2</v>
      </c>
      <c r="G9" s="1" t="s">
        <v>22</v>
      </c>
      <c r="H9" s="1" t="s">
        <v>3</v>
      </c>
    </row>
    <row r="10" spans="1:8" ht="45" x14ac:dyDescent="0.25">
      <c r="A10" s="54" t="s">
        <v>24</v>
      </c>
      <c r="B10" s="4" t="s">
        <v>11</v>
      </c>
      <c r="C10" s="5" t="s">
        <v>66</v>
      </c>
      <c r="D10" s="6">
        <v>0</v>
      </c>
      <c r="E10" s="6">
        <v>0</v>
      </c>
      <c r="F10" s="9" t="s">
        <v>66</v>
      </c>
      <c r="G10" s="9" t="s">
        <v>66</v>
      </c>
      <c r="H10" s="5" t="s">
        <v>67</v>
      </c>
    </row>
    <row r="11" spans="1:8" ht="45" x14ac:dyDescent="0.25">
      <c r="A11" s="54"/>
      <c r="B11" s="4" t="s">
        <v>12</v>
      </c>
      <c r="C11" s="24" t="s">
        <v>77</v>
      </c>
      <c r="D11" s="28">
        <v>2921</v>
      </c>
      <c r="E11" s="28">
        <v>356654</v>
      </c>
      <c r="F11" s="31" t="s">
        <v>79</v>
      </c>
      <c r="G11" s="26" t="s">
        <v>66</v>
      </c>
      <c r="H11" s="5" t="s">
        <v>67</v>
      </c>
    </row>
    <row r="12" spans="1:8" ht="45" x14ac:dyDescent="0.25">
      <c r="A12" s="12" t="s">
        <v>23</v>
      </c>
      <c r="B12" s="11" t="s">
        <v>7</v>
      </c>
      <c r="C12" s="19" t="s">
        <v>77</v>
      </c>
      <c r="D12" s="20">
        <v>2921</v>
      </c>
      <c r="E12" s="20">
        <v>350475</v>
      </c>
      <c r="F12" s="13"/>
      <c r="G12" s="18"/>
      <c r="H12" s="13"/>
    </row>
    <row r="13" spans="1:8" x14ac:dyDescent="0.25">
      <c r="A13" s="1"/>
      <c r="B13" s="35" t="s">
        <v>82</v>
      </c>
      <c r="C13" s="36">
        <v>0</v>
      </c>
      <c r="D13" s="37">
        <v>0</v>
      </c>
      <c r="E13" s="37">
        <f>E11-E12</f>
        <v>6179</v>
      </c>
      <c r="F13" s="33"/>
      <c r="G13" s="34"/>
      <c r="H13" s="33"/>
    </row>
    <row r="14" spans="1:8" x14ac:dyDescent="0.25">
      <c r="A14" s="1"/>
    </row>
    <row r="15" spans="1:8" ht="18.75" x14ac:dyDescent="0.3">
      <c r="A15" s="53" t="s">
        <v>8</v>
      </c>
      <c r="B15" s="53"/>
      <c r="C15" s="53"/>
      <c r="D15" s="53"/>
      <c r="E15" s="53"/>
      <c r="F15" s="53"/>
      <c r="G15" s="53"/>
      <c r="H15" s="53"/>
    </row>
    <row r="16" spans="1:8" x14ac:dyDescent="0.25">
      <c r="C16" s="1" t="s">
        <v>1</v>
      </c>
      <c r="D16" s="1" t="s">
        <v>6</v>
      </c>
      <c r="E16" s="1" t="s">
        <v>5</v>
      </c>
      <c r="F16" s="1" t="s">
        <v>2</v>
      </c>
      <c r="G16" s="1" t="s">
        <v>22</v>
      </c>
      <c r="H16" s="1" t="s">
        <v>3</v>
      </c>
    </row>
    <row r="17" spans="1:8" ht="45" x14ac:dyDescent="0.25">
      <c r="A17" s="50" t="s">
        <v>24</v>
      </c>
      <c r="B17" s="4" t="s">
        <v>14</v>
      </c>
      <c r="C17" s="24" t="s">
        <v>81</v>
      </c>
      <c r="D17" s="28">
        <v>48</v>
      </c>
      <c r="E17" s="28">
        <v>905</v>
      </c>
      <c r="F17" s="31" t="s">
        <v>79</v>
      </c>
      <c r="G17" s="26" t="s">
        <v>66</v>
      </c>
      <c r="H17" s="9" t="s">
        <v>66</v>
      </c>
    </row>
    <row r="18" spans="1:8" ht="45" x14ac:dyDescent="0.25">
      <c r="A18" s="51"/>
      <c r="B18" s="4" t="s">
        <v>15</v>
      </c>
      <c r="C18" s="24" t="s">
        <v>19</v>
      </c>
      <c r="D18" s="6">
        <v>0</v>
      </c>
      <c r="E18" s="28">
        <v>4747</v>
      </c>
      <c r="F18" s="31" t="s">
        <v>79</v>
      </c>
      <c r="G18" s="26" t="s">
        <v>66</v>
      </c>
      <c r="H18" s="9" t="s">
        <v>66</v>
      </c>
    </row>
    <row r="19" spans="1:8" ht="90" x14ac:dyDescent="0.25">
      <c r="A19" s="55" t="s">
        <v>80</v>
      </c>
      <c r="B19" s="10" t="s">
        <v>34</v>
      </c>
      <c r="C19" s="19" t="s">
        <v>36</v>
      </c>
      <c r="D19" s="21">
        <v>46</v>
      </c>
      <c r="E19" s="21">
        <v>5479</v>
      </c>
      <c r="F19" s="13" t="s">
        <v>28</v>
      </c>
      <c r="G19" s="18" t="s">
        <v>51</v>
      </c>
      <c r="H19" s="13" t="s">
        <v>54</v>
      </c>
    </row>
    <row r="20" spans="1:8" ht="60" x14ac:dyDescent="0.25">
      <c r="A20" s="55"/>
      <c r="B20" s="11" t="s">
        <v>20</v>
      </c>
      <c r="C20" s="19" t="s">
        <v>42</v>
      </c>
      <c r="D20" s="29" t="s">
        <v>66</v>
      </c>
      <c r="E20" s="21">
        <v>1206</v>
      </c>
      <c r="F20" s="13" t="s">
        <v>28</v>
      </c>
      <c r="G20" s="14" t="s">
        <v>41</v>
      </c>
      <c r="H20" s="13" t="s">
        <v>74</v>
      </c>
    </row>
    <row r="21" spans="1:8" ht="45" customHeight="1" x14ac:dyDescent="0.25">
      <c r="A21" s="55"/>
      <c r="B21" s="11" t="s">
        <v>15</v>
      </c>
      <c r="C21" s="19" t="s">
        <v>40</v>
      </c>
      <c r="D21" s="29" t="s">
        <v>66</v>
      </c>
      <c r="E21" s="21">
        <v>14464</v>
      </c>
      <c r="F21" s="13" t="s">
        <v>28</v>
      </c>
      <c r="G21" s="14" t="s">
        <v>37</v>
      </c>
      <c r="H21" s="13" t="s">
        <v>70</v>
      </c>
    </row>
    <row r="22" spans="1:8" x14ac:dyDescent="0.25">
      <c r="B22" s="47" t="s">
        <v>82</v>
      </c>
      <c r="C22" s="45"/>
      <c r="D22" s="45"/>
      <c r="E22" s="46"/>
    </row>
    <row r="23" spans="1:8" ht="45" x14ac:dyDescent="0.25">
      <c r="A23" s="30"/>
      <c r="B23" s="38" t="s">
        <v>14</v>
      </c>
      <c r="C23" s="38">
        <f>5-0.6</f>
        <v>4.4000000000000004</v>
      </c>
      <c r="D23" s="43">
        <f>D17-D19</f>
        <v>2</v>
      </c>
      <c r="E23" s="43">
        <f>E19-E17</f>
        <v>4574</v>
      </c>
      <c r="F23" s="30"/>
      <c r="G23" s="30"/>
      <c r="H23" s="30"/>
    </row>
    <row r="24" spans="1:8" ht="30" x14ac:dyDescent="0.25">
      <c r="B24" s="39" t="s">
        <v>15</v>
      </c>
      <c r="C24" s="42">
        <f>14.8-3.4</f>
        <v>11.4</v>
      </c>
      <c r="D24" s="40">
        <v>0</v>
      </c>
      <c r="E24" s="41">
        <f>E21-E18</f>
        <v>9717</v>
      </c>
    </row>
    <row r="25" spans="1:8" x14ac:dyDescent="0.25">
      <c r="B25" s="39"/>
      <c r="C25" s="36"/>
      <c r="D25" s="36"/>
      <c r="E25" s="36"/>
    </row>
  </sheetData>
  <mergeCells count="7">
    <mergeCell ref="A19:A21"/>
    <mergeCell ref="A1:F1"/>
    <mergeCell ref="A2:H2"/>
    <mergeCell ref="A8:H8"/>
    <mergeCell ref="A10:A11"/>
    <mergeCell ref="A15:H15"/>
    <mergeCell ref="A17:A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</vt:lpstr>
      <vt:lpstr>2023</vt:lpstr>
      <vt:lpstr>2024 TY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Caitlin G</dc:creator>
  <cp:lastModifiedBy>Gahagan, Shaun</cp:lastModifiedBy>
  <dcterms:created xsi:type="dcterms:W3CDTF">2023-04-26T15:22:47Z</dcterms:created>
  <dcterms:modified xsi:type="dcterms:W3CDTF">2023-05-19T15:37:22Z</dcterms:modified>
</cp:coreProperties>
</file>