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DGE 2019 GRC Phase 2\RTB Workpapers\"/>
    </mc:Choice>
  </mc:AlternateContent>
  <xr:revisionPtr revIDLastSave="0" documentId="13_ncr:1_{36119EE9-E045-41BC-98E2-B9A264DCA5AF}" xr6:coauthVersionLast="45" xr6:coauthVersionMax="45" xr10:uidLastSave="{00000000-0000-0000-0000-000000000000}"/>
  <bookViews>
    <workbookView xWindow="1920" yWindow="60" windowWidth="17304" windowHeight="12324" xr2:uid="{5F53E646-32AE-4169-8423-02327699297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1" i="1" l="1"/>
  <c r="K35" i="1"/>
  <c r="K28" i="1"/>
  <c r="K21" i="1"/>
  <c r="K14" i="1"/>
  <c r="K7" i="1"/>
  <c r="G27" i="1"/>
  <c r="G17" i="1"/>
  <c r="G16" i="1"/>
  <c r="G15" i="1"/>
  <c r="G14" i="1"/>
  <c r="G21" i="1" s="1"/>
  <c r="G13" i="1"/>
  <c r="G10" i="1"/>
  <c r="G9" i="1"/>
  <c r="G8" i="1"/>
  <c r="G6" i="1"/>
  <c r="G31" i="1"/>
  <c r="G30" i="1"/>
  <c r="G29" i="1"/>
  <c r="G28" i="1"/>
  <c r="G7" i="1"/>
  <c r="G20" i="1" l="1"/>
  <c r="G34" i="1" s="1"/>
  <c r="H27" i="1" s="1"/>
  <c r="G32" i="1"/>
  <c r="G24" i="1"/>
  <c r="G38" i="1" s="1"/>
  <c r="H31" i="1" s="1"/>
  <c r="G22" i="1"/>
  <c r="G36" i="1" s="1"/>
  <c r="H22" i="1" s="1"/>
  <c r="G23" i="1"/>
  <c r="G37" i="1" s="1"/>
  <c r="H30" i="1" s="1"/>
  <c r="H20" i="1"/>
  <c r="G35" i="1"/>
  <c r="H28" i="1" s="1"/>
  <c r="G25" i="1" l="1"/>
  <c r="G39" i="1"/>
  <c r="H32" i="1" s="1"/>
  <c r="H24" i="1"/>
  <c r="H29" i="1"/>
  <c r="H23" i="1"/>
  <c r="H21" i="1"/>
  <c r="H25" i="1" l="1"/>
</calcChain>
</file>

<file path=xl/sharedStrings.xml><?xml version="1.0" encoding="utf-8"?>
<sst xmlns="http://schemas.openxmlformats.org/spreadsheetml/2006/main" count="43" uniqueCount="17">
  <si>
    <t>Rate</t>
  </si>
  <si>
    <t>BD</t>
  </si>
  <si>
    <t>Rev</t>
  </si>
  <si>
    <t>Summer</t>
  </si>
  <si>
    <t>Winter</t>
  </si>
  <si>
    <t>Total</t>
  </si>
  <si>
    <t>NCD</t>
  </si>
  <si>
    <t>Secondary</t>
  </si>
  <si>
    <t>Primary</t>
  </si>
  <si>
    <t>Secondary Substation</t>
  </si>
  <si>
    <t>Primary Substation</t>
  </si>
  <si>
    <t>Transmission</t>
  </si>
  <si>
    <t>TOU Demand</t>
  </si>
  <si>
    <t>% time related</t>
  </si>
  <si>
    <t>M/L C&amp;I (ALTOU/ALTOU (ELI)/ALTOU2/ALTOU2 (ELI)/DGR)</t>
  </si>
  <si>
    <t>Transmission Revenue with SDG&amp;E proposed rates</t>
  </si>
  <si>
    <t>Increased demand 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</si>
</sst>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General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2"/>
      <color indexed="8"/>
      <name val="Calibri"/>
      <family val="2"/>
    </font>
    <font>
      <b/>
      <sz val="14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10"/>
      <name val="System"/>
      <family val="2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</borders>
  <cellStyleXfs count="43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6" fillId="0" borderId="0"/>
    <xf numFmtId="166" fontId="7" fillId="0" borderId="0"/>
    <xf numFmtId="40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8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6" fontId="6" fillId="0" borderId="0"/>
    <xf numFmtId="0" fontId="9" fillId="0" borderId="0"/>
    <xf numFmtId="166" fontId="6" fillId="0" borderId="0"/>
    <xf numFmtId="166" fontId="6" fillId="0" borderId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ont="0" applyBorder="0" applyAlignment="0" applyProtection="0"/>
    <xf numFmtId="0" fontId="13" fillId="0" borderId="0" applyNumberFormat="0" applyFill="0" applyBorder="0" applyAlignment="0" applyProtection="0"/>
    <xf numFmtId="0" fontId="10" fillId="2" borderId="0" applyNumberFormat="0" applyBorder="0" applyProtection="0">
      <alignment wrapText="1"/>
    </xf>
    <xf numFmtId="0" fontId="10" fillId="0" borderId="0" applyNumberFormat="0" applyFill="0" applyBorder="0" applyProtection="0">
      <alignment wrapText="1"/>
    </xf>
    <xf numFmtId="0" fontId="6" fillId="0" borderId="0" applyNumberFormat="0" applyFill="0" applyBorder="0" applyProtection="0">
      <alignment vertical="top" wrapText="1"/>
    </xf>
    <xf numFmtId="0" fontId="14" fillId="0" borderId="0" applyNumberFormat="0" applyFill="0" applyBorder="0" applyAlignment="0" applyProtection="0"/>
    <xf numFmtId="0" fontId="9" fillId="0" borderId="2" applyNumberFormat="0" applyFont="0" applyFill="0" applyAlignment="0" applyProtection="0"/>
    <xf numFmtId="0" fontId="9" fillId="0" borderId="3" applyNumberFormat="0" applyFont="0" applyFill="0" applyAlignment="0" applyProtection="0"/>
    <xf numFmtId="0" fontId="9" fillId="0" borderId="4" applyNumberFormat="0" applyFont="0" applyFill="0" applyAlignment="0" applyProtection="0"/>
    <xf numFmtId="0" fontId="15" fillId="3" borderId="5" applyNumberFormat="0" applyAlignment="0" applyProtection="0"/>
    <xf numFmtId="0" fontId="15" fillId="4" borderId="6" applyNumberFormat="0" applyAlignment="0" applyProtection="0"/>
    <xf numFmtId="0" fontId="9" fillId="5" borderId="7" applyNumberFormat="0" applyFont="0" applyAlignment="0" applyProtection="0"/>
    <xf numFmtId="0" fontId="9" fillId="6" borderId="8" applyNumberFormat="0" applyFont="0" applyAlignment="0" applyProtection="0"/>
    <xf numFmtId="0" fontId="9" fillId="7" borderId="9" applyNumberFormat="0" applyFont="0" applyAlignment="0" applyProtection="0"/>
    <xf numFmtId="0" fontId="9" fillId="8" borderId="10" applyNumberFormat="0" applyFont="0" applyAlignment="0" applyProtection="0"/>
    <xf numFmtId="0" fontId="9" fillId="9" borderId="0" applyNumberFormat="0" applyFon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1" fillId="0" borderId="11" applyNumberFormat="0" applyFill="0" applyAlignment="0" applyProtection="0"/>
    <xf numFmtId="0" fontId="9" fillId="0" borderId="0" applyNumberFormat="0" applyFont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166" fontId="6" fillId="0" borderId="0"/>
    <xf numFmtId="166" fontId="6" fillId="0" borderId="0"/>
    <xf numFmtId="166" fontId="6" fillId="0" borderId="0"/>
    <xf numFmtId="43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6" fontId="6" fillId="0" borderId="0"/>
    <xf numFmtId="166" fontId="6" fillId="0" borderId="0"/>
    <xf numFmtId="166" fontId="6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0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6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18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16">
    <xf numFmtId="0" fontId="0" fillId="0" borderId="0" xfId="0"/>
    <xf numFmtId="164" fontId="3" fillId="0" borderId="0" xfId="1" quotePrefix="1" applyNumberFormat="1" applyFont="1"/>
    <xf numFmtId="164" fontId="0" fillId="0" borderId="0" xfId="0" applyNumberFormat="1"/>
    <xf numFmtId="43" fontId="0" fillId="0" borderId="0" xfId="0" applyNumberFormat="1"/>
    <xf numFmtId="164" fontId="0" fillId="0" borderId="0" xfId="1" applyNumberFormat="1" applyFont="1"/>
    <xf numFmtId="165" fontId="0" fillId="0" borderId="0" xfId="0" applyNumberFormat="1"/>
    <xf numFmtId="0" fontId="0" fillId="0" borderId="0" xfId="0" applyAlignment="1">
      <alignment horizontal="center"/>
    </xf>
    <xf numFmtId="165" fontId="2" fillId="0" borderId="0" xfId="2" applyNumberFormat="1" applyFont="1"/>
    <xf numFmtId="0" fontId="3" fillId="0" borderId="0" xfId="3" applyFont="1" applyAlignment="1"/>
    <xf numFmtId="164" fontId="2" fillId="0" borderId="0" xfId="0" applyNumberFormat="1" applyFont="1"/>
    <xf numFmtId="0" fontId="4" fillId="0" borderId="1" xfId="0" applyFont="1" applyBorder="1" applyAlignment="1"/>
    <xf numFmtId="165" fontId="1" fillId="0" borderId="0" xfId="2" applyNumberFormat="1" applyFont="1"/>
    <xf numFmtId="0" fontId="5" fillId="0" borderId="0" xfId="0" applyFont="1"/>
    <xf numFmtId="0" fontId="19" fillId="0" borderId="0" xfId="3" applyFont="1"/>
    <xf numFmtId="0" fontId="2" fillId="0" borderId="0" xfId="0" applyFont="1" applyAlignment="1">
      <alignment horizontal="left"/>
    </xf>
    <xf numFmtId="9" fontId="2" fillId="10" borderId="0" xfId="2" applyFont="1" applyFill="1"/>
  </cellXfs>
  <cellStyles count="432">
    <cellStyle name="ariel" xfId="5" xr:uid="{AEE491FB-7DD4-40FF-99AC-5BBDACF53B2A}"/>
    <cellStyle name="Comma" xfId="1" builtinId="3"/>
    <cellStyle name="Comma 10" xfId="181" xr:uid="{1AD25D48-94F7-49DD-8844-2984C9EC22C9}"/>
    <cellStyle name="Comma 10 2" xfId="183" xr:uid="{E6854B6E-934E-4859-956C-397B1A3B15DF}"/>
    <cellStyle name="Comma 10 2 2" xfId="424" xr:uid="{D3CC32BC-B1C4-4F30-979B-7233179D2035}"/>
    <cellStyle name="Comma 10 2 3" xfId="303" xr:uid="{662C19E3-6575-48A0-AD31-8E8D7609E4F7}"/>
    <cellStyle name="Comma 10 3" xfId="422" xr:uid="{AC1E04CC-1E25-4600-9586-15DDD9F670BF}"/>
    <cellStyle name="Comma 10 4" xfId="301" xr:uid="{B5B8AC54-EBCE-4B79-982F-C6268B1BD861}"/>
    <cellStyle name="Comma 11" xfId="185" xr:uid="{37E50896-DA3D-4A28-ADA8-205A634EE934}"/>
    <cellStyle name="Comma 11 2" xfId="427" xr:uid="{44F6D0D1-6085-488A-88D7-0F54303FF0F7}"/>
    <cellStyle name="Comma 11 3" xfId="306" xr:uid="{08C597CF-3092-4147-90E7-6E574E0DF1D6}"/>
    <cellStyle name="Comma 12" xfId="187" xr:uid="{8F22715A-B984-4F96-808A-135FE96E8459}"/>
    <cellStyle name="Comma 12 2" xfId="429" xr:uid="{EC6313FB-03E3-45A7-BD72-92500093F042}"/>
    <cellStyle name="Comma 12 3" xfId="308" xr:uid="{014F0092-0B8E-4587-8032-83D69B78A47F}"/>
    <cellStyle name="Comma 13" xfId="6" xr:uid="{3A4DADA7-B2F8-4EDF-AB5D-078676810C97}"/>
    <cellStyle name="Comma 2" xfId="7" xr:uid="{9E11458D-6298-46A2-AB49-C7632AB327D0}"/>
    <cellStyle name="Comma 2 2" xfId="64" xr:uid="{798C88D0-C873-4B88-A992-1ADD51DF95A9}"/>
    <cellStyle name="Comma 2 2 2" xfId="118" xr:uid="{E778A83A-AAF8-46DD-AD89-049B479CB246}"/>
    <cellStyle name="Comma 2 3" xfId="116" xr:uid="{3D974CE7-C915-467F-A443-84C2BDF79DEF}"/>
    <cellStyle name="Comma 3" xfId="8" xr:uid="{79B067E9-994E-4745-990D-9C8B16BD9F83}"/>
    <cellStyle name="Comma 3 2" xfId="9" xr:uid="{5DA42D97-1393-44C2-ADF2-73C1FBDEC9A1}"/>
    <cellStyle name="Comma 4" xfId="10" xr:uid="{DAAB6C0B-5781-4D17-84AB-B3457E293CC0}"/>
    <cellStyle name="Comma 5" xfId="59" xr:uid="{1346071A-D07B-4344-847A-8FCFDB780F84}"/>
    <cellStyle name="Comma 5 2" xfId="120" xr:uid="{4B34B0DF-3835-459F-804F-FC56FC15E184}"/>
    <cellStyle name="Comma 5 2 2" xfId="142" xr:uid="{19026C9D-75D1-4471-8C58-E17E16974DDF}"/>
    <cellStyle name="Comma 5 2 2 2" xfId="386" xr:uid="{03E134A1-789D-4E5E-B51C-1AA7F75B7403}"/>
    <cellStyle name="Comma 5 2 2 3" xfId="265" xr:uid="{142410DA-1D4C-4A34-AE55-45A257C649CE}"/>
    <cellStyle name="Comma 5 2 3" xfId="366" xr:uid="{3B792E20-CB5F-4953-96DB-D999F1F3950D}"/>
    <cellStyle name="Comma 5 2 4" xfId="245" xr:uid="{C369ADCB-AF33-4391-A90E-4E0028525134}"/>
    <cellStyle name="Comma 5 3" xfId="121" xr:uid="{91CD4C83-22EA-484D-9E65-7C7B406B44F5}"/>
    <cellStyle name="Comma 5 3 2" xfId="143" xr:uid="{FBD72A5B-C673-41E2-AE9B-D953B97246C5}"/>
    <cellStyle name="Comma 5 3 2 2" xfId="387" xr:uid="{E9E6C5D7-F0A9-43AE-B83E-ABEBBA716C93}"/>
    <cellStyle name="Comma 5 3 2 3" xfId="266" xr:uid="{A615EB36-9A00-4A71-ADD1-C17B9029DFCF}"/>
    <cellStyle name="Comma 5 3 3" xfId="367" xr:uid="{D2252175-C4CD-4159-9D17-3F21F71551A0}"/>
    <cellStyle name="Comma 5 3 4" xfId="246" xr:uid="{FA30A34C-1C45-4522-9B9E-952681A26074}"/>
    <cellStyle name="Comma 5 4" xfId="119" xr:uid="{6BC6E113-9A01-4C6A-AFA6-1EDFF387B551}"/>
    <cellStyle name="Comma 5 4 2" xfId="365" xr:uid="{0DB189B2-42C5-40F3-B84C-A1995DE35773}"/>
    <cellStyle name="Comma 5 4 3" xfId="244" xr:uid="{B6200D1D-408C-42F9-A66C-6642D02A7B32}"/>
    <cellStyle name="Comma 5 5" xfId="141" xr:uid="{EDF0B5DF-069F-4F18-AB36-CBF864CAE5B3}"/>
    <cellStyle name="Comma 5 5 2" xfId="385" xr:uid="{D6F505BA-F380-4574-ABD6-4837B67E6CBB}"/>
    <cellStyle name="Comma 5 5 3" xfId="264" xr:uid="{F2B62D6C-99AE-4262-B59A-A9FF34AEF812}"/>
    <cellStyle name="Comma 6" xfId="122" xr:uid="{CCBAD6F5-F7B6-482F-AFC9-06A967E37C30}"/>
    <cellStyle name="Comma 6 2" xfId="144" xr:uid="{5AE3500D-2175-45DF-AE44-B05D1D8A244C}"/>
    <cellStyle name="Comma 6 2 2" xfId="388" xr:uid="{E74ED645-A22C-4948-ADC0-A56BB1DCF6A5}"/>
    <cellStyle name="Comma 6 2 3" xfId="267" xr:uid="{73677955-AB99-4F76-83C5-9FB917446CAB}"/>
    <cellStyle name="Comma 6 3" xfId="368" xr:uid="{52624776-44C5-464E-B8E2-3A2CC5425BD1}"/>
    <cellStyle name="Comma 6 4" xfId="247" xr:uid="{C2023A5B-4EFB-40BB-B523-CC42210882DE}"/>
    <cellStyle name="Comma 7" xfId="114" xr:uid="{B1CE0432-FBB1-47D8-8F69-BA202A137B12}"/>
    <cellStyle name="Comma 7 2" xfId="363" xr:uid="{F868F1C4-1F9A-4B46-8A83-7036B10E2BCD}"/>
    <cellStyle name="Comma 7 3" xfId="242" xr:uid="{9113FD8E-95C0-4AE2-B352-98FADE38F9A8}"/>
    <cellStyle name="Comma 8" xfId="139" xr:uid="{547E40AC-1120-4373-98F9-D6D4878E59FC}"/>
    <cellStyle name="Comma 8 2" xfId="383" xr:uid="{611CD23D-C6EC-4696-9C96-F4ACF4DBD128}"/>
    <cellStyle name="Comma 8 3" xfId="262" xr:uid="{0BF9BB1C-E344-4065-A7D8-AF48FFCCE442}"/>
    <cellStyle name="Comma 9" xfId="177" xr:uid="{382B64B1-5BE7-4733-8818-FEC824F5E6C5}"/>
    <cellStyle name="Comma 9 2" xfId="418" xr:uid="{B50C0720-3431-4A4A-A99E-0AE6D2B6496F}"/>
    <cellStyle name="Comma 9 3" xfId="297" xr:uid="{523D7507-EBBA-408B-994E-EE5A7AC845D7}"/>
    <cellStyle name="Currency 2" xfId="12" xr:uid="{D7BCD706-9FC1-408A-80A2-1125937036DA}"/>
    <cellStyle name="Currency 3" xfId="13" xr:uid="{1D239319-60EE-4C67-8178-40F7ED54B2FD}"/>
    <cellStyle name="Currency 4" xfId="60" xr:uid="{487D5E15-1211-42D8-9358-66351DAF441E}"/>
    <cellStyle name="Currency 5" xfId="158" xr:uid="{04B0BE66-CF64-4E29-9B85-1770BCA08F88}"/>
    <cellStyle name="Currency 6" xfId="178" xr:uid="{44A0334C-BBA0-4D13-BFB6-D46649075ECC}"/>
    <cellStyle name="Currency 6 2" xfId="419" xr:uid="{03E8A674-4FF7-4F3E-82E3-BE295C6A1F3A}"/>
    <cellStyle name="Currency 6 3" xfId="298" xr:uid="{AF483F32-250C-4AAB-A8B4-7FAE563CA476}"/>
    <cellStyle name="Currency 7" xfId="11" xr:uid="{6CA2745E-A95B-47E3-9315-07E06F9F6C83}"/>
    <cellStyle name="Normal" xfId="0" builtinId="0"/>
    <cellStyle name="Normal 10" xfId="61" xr:uid="{94B85D27-674F-49BF-80DA-B57774D84EA4}"/>
    <cellStyle name="Normal 10 2" xfId="71" xr:uid="{93A53CE1-FA4B-42A6-B8FE-F2095107EA6C}"/>
    <cellStyle name="Normal 11" xfId="75" xr:uid="{60823E9B-329B-43FB-B03A-376470D199C5}"/>
    <cellStyle name="Normal 11 2" xfId="92" xr:uid="{E762D2A6-E4F8-4668-AB0E-39E43E191B2B}"/>
    <cellStyle name="Normal 11 2 2" xfId="341" xr:uid="{DA9E0292-5494-4292-A3D4-2C80061131DA}"/>
    <cellStyle name="Normal 11 2 3" xfId="220" xr:uid="{5DFA5D70-E124-4AE9-8DE5-ADCE3B50006A}"/>
    <cellStyle name="Normal 11 3" xfId="109" xr:uid="{DC880999-E4D9-4CA0-AB17-5F32E34D8AD1}"/>
    <cellStyle name="Normal 11 3 2" xfId="358" xr:uid="{C7DEF7F2-C148-41C1-8601-464FA9608653}"/>
    <cellStyle name="Normal 11 3 3" xfId="237" xr:uid="{F6F77AC6-1854-4456-B851-F797C8F09512}"/>
    <cellStyle name="Normal 11 4" xfId="137" xr:uid="{B604C442-373D-49F8-B32E-6067DF4B5CC7}"/>
    <cellStyle name="Normal 11 5" xfId="159" xr:uid="{70793540-B03B-4F6B-B956-FEA652390402}"/>
    <cellStyle name="Normal 11 5 2" xfId="402" xr:uid="{0A44A579-81E1-4576-B50F-3043885CD46A}"/>
    <cellStyle name="Normal 11 5 3" xfId="281" xr:uid="{887BEB74-5F4B-461F-8EAA-4503CAF95633}"/>
    <cellStyle name="Normal 11 6" xfId="324" xr:uid="{82D2A5D8-44D2-4DC4-9346-05AE633C878A}"/>
    <cellStyle name="Normal 11 7" xfId="203" xr:uid="{0A93F3B4-7B5C-4AB9-A406-8D851C748512}"/>
    <cellStyle name="Normal 12" xfId="113" xr:uid="{6D17FDA3-7B79-4812-B1BF-34C8ED34141E}"/>
    <cellStyle name="Normal 12 2" xfId="174" xr:uid="{6D64EB40-794B-460F-A09A-4C5BD74DDD66}"/>
    <cellStyle name="Normal 12 3" xfId="180" xr:uid="{FC3AD6BA-BF77-4B0B-BFCD-653B36047194}"/>
    <cellStyle name="Normal 12 3 2" xfId="189" xr:uid="{4676C83D-4EF9-4AB6-846D-0153E4B0B89A}"/>
    <cellStyle name="Normal 12 3 2 2" xfId="431" xr:uid="{CC63BB8E-1BD9-46EE-9A02-3A4F219A085D}"/>
    <cellStyle name="Normal 12 3 2 3" xfId="310" xr:uid="{59052F64-7540-4FFE-8900-9963605635BB}"/>
    <cellStyle name="Normal 12 3 3" xfId="421" xr:uid="{CEFCFC71-FA2C-4612-812F-745FB172BF0F}"/>
    <cellStyle name="Normal 12 3 4" xfId="300" xr:uid="{B8670D90-E683-4D75-9BD0-5907F16F4E85}"/>
    <cellStyle name="Normal 12 4" xfId="362" xr:uid="{38D01F07-4998-4496-93D0-A21D162FD336}"/>
    <cellStyle name="Normal 12 5" xfId="241" xr:uid="{1FA34C30-2FA5-4D52-8DA3-ADA530F680F2}"/>
    <cellStyle name="Normal 13" xfId="138" xr:uid="{84E2EE90-1571-4F95-9ECD-215B5D8E62FB}"/>
    <cellStyle name="Normal 13 2" xfId="382" xr:uid="{87FC46C0-F210-40FD-82A4-70C69A623258}"/>
    <cellStyle name="Normal 13 3" xfId="261" xr:uid="{F5F1DF2F-EEC5-45F9-ADC9-470AC4CF07FC}"/>
    <cellStyle name="Normal 14" xfId="176" xr:uid="{043B18E9-8D3B-40D4-8649-1BDAF08E3299}"/>
    <cellStyle name="Normal 14 2" xfId="417" xr:uid="{96B1FF5C-5B85-44AB-AD06-A06013BEB691}"/>
    <cellStyle name="Normal 14 3" xfId="296" xr:uid="{72F0D573-4711-4E79-9F1B-46850B78E664}"/>
    <cellStyle name="Normal 15" xfId="179" xr:uid="{1110A13E-932F-4CAD-8A46-47658FF23F5F}"/>
    <cellStyle name="Normal 15 2" xfId="188" xr:uid="{7D16A07E-D0E6-4D90-A27D-91E3CD7229D5}"/>
    <cellStyle name="Normal 15 2 2" xfId="430" xr:uid="{EAD0A8E5-57C9-4844-B5EC-917F830E712B}"/>
    <cellStyle name="Normal 15 2 3" xfId="309" xr:uid="{D0C1F479-ED37-492C-B950-302DC39D7E9D}"/>
    <cellStyle name="Normal 15 3" xfId="420" xr:uid="{9A54F21C-6715-446F-BE9F-690E554326A8}"/>
    <cellStyle name="Normal 15 4" xfId="299" xr:uid="{8A57A192-2EBA-470F-8742-CF579472A42A}"/>
    <cellStyle name="Normal 16" xfId="182" xr:uid="{461CADBA-4BFC-43B2-83DB-3F4DDE3DA0B8}"/>
    <cellStyle name="Normal 16 2" xfId="184" xr:uid="{3A496A07-FED6-44B7-8D45-34CAEC7A5D86}"/>
    <cellStyle name="Normal 16 2 2" xfId="425" xr:uid="{CEA2BBBF-8FB8-4025-B6F2-98509F9B81B5}"/>
    <cellStyle name="Normal 16 2 3" xfId="304" xr:uid="{F1089876-A955-4D42-974F-7EC0DE949B63}"/>
    <cellStyle name="Normal 16 3" xfId="423" xr:uid="{5CBFC846-6242-4F2D-B2D0-CEBFB9558A37}"/>
    <cellStyle name="Normal 16 4" xfId="302" xr:uid="{3D88DFA9-5F0A-4D93-94D1-764DC1702A98}"/>
    <cellStyle name="Normal 17" xfId="3" xr:uid="{750F46BD-095A-47D4-95F8-A6BFFF390025}"/>
    <cellStyle name="Normal 17 2" xfId="426" xr:uid="{52ED61FD-778F-461F-90C0-2C480D6F9D48}"/>
    <cellStyle name="Normal 17 3" xfId="305" xr:uid="{97D7F3F1-0B30-42C9-BCAA-471E7F02ACA4}"/>
    <cellStyle name="Normal 18" xfId="186" xr:uid="{14F440B7-1C2F-40CF-B63D-F5AAF0F28B89}"/>
    <cellStyle name="Normal 18 2" xfId="428" xr:uid="{77AB7FB7-3E2E-45D0-90AC-2A2883617BF2}"/>
    <cellStyle name="Normal 18 3" xfId="307" xr:uid="{BBFE6409-C0D1-4B9B-9153-BA8EC558B36D}"/>
    <cellStyle name="Normal 19" xfId="4" xr:uid="{317BDF9B-72DF-4868-ADD5-F335A2DC3C27}"/>
    <cellStyle name="Normal 2" xfId="14" xr:uid="{313F40DC-D896-47E2-810C-67BB89CE9BB0}"/>
    <cellStyle name="Normal 2 2" xfId="15" xr:uid="{DDDC8220-AF27-44FD-8725-FD0A055F23C7}"/>
    <cellStyle name="Normal 2 3" xfId="63" xr:uid="{6A684172-24DD-4AA5-95D7-5DFFED6F86E6}"/>
    <cellStyle name="Normal 2 3 2" xfId="175" xr:uid="{9A3622E9-DC70-46D3-8E14-8CAAD2B809F3}"/>
    <cellStyle name="Normal 2_Book1" xfId="16" xr:uid="{7C79E3FB-5F59-4EE0-8C64-82A6E4BEE591}"/>
    <cellStyle name="Normal 3" xfId="17" xr:uid="{D4014F6A-DC31-4EFA-9227-4852BEAAD226}"/>
    <cellStyle name="Normal 3 2" xfId="18" xr:uid="{C9DF51CB-EF6E-4FDD-A86A-C0430EE2C7D6}"/>
    <cellStyle name="Normal 4" xfId="19" xr:uid="{2F0E18DC-089A-49A9-AC4B-78DEE95A9F96}"/>
    <cellStyle name="Normal 5" xfId="20" xr:uid="{7A480760-DFA3-42CF-8DC5-5B7F77B5C60E}"/>
    <cellStyle name="Normal 6" xfId="21" xr:uid="{DFA4DC1C-40D6-4950-AC2A-935844D806BE}"/>
    <cellStyle name="Normal 6 2" xfId="22" xr:uid="{0FB4E525-A035-47BD-918E-5E599AD9D309}"/>
    <cellStyle name="Normal 7" xfId="23" xr:uid="{B6A75213-E032-49B4-A464-35B22B7037F6}"/>
    <cellStyle name="Normal 7 2" xfId="24" xr:uid="{29E0F9FE-AB84-4617-8051-047131E78B31}"/>
    <cellStyle name="Normal 8" xfId="56" xr:uid="{F235FDC6-D534-4291-9EB5-BABEBE27EF3C}"/>
    <cellStyle name="Normal 8 10" xfId="194" xr:uid="{BA54F824-E628-4E94-B7E5-B2787EDCD287}"/>
    <cellStyle name="Normal 8 2" xfId="69" xr:uid="{7D1E2395-8618-48AD-9A6D-BAC7EE71EADF}"/>
    <cellStyle name="Normal 8 2 2" xfId="73" xr:uid="{2F3A2469-20A7-4DD2-9D28-E9F93C18EFC8}"/>
    <cellStyle name="Normal 8 2 3" xfId="89" xr:uid="{2EFBA43B-5B18-4539-898A-509826F2286D}"/>
    <cellStyle name="Normal 8 2 3 2" xfId="338" xr:uid="{EADF16EA-45D5-47FF-967E-2559187C4F49}"/>
    <cellStyle name="Normal 8 2 3 3" xfId="217" xr:uid="{1DA2978D-A05B-49FF-8213-5ACEE2645236}"/>
    <cellStyle name="Normal 8 2 4" xfId="106" xr:uid="{C554A895-8AC8-4B4E-8B43-0BD7142C49B5}"/>
    <cellStyle name="Normal 8 2 4 2" xfId="355" xr:uid="{81C79D58-2818-4C05-8CEA-33CF90C805E5}"/>
    <cellStyle name="Normal 8 2 4 3" xfId="234" xr:uid="{6FE70078-1F17-4E0D-8808-3FFDFDF20268}"/>
    <cellStyle name="Normal 8 2 5" xfId="124" xr:uid="{AC90F87A-2590-4D61-BB30-199AB958C1AE}"/>
    <cellStyle name="Normal 8 2 5 2" xfId="370" xr:uid="{AF40CA76-4CA2-4819-A55A-F35916301C37}"/>
    <cellStyle name="Normal 8 2 5 3" xfId="249" xr:uid="{F80C93D7-BF83-4DC0-A054-8B72C3C168F7}"/>
    <cellStyle name="Normal 8 2 6" xfId="146" xr:uid="{08F9DED7-5A0C-4A5A-94AC-C071BAAC85C2}"/>
    <cellStyle name="Normal 8 2 6 2" xfId="390" xr:uid="{F6FAB2EF-C77C-41A7-ABF2-ED1E07AC8269}"/>
    <cellStyle name="Normal 8 2 6 3" xfId="269" xr:uid="{D5ADEFBF-32A8-4359-8368-6C850074ADD7}"/>
    <cellStyle name="Normal 8 2 7" xfId="161" xr:uid="{E006C410-49C5-49EF-8645-D3BE6E39F0FD}"/>
    <cellStyle name="Normal 8 2 7 2" xfId="404" xr:uid="{1EFC35DB-5872-4E65-96D0-9B9880057700}"/>
    <cellStyle name="Normal 8 2 7 3" xfId="283" xr:uid="{2895EC17-31CF-47DA-BF68-E80271A65D32}"/>
    <cellStyle name="Normal 8 2 8" xfId="321" xr:uid="{7BF3B763-A4E4-4AA0-9144-42B18B33D4D4}"/>
    <cellStyle name="Normal 8 2 9" xfId="200" xr:uid="{E60B0EA6-0A4D-41BE-AFD2-22B7DEC12FF2}"/>
    <cellStyle name="Normal 8 3" xfId="77" xr:uid="{DB4C75FC-B21A-413B-A930-A629AE54EFD7}"/>
    <cellStyle name="Normal 8 3 2" xfId="94" xr:uid="{11E4EACA-409E-4E0E-A299-AB671F047676}"/>
    <cellStyle name="Normal 8 3 2 2" xfId="343" xr:uid="{0A3FFE55-AFC4-4B97-9F25-2F3BD6947017}"/>
    <cellStyle name="Normal 8 3 2 3" xfId="222" xr:uid="{55369203-6468-43CD-B8AF-5D7BBB7EF44E}"/>
    <cellStyle name="Normal 8 3 3" xfId="111" xr:uid="{F947F299-764F-4549-B50D-F915990F28FA}"/>
    <cellStyle name="Normal 8 3 3 2" xfId="360" xr:uid="{6891D1EF-3634-4B4C-AFA8-DDFB0097B8E1}"/>
    <cellStyle name="Normal 8 3 3 3" xfId="239" xr:uid="{213A1811-578A-4193-B730-DFB5AD82A341}"/>
    <cellStyle name="Normal 8 3 4" xfId="125" xr:uid="{F41153A9-B57A-4EA7-AFE5-CB8BDBD5D5DE}"/>
    <cellStyle name="Normal 8 3 4 2" xfId="371" xr:uid="{BE32F713-AA73-47DD-969A-F4B99AF415FA}"/>
    <cellStyle name="Normal 8 3 4 3" xfId="250" xr:uid="{018D3FA2-9660-4F3A-90AF-65D5A457E0F6}"/>
    <cellStyle name="Normal 8 3 5" xfId="147" xr:uid="{E575C0B4-D3B8-4037-80A7-71AD170568F1}"/>
    <cellStyle name="Normal 8 3 5 2" xfId="391" xr:uid="{B82F16A9-91EE-4512-8D19-0D3E2245A2B5}"/>
    <cellStyle name="Normal 8 3 5 3" xfId="270" xr:uid="{7BE0633C-C3F7-49CD-A4E7-7E78FE2CD786}"/>
    <cellStyle name="Normal 8 3 6" xfId="326" xr:uid="{D983C029-1EBA-4398-AB72-5A73F7E3028E}"/>
    <cellStyle name="Normal 8 3 7" xfId="205" xr:uid="{54BF6AE4-3502-43C0-B028-2294CDC4A117}"/>
    <cellStyle name="Normal 8 4" xfId="83" xr:uid="{E912CE3F-B78E-44C0-BC29-896A51B6334B}"/>
    <cellStyle name="Normal 8 4 2" xfId="332" xr:uid="{F8DA4B13-143F-49EC-8BF3-0E1E25875271}"/>
    <cellStyle name="Normal 8 4 3" xfId="211" xr:uid="{9C7FFB10-A2BB-439D-AFFA-CE2EC04E6615}"/>
    <cellStyle name="Normal 8 5" xfId="100" xr:uid="{90AAB5B8-FFC5-411C-8F39-9928C96BCD32}"/>
    <cellStyle name="Normal 8 5 2" xfId="349" xr:uid="{50BF27E3-3E7D-42D4-8BC4-627D5AA38555}"/>
    <cellStyle name="Normal 8 5 3" xfId="228" xr:uid="{BAE3B43A-F918-49F4-AAC2-EB74EC35C1D5}"/>
    <cellStyle name="Normal 8 6" xfId="123" xr:uid="{75187A59-7569-4A5B-84A7-2549925AF768}"/>
    <cellStyle name="Normal 8 6 2" xfId="369" xr:uid="{DD10E93C-E039-49DD-AD8A-B898B7EBB661}"/>
    <cellStyle name="Normal 8 6 3" xfId="248" xr:uid="{CB24D05B-7C51-41F9-9C6D-48871BAD9459}"/>
    <cellStyle name="Normal 8 7" xfId="145" xr:uid="{1D51D3BD-B2E6-46A0-B653-495F88D88485}"/>
    <cellStyle name="Normal 8 7 2" xfId="389" xr:uid="{DF3DEEAF-1032-4C4E-BC75-F14321167344}"/>
    <cellStyle name="Normal 8 7 3" xfId="268" xr:uid="{BCF4D44C-BF0F-498C-8875-3D37BFB578E9}"/>
    <cellStyle name="Normal 8 8" xfId="160" xr:uid="{422B5E7F-86E1-4626-A750-A77C45EF4DF1}"/>
    <cellStyle name="Normal 8 8 2" xfId="403" xr:uid="{0CE34E7F-F92F-4A9F-B3B5-B18C1B8E8D78}"/>
    <cellStyle name="Normal 8 8 3" xfId="282" xr:uid="{AA76D4F3-F769-465F-ABD1-4C087679CABC}"/>
    <cellStyle name="Normal 8 9" xfId="315" xr:uid="{4330D6D3-F8BF-4B41-B8B5-0CD11EEF4493}"/>
    <cellStyle name="Normal 9" xfId="62" xr:uid="{8D946BA9-C29D-49A6-B5CB-56F1E9422515}"/>
    <cellStyle name="Normal 9 2" xfId="72" xr:uid="{B80CFD25-0D30-4D4B-B210-3F52F737AB22}"/>
    <cellStyle name="Normal 9 3" xfId="126" xr:uid="{531BE679-C7B4-4766-A341-EDCBB24005EF}"/>
    <cellStyle name="Normal 9 3 2" xfId="372" xr:uid="{828450B8-4582-449F-B729-34BF5A06A8E7}"/>
    <cellStyle name="Normal 9 3 3" xfId="251" xr:uid="{B81E1150-61BB-4761-BA30-AEA6E4E0B8F9}"/>
    <cellStyle name="Normal 9 4" xfId="148" xr:uid="{090F4034-9E63-4941-8041-2A4C6DBBA4C9}"/>
    <cellStyle name="Normal 9 4 2" xfId="392" xr:uid="{CBF3F85F-11ED-4929-8DC2-0AD7500EBFD9}"/>
    <cellStyle name="Normal 9 4 3" xfId="271" xr:uid="{BA8A6678-EEAD-402E-A3F0-8D0D69E01855}"/>
    <cellStyle name="Percent" xfId="2" builtinId="5"/>
    <cellStyle name="Percent 10" xfId="140" xr:uid="{EA7F54C3-0D23-47D6-BE7D-4D7F1219BE16}"/>
    <cellStyle name="Percent 10 2" xfId="384" xr:uid="{AB674DA4-CD6F-4327-9F71-1283868C98AF}"/>
    <cellStyle name="Percent 10 3" xfId="263" xr:uid="{653FF643-B341-460D-B367-42DD48E42CFD}"/>
    <cellStyle name="Percent 11" xfId="25" xr:uid="{4A0B54BC-E501-4955-AD13-CB3A90EFA8B6}"/>
    <cellStyle name="Percent 2" xfId="26" xr:uid="{10C1A1B6-6533-46E5-B559-39A3FBB25D48}"/>
    <cellStyle name="Percent 2 2" xfId="27" xr:uid="{2BA0CB14-BD2B-4EC2-89DA-5158A030CD6B}"/>
    <cellStyle name="Percent 2 3" xfId="127" xr:uid="{6E8124C2-34C4-46F5-A548-DE33FB5A5DD9}"/>
    <cellStyle name="Percent 2 4" xfId="117" xr:uid="{8150619D-4623-4517-9A18-9CD70F0B7883}"/>
    <cellStyle name="Percent 3" xfId="28" xr:uid="{9EEEC5E6-B6CF-43E3-81F7-981F4591733D}"/>
    <cellStyle name="Percent 3 2" xfId="29" xr:uid="{4C38418D-E458-4E03-8A3D-DB9300479BD4}"/>
    <cellStyle name="Percent 4" xfId="30" xr:uid="{3DE5167B-C48B-437D-ADF5-897B27C5DC72}"/>
    <cellStyle name="Percent 5" xfId="31" xr:uid="{94CD681F-834C-4C33-B48F-0DBEC404056E}"/>
    <cellStyle name="Percent 6" xfId="32" xr:uid="{6B520898-BE84-48AC-BF86-D538E0E7A36F}"/>
    <cellStyle name="Percent 6 10" xfId="162" xr:uid="{86FDE8D1-1416-4B79-9D73-8A62BE0F8620}"/>
    <cellStyle name="Percent 6 10 2" xfId="405" xr:uid="{EF64B223-FF0B-4C94-A87C-BA6FA97EC784}"/>
    <cellStyle name="Percent 6 10 3" xfId="284" xr:uid="{28BF8FA5-CE11-43C2-B679-626BF6D96BD5}"/>
    <cellStyle name="Percent 6 11" xfId="311" xr:uid="{6347D94C-87E1-44ED-9E00-F4F3E0B567A6}"/>
    <cellStyle name="Percent 6 12" xfId="190" xr:uid="{F8B78407-5D20-492C-9235-CB139358C99D}"/>
    <cellStyle name="Percent 6 2" xfId="53" xr:uid="{F58ECE44-B159-4F5B-9BC1-2FB622F877D2}"/>
    <cellStyle name="Percent 6 2 10" xfId="191" xr:uid="{575ABD3E-EA52-430D-9753-8C77AC78604D}"/>
    <cellStyle name="Percent 6 2 2" xfId="55" xr:uid="{1928E601-7240-45E7-A1C0-FF8862D14AB4}"/>
    <cellStyle name="Percent 6 2 2 2" xfId="68" xr:uid="{5E28203B-EF96-4529-8ABF-3336AB3E52B8}"/>
    <cellStyle name="Percent 6 2 2 2 2" xfId="88" xr:uid="{6A9F53F3-0A61-4542-929C-9B86DECAB2D5}"/>
    <cellStyle name="Percent 6 2 2 2 2 2" xfId="337" xr:uid="{E8062C39-6738-49B4-894E-941C49FE26F0}"/>
    <cellStyle name="Percent 6 2 2 2 2 3" xfId="216" xr:uid="{3E2E67B6-1F7B-48F6-A2CA-82B6DA398388}"/>
    <cellStyle name="Percent 6 2 2 2 3" xfId="105" xr:uid="{D09093AE-70AD-4AD8-9898-5D22762D223D}"/>
    <cellStyle name="Percent 6 2 2 2 3 2" xfId="354" xr:uid="{FB930AE3-D651-4A3C-8933-97703029ACFB}"/>
    <cellStyle name="Percent 6 2 2 2 3 3" xfId="233" xr:uid="{DA466DB3-5F6D-4D48-AF48-2BD61B2383B1}"/>
    <cellStyle name="Percent 6 2 2 2 4" xfId="165" xr:uid="{231A5CB6-8884-42E4-BD93-8546B8B4E108}"/>
    <cellStyle name="Percent 6 2 2 2 4 2" xfId="408" xr:uid="{F77305D9-6CE0-4B13-A83D-554B8352B29E}"/>
    <cellStyle name="Percent 6 2 2 2 4 3" xfId="287" xr:uid="{1FDA46E0-04A2-404A-B399-46EA0427FB39}"/>
    <cellStyle name="Percent 6 2 2 2 5" xfId="320" xr:uid="{A91EA478-12E9-47A4-808F-F8BD097A26B3}"/>
    <cellStyle name="Percent 6 2 2 2 6" xfId="199" xr:uid="{B7FE0512-5398-4907-9952-7CC9CD47EE5B}"/>
    <cellStyle name="Percent 6 2 2 3" xfId="82" xr:uid="{ECABDD38-E110-45B7-8B0F-A42EFEFE68B7}"/>
    <cellStyle name="Percent 6 2 2 3 2" xfId="331" xr:uid="{F42BDF19-4345-438D-8849-643611D8A582}"/>
    <cellStyle name="Percent 6 2 2 3 3" xfId="210" xr:uid="{8FCFE366-29DE-404A-A32D-E0BAD9CBC552}"/>
    <cellStyle name="Percent 6 2 2 4" xfId="99" xr:uid="{279F1E7C-2D5C-4E95-883C-69754DC818C6}"/>
    <cellStyle name="Percent 6 2 2 4 2" xfId="348" xr:uid="{13D72E86-10F4-4EB3-9971-43DEE4BBB047}"/>
    <cellStyle name="Percent 6 2 2 4 3" xfId="227" xr:uid="{F18FC40A-D3B9-4AD7-9BDE-99FC6864B869}"/>
    <cellStyle name="Percent 6 2 2 5" xfId="130" xr:uid="{F9E2E312-955B-4CA3-B99B-570EB834757C}"/>
    <cellStyle name="Percent 6 2 2 5 2" xfId="375" xr:uid="{F211F7FD-1748-4AD7-8BA9-F7C015D0CB96}"/>
    <cellStyle name="Percent 6 2 2 5 3" xfId="254" xr:uid="{C0391A8B-8953-43E0-82DF-26DC3999B104}"/>
    <cellStyle name="Percent 6 2 2 6" xfId="151" xr:uid="{129884CD-2E14-473E-AEB8-36A64960E69E}"/>
    <cellStyle name="Percent 6 2 2 6 2" xfId="395" xr:uid="{71390B86-2ECA-4E1F-A530-B3E6428F204B}"/>
    <cellStyle name="Percent 6 2 2 6 3" xfId="274" xr:uid="{763CCD81-AFEB-4367-BA8E-51ED11BB7283}"/>
    <cellStyle name="Percent 6 2 2 7" xfId="164" xr:uid="{35AA8B9A-BD66-49DE-9ADE-B08E30AEC4ED}"/>
    <cellStyle name="Percent 6 2 2 7 2" xfId="407" xr:uid="{C7B0E92A-F682-41F5-9B5D-58267D422F8E}"/>
    <cellStyle name="Percent 6 2 2 7 3" xfId="286" xr:uid="{4D7F59A7-00BA-4263-A723-126EB7F5FE49}"/>
    <cellStyle name="Percent 6 2 2 8" xfId="314" xr:uid="{A5390B07-EE64-4DCE-B54F-6228C9C8245E}"/>
    <cellStyle name="Percent 6 2 2 9" xfId="193" xr:uid="{81793D21-FB91-4CA5-B420-3713256491D9}"/>
    <cellStyle name="Percent 6 2 3" xfId="66" xr:uid="{96758954-6385-4FC0-BD41-9906EF856B4B}"/>
    <cellStyle name="Percent 6 2 3 2" xfId="86" xr:uid="{9A9C6DBB-2644-4525-B024-25DAE6D95F03}"/>
    <cellStyle name="Percent 6 2 3 2 2" xfId="335" xr:uid="{2A1F161D-B066-448A-8837-A8A3CC6F5425}"/>
    <cellStyle name="Percent 6 2 3 2 3" xfId="214" xr:uid="{E3709356-C8FB-4F21-9AB4-D60485BC5810}"/>
    <cellStyle name="Percent 6 2 3 3" xfId="103" xr:uid="{7BD51581-CFA2-4006-A2C2-437232925EFD}"/>
    <cellStyle name="Percent 6 2 3 3 2" xfId="352" xr:uid="{435917A7-EBA8-45EC-856D-CA6E5B6F77D3}"/>
    <cellStyle name="Percent 6 2 3 3 3" xfId="231" xr:uid="{AAAD78FE-3833-476D-B43B-6F90BA72850E}"/>
    <cellStyle name="Percent 6 2 3 4" xfId="131" xr:uid="{DF075F8D-356F-409C-B0BF-6D66DD0F30ED}"/>
    <cellStyle name="Percent 6 2 3 4 2" xfId="376" xr:uid="{6BD03D33-9D0D-4306-9322-E3F241068ECE}"/>
    <cellStyle name="Percent 6 2 3 4 3" xfId="255" xr:uid="{88CB2C6A-A44B-4C7D-8110-A93534A2C055}"/>
    <cellStyle name="Percent 6 2 3 5" xfId="152" xr:uid="{3D26B17F-DD71-48AB-82B8-36659A61EE6E}"/>
    <cellStyle name="Percent 6 2 3 5 2" xfId="396" xr:uid="{5C68EFBD-7AF1-40F7-9444-8D3A24A0DA2F}"/>
    <cellStyle name="Percent 6 2 3 5 3" xfId="275" xr:uid="{047099A6-8470-4857-AF51-B85F9E5C654D}"/>
    <cellStyle name="Percent 6 2 3 6" xfId="166" xr:uid="{6EE9F588-7D0D-4107-B385-95214CD068C8}"/>
    <cellStyle name="Percent 6 2 3 6 2" xfId="409" xr:uid="{63D72B20-1179-4B60-9D65-F4C15333C1AD}"/>
    <cellStyle name="Percent 6 2 3 6 3" xfId="288" xr:uid="{5BAF2D1F-8DB6-4401-A6B5-EC82B569B30F}"/>
    <cellStyle name="Percent 6 2 3 7" xfId="318" xr:uid="{2672F1F1-F0A2-4DE6-95B6-F755B7271B68}"/>
    <cellStyle name="Percent 6 2 3 8" xfId="197" xr:uid="{A13E252B-E5FE-442B-85B5-E0B81B0F0220}"/>
    <cellStyle name="Percent 6 2 4" xfId="80" xr:uid="{3D8A5145-813D-44B2-9C4D-C9FB5880D96C}"/>
    <cellStyle name="Percent 6 2 4 2" xfId="132" xr:uid="{062ECE98-A643-43B5-9CDD-18FC9327AD4B}"/>
    <cellStyle name="Percent 6 2 4 2 2" xfId="377" xr:uid="{C36CF9ED-194A-4953-932F-68879759323F}"/>
    <cellStyle name="Percent 6 2 4 2 3" xfId="256" xr:uid="{83C24D5A-84A2-4625-B5DF-4E87EC004705}"/>
    <cellStyle name="Percent 6 2 4 3" xfId="153" xr:uid="{8E83645A-B56F-4AF3-BB3D-0070BCAD5010}"/>
    <cellStyle name="Percent 6 2 4 3 2" xfId="397" xr:uid="{207245E9-2732-437E-8258-7F4BEE38B818}"/>
    <cellStyle name="Percent 6 2 4 3 3" xfId="276" xr:uid="{6460F8B3-DDA4-4AC5-83B5-470732EC2B66}"/>
    <cellStyle name="Percent 6 2 4 4" xfId="329" xr:uid="{7E556491-3080-4EEA-ADA0-4E5A3F17A283}"/>
    <cellStyle name="Percent 6 2 4 5" xfId="208" xr:uid="{4AF1F8A0-8E46-47D0-BB97-DE3B971088C1}"/>
    <cellStyle name="Percent 6 2 5" xfId="97" xr:uid="{8485F387-6638-4B31-8E4C-787C495868CA}"/>
    <cellStyle name="Percent 6 2 5 2" xfId="346" xr:uid="{233FCA2A-4E27-4854-8AD5-0B2E9B381782}"/>
    <cellStyle name="Percent 6 2 5 3" xfId="225" xr:uid="{E0A2C1E5-83CF-4A69-9235-CBF28F407A0E}"/>
    <cellStyle name="Percent 6 2 6" xfId="129" xr:uid="{0AD7CF99-3E0A-448B-BC0F-0B2DCC34B823}"/>
    <cellStyle name="Percent 6 2 6 2" xfId="374" xr:uid="{882D637B-F5CC-4A18-8F3E-9E831CF54D53}"/>
    <cellStyle name="Percent 6 2 6 3" xfId="253" xr:uid="{DEE7781E-1378-41CE-A678-96F6E8D9CD28}"/>
    <cellStyle name="Percent 6 2 7" xfId="150" xr:uid="{EB66FD6A-3998-409E-B85F-11C42126BD35}"/>
    <cellStyle name="Percent 6 2 7 2" xfId="394" xr:uid="{149A5192-852B-44EC-AD17-8FC32B73F415}"/>
    <cellStyle name="Percent 6 2 7 3" xfId="273" xr:uid="{F2C9C584-F26C-49FB-B0F8-0F2C608EB365}"/>
    <cellStyle name="Percent 6 2 8" xfId="163" xr:uid="{2304A098-95B1-4BAA-AA8F-DB014C0C7CCB}"/>
    <cellStyle name="Percent 6 2 8 2" xfId="406" xr:uid="{20882FA1-7E85-484E-858A-B14E483916EE}"/>
    <cellStyle name="Percent 6 2 8 3" xfId="285" xr:uid="{F34937E7-A434-448D-8F1B-E31FF0EB6901}"/>
    <cellStyle name="Percent 6 2 9" xfId="312" xr:uid="{D7B3E8A3-6B2E-4B5F-B35F-5D6CB2A8A394}"/>
    <cellStyle name="Percent 6 3" xfId="54" xr:uid="{CB5508D3-0176-461D-85F9-EB5B54FF390E}"/>
    <cellStyle name="Percent 6 3 2" xfId="67" xr:uid="{93492CE7-5366-48A7-8BCC-D025A18F7751}"/>
    <cellStyle name="Percent 6 3 2 2" xfId="87" xr:uid="{BBBA510F-0EA5-479C-B4F7-0F40E962D275}"/>
    <cellStyle name="Percent 6 3 2 2 2" xfId="336" xr:uid="{385B15EF-7B4E-4FAB-A32B-8F4E836E9CC6}"/>
    <cellStyle name="Percent 6 3 2 2 3" xfId="215" xr:uid="{BC172546-1CEA-46DC-99AA-46820012E6CA}"/>
    <cellStyle name="Percent 6 3 2 3" xfId="104" xr:uid="{110B74FD-671E-4B6D-8E7D-CE2B73ADB0AA}"/>
    <cellStyle name="Percent 6 3 2 3 2" xfId="353" xr:uid="{47A8B62E-0E08-40A8-8EB0-BDF48D2F3BE6}"/>
    <cellStyle name="Percent 6 3 2 3 3" xfId="232" xr:uid="{E922A892-64C2-498B-8806-E1F33DCE0666}"/>
    <cellStyle name="Percent 6 3 2 4" xfId="168" xr:uid="{43B3000C-C699-4784-9A4C-7AEBB51B23C9}"/>
    <cellStyle name="Percent 6 3 2 4 2" xfId="411" xr:uid="{E42876B3-BF96-458A-BD85-19EB6C04F0A5}"/>
    <cellStyle name="Percent 6 3 2 4 3" xfId="290" xr:uid="{18BD2C05-7A49-4C9C-85BB-4ED5B390526F}"/>
    <cellStyle name="Percent 6 3 2 5" xfId="319" xr:uid="{CC58170E-DF19-40DB-A4E6-8A9CEB7412C0}"/>
    <cellStyle name="Percent 6 3 2 6" xfId="198" xr:uid="{9B3379FB-975C-445D-A842-C1CBFCA281B7}"/>
    <cellStyle name="Percent 6 3 3" xfId="81" xr:uid="{D882D258-1973-4362-9403-797CD8714080}"/>
    <cellStyle name="Percent 6 3 3 2" xfId="330" xr:uid="{BE280118-EEA3-49F7-90F0-D320482BAA11}"/>
    <cellStyle name="Percent 6 3 3 3" xfId="209" xr:uid="{3346EE24-77A1-463D-9CBE-D18452652E41}"/>
    <cellStyle name="Percent 6 3 4" xfId="98" xr:uid="{FEF96FE6-F1E0-4C5E-A733-D74DFF10052D}"/>
    <cellStyle name="Percent 6 3 4 2" xfId="347" xr:uid="{9A117E70-17EC-4C0F-BAF1-22F0614000BA}"/>
    <cellStyle name="Percent 6 3 4 3" xfId="226" xr:uid="{DBB453E1-1714-490D-8D23-4C0F3F75D6E7}"/>
    <cellStyle name="Percent 6 3 5" xfId="133" xr:uid="{901B173A-2F09-4BC7-83E9-EDA5C171CE1F}"/>
    <cellStyle name="Percent 6 3 5 2" xfId="378" xr:uid="{2EFEAA48-6CE2-4CE6-A21C-B6C87A0AA939}"/>
    <cellStyle name="Percent 6 3 5 3" xfId="257" xr:uid="{857AD1C1-49D7-41BE-A60F-ACFCDD3F35FB}"/>
    <cellStyle name="Percent 6 3 6" xfId="154" xr:uid="{343574F6-467D-4A7A-BB73-477EC8E4DEB9}"/>
    <cellStyle name="Percent 6 3 6 2" xfId="398" xr:uid="{99FD2257-7A44-4594-AF09-6CB138054454}"/>
    <cellStyle name="Percent 6 3 6 3" xfId="277" xr:uid="{55293415-7745-4153-86AF-62D7017EBED5}"/>
    <cellStyle name="Percent 6 3 7" xfId="167" xr:uid="{7D088863-5293-4CE7-BBB9-5E9E132B49FA}"/>
    <cellStyle name="Percent 6 3 7 2" xfId="410" xr:uid="{994F2913-1FD4-45AA-80C1-74F90A570191}"/>
    <cellStyle name="Percent 6 3 7 3" xfId="289" xr:uid="{C56C5C72-DAA3-4059-B665-50B03692BA48}"/>
    <cellStyle name="Percent 6 3 8" xfId="313" xr:uid="{9700358D-B876-4706-9A32-9A69EB92B133}"/>
    <cellStyle name="Percent 6 3 9" xfId="192" xr:uid="{9670C324-5204-4284-918D-90F5DAC4F27F}"/>
    <cellStyle name="Percent 6 4" xfId="65" xr:uid="{4C1A0851-2747-43E1-9C61-4B0F8AB403EA}"/>
    <cellStyle name="Percent 6 4 2" xfId="85" xr:uid="{07C16C96-2EB3-40BD-8509-AA5E525C7F1B}"/>
    <cellStyle name="Percent 6 4 2 2" xfId="334" xr:uid="{008B0418-820B-4315-9D51-5C0F3093C563}"/>
    <cellStyle name="Percent 6 4 2 3" xfId="213" xr:uid="{B422A127-1B49-4DA1-A19B-BCC40B5CFCA0}"/>
    <cellStyle name="Percent 6 4 3" xfId="102" xr:uid="{E60585D0-AA4D-41CB-921E-C00D7EA89D1C}"/>
    <cellStyle name="Percent 6 4 3 2" xfId="351" xr:uid="{AF97C197-2908-4D3A-839A-38A83482E87F}"/>
    <cellStyle name="Percent 6 4 3 3" xfId="230" xr:uid="{ABCD6D72-4CF8-49E1-A0A0-0EB74DFDEC65}"/>
    <cellStyle name="Percent 6 4 4" xfId="134" xr:uid="{585C47CE-7F0C-42D4-B550-3F87CB529950}"/>
    <cellStyle name="Percent 6 4 4 2" xfId="379" xr:uid="{93DD8492-9773-4695-AAD3-FBED26DC5BE9}"/>
    <cellStyle name="Percent 6 4 4 3" xfId="258" xr:uid="{4B5248C8-41D6-4DFA-8644-024B7AAE4E45}"/>
    <cellStyle name="Percent 6 4 5" xfId="155" xr:uid="{2D4BBDB4-89FE-4B57-8349-324AA7313C73}"/>
    <cellStyle name="Percent 6 4 5 2" xfId="399" xr:uid="{4625644D-73DE-4EE4-8221-C70FFCBCC3FD}"/>
    <cellStyle name="Percent 6 4 5 3" xfId="278" xr:uid="{EB429F6F-4541-4BF8-8BFF-C4E1AFD90FBF}"/>
    <cellStyle name="Percent 6 4 6" xfId="169" xr:uid="{882B4919-4898-4E0D-A964-45CCD801AAB9}"/>
    <cellStyle name="Percent 6 4 6 2" xfId="412" xr:uid="{26BC2D54-A863-44EF-B430-C0A6EC37893C}"/>
    <cellStyle name="Percent 6 4 6 3" xfId="291" xr:uid="{CAE68E20-FA87-4795-B6F0-7183511CCF38}"/>
    <cellStyle name="Percent 6 4 7" xfId="317" xr:uid="{0756C642-82B0-457B-B548-BA5541BA1461}"/>
    <cellStyle name="Percent 6 4 8" xfId="196" xr:uid="{6EA20C6F-6C05-4DE3-A1B6-C0D40F42371B}"/>
    <cellStyle name="Percent 6 5" xfId="74" xr:uid="{97861602-AF47-4CF9-BE2D-FBB1686CCF22}"/>
    <cellStyle name="Percent 6 5 2" xfId="91" xr:uid="{C4334DFF-C8E2-4C64-8878-7E7B705D898A}"/>
    <cellStyle name="Percent 6 5 2 2" xfId="340" xr:uid="{3AEFCE32-745B-485A-953A-2D7E140232EA}"/>
    <cellStyle name="Percent 6 5 2 3" xfId="219" xr:uid="{72F83459-1C2B-46D3-A00E-A79520B8EA03}"/>
    <cellStyle name="Percent 6 5 3" xfId="108" xr:uid="{142CA28D-0A48-4FF9-99C8-DA2E0BC960BE}"/>
    <cellStyle name="Percent 6 5 3 2" xfId="357" xr:uid="{2C0E7832-6AD4-4808-B25D-5342086D4B1A}"/>
    <cellStyle name="Percent 6 5 3 3" xfId="236" xr:uid="{CB2FDAFF-117B-4321-97D4-252A083B48E3}"/>
    <cellStyle name="Percent 6 5 4" xfId="135" xr:uid="{FA8CCCD3-373D-481F-B2B7-E990234D091F}"/>
    <cellStyle name="Percent 6 5 4 2" xfId="380" xr:uid="{CF363CF8-CC46-496F-A442-5FC9CDE401E1}"/>
    <cellStyle name="Percent 6 5 4 3" xfId="259" xr:uid="{661417C0-C4CF-46B4-9586-67441B96E1A4}"/>
    <cellStyle name="Percent 6 5 5" xfId="156" xr:uid="{43109B29-06AC-4942-8697-5D6312BE1AC4}"/>
    <cellStyle name="Percent 6 5 5 2" xfId="400" xr:uid="{9E1E6EDA-682D-4546-AFC1-8EACA28B184E}"/>
    <cellStyle name="Percent 6 5 5 3" xfId="279" xr:uid="{61BBFBFC-58AF-4FE6-B442-B970BB060C0C}"/>
    <cellStyle name="Percent 6 5 6" xfId="170" xr:uid="{C6E352E4-208C-46DF-B020-E33019391EAC}"/>
    <cellStyle name="Percent 6 5 6 2" xfId="413" xr:uid="{197EC89D-2898-4A4D-B4B1-145A6AE59B74}"/>
    <cellStyle name="Percent 6 5 6 3" xfId="292" xr:uid="{88DF7C95-35F8-45EB-B838-F4F143FC2DB0}"/>
    <cellStyle name="Percent 6 5 7" xfId="323" xr:uid="{92DA54BE-F45E-4950-8B56-23F52EC0CFFE}"/>
    <cellStyle name="Percent 6 5 8" xfId="202" xr:uid="{07FEFC1A-C839-4DD4-AAB8-9747833509A3}"/>
    <cellStyle name="Percent 6 6" xfId="79" xr:uid="{E4C30A33-1124-45C1-8495-CC7848899DFC}"/>
    <cellStyle name="Percent 6 6 2" xfId="328" xr:uid="{93E0F270-FB18-4ED3-BEB8-81714AE3EE3E}"/>
    <cellStyle name="Percent 6 6 3" xfId="207" xr:uid="{61ED4150-0CC1-471D-A196-E3F27B0EEF95}"/>
    <cellStyle name="Percent 6 7" xfId="96" xr:uid="{6C76E8F9-CDDB-4176-8853-B6BC8C593777}"/>
    <cellStyle name="Percent 6 7 2" xfId="345" xr:uid="{E75B731C-CE57-41BF-A56C-86FEC454960D}"/>
    <cellStyle name="Percent 6 7 3" xfId="224" xr:uid="{FDA9194E-A02D-4780-B57E-454D987331E4}"/>
    <cellStyle name="Percent 6 8" xfId="128" xr:uid="{43322A2D-E195-4A71-8EE1-E0EBE979160A}"/>
    <cellStyle name="Percent 6 8 2" xfId="373" xr:uid="{B959B98B-9907-4CF0-A218-0D8EE64ACCA2}"/>
    <cellStyle name="Percent 6 8 3" xfId="252" xr:uid="{20EB9C30-C336-488B-8F5B-927A70B003CB}"/>
    <cellStyle name="Percent 6 9" xfId="149" xr:uid="{9CF3EBBE-F878-49F4-B5F1-2F418743E7AC}"/>
    <cellStyle name="Percent 6 9 2" xfId="393" xr:uid="{F29BE6C4-C2AF-44BB-9712-8DCE28921F1C}"/>
    <cellStyle name="Percent 6 9 3" xfId="272" xr:uid="{95B8C72F-205E-403D-B427-7214BD001127}"/>
    <cellStyle name="Percent 7" xfId="57" xr:uid="{1A66C57A-780E-4643-BC32-C9BDEA2EDB4B}"/>
    <cellStyle name="Percent 7 10" xfId="316" xr:uid="{2A2C5048-DA36-4A70-9AE9-C272BED9A61C}"/>
    <cellStyle name="Percent 7 11" xfId="195" xr:uid="{E89A8E08-B7A6-470E-9131-E96D16F1DBBC}"/>
    <cellStyle name="Percent 7 2" xfId="58" xr:uid="{C7A3779B-6A1C-4529-BDAF-01D5C29758C3}"/>
    <cellStyle name="Percent 7 3" xfId="70" xr:uid="{E53770A0-F3B3-4B3B-AD18-9FD137FCD49B}"/>
    <cellStyle name="Percent 7 3 2" xfId="90" xr:uid="{726B0B17-4461-428B-A29D-FD015BAF8D2F}"/>
    <cellStyle name="Percent 7 3 2 2" xfId="339" xr:uid="{A507AAE8-20E8-417F-9D87-CFFAB1D630B4}"/>
    <cellStyle name="Percent 7 3 2 3" xfId="218" xr:uid="{4F9BC53B-6EAB-431E-AF06-07E9FC6D4C01}"/>
    <cellStyle name="Percent 7 3 3" xfId="107" xr:uid="{6608025E-2EBD-4E38-B967-9979AD49AA06}"/>
    <cellStyle name="Percent 7 3 3 2" xfId="356" xr:uid="{95AE19ED-6394-4C6F-ACAE-0E3649FD3EA6}"/>
    <cellStyle name="Percent 7 3 3 3" xfId="235" xr:uid="{D6C15D17-7972-4EF3-952A-3F9EC8725175}"/>
    <cellStyle name="Percent 7 3 4" xfId="172" xr:uid="{C96D91A6-5CF6-4686-8148-0EAC21C8AD8D}"/>
    <cellStyle name="Percent 7 3 4 2" xfId="415" xr:uid="{C1615F3D-FA6A-4648-BE1F-41FC47B8EEE9}"/>
    <cellStyle name="Percent 7 3 4 3" xfId="294" xr:uid="{2CB71D3F-0C68-4B0A-B638-1CC963A896E7}"/>
    <cellStyle name="Percent 7 3 5" xfId="322" xr:uid="{705CBA58-2ABB-4CC1-AFC6-76F9D0EB6857}"/>
    <cellStyle name="Percent 7 3 6" xfId="201" xr:uid="{7E01DC35-013D-480F-94C7-0BDD904D9ECC}"/>
    <cellStyle name="Percent 7 4" xfId="78" xr:uid="{85D76B45-5AC4-4A4A-A048-C7BF05F00AA4}"/>
    <cellStyle name="Percent 7 4 2" xfId="95" xr:uid="{2BA214C5-2533-4C9D-8CF6-958DC1556E43}"/>
    <cellStyle name="Percent 7 4 2 2" xfId="344" xr:uid="{7C1A28B4-C78E-4A11-ACBF-713BE9003FC1}"/>
    <cellStyle name="Percent 7 4 2 3" xfId="223" xr:uid="{42769993-9539-4641-A1D7-AAC4C9A2A634}"/>
    <cellStyle name="Percent 7 4 3" xfId="112" xr:uid="{FFB51397-0522-47B6-B32A-F8AA09547B2C}"/>
    <cellStyle name="Percent 7 4 3 2" xfId="361" xr:uid="{079F8AEE-2135-4270-860B-52F5015D2389}"/>
    <cellStyle name="Percent 7 4 3 3" xfId="240" xr:uid="{369048E1-20EB-4279-B183-419080233B89}"/>
    <cellStyle name="Percent 7 4 4" xfId="327" xr:uid="{20AAB047-884D-454B-ADA9-0A219B4E5289}"/>
    <cellStyle name="Percent 7 4 5" xfId="206" xr:uid="{8B0A5E5E-71CB-491D-AADB-9676B6DDCDD9}"/>
    <cellStyle name="Percent 7 5" xfId="84" xr:uid="{4C8F3A33-71C3-45A7-BF64-FB4DE0B85803}"/>
    <cellStyle name="Percent 7 5 2" xfId="333" xr:uid="{052B6FB1-0640-45D6-ABC3-8592115C7092}"/>
    <cellStyle name="Percent 7 5 3" xfId="212" xr:uid="{14121D37-D686-4DC6-8976-3AAC21577AD7}"/>
    <cellStyle name="Percent 7 6" xfId="101" xr:uid="{7C34D3B7-6293-43DE-AF44-322404784790}"/>
    <cellStyle name="Percent 7 6 2" xfId="350" xr:uid="{8A446C26-A323-406E-86BF-9659E3009E88}"/>
    <cellStyle name="Percent 7 6 3" xfId="229" xr:uid="{6A89EE44-DC2A-4360-B3E0-93781212EAF3}"/>
    <cellStyle name="Percent 7 7" xfId="136" xr:uid="{08722A98-F106-448B-81B1-123CDD7D6F17}"/>
    <cellStyle name="Percent 7 7 2" xfId="381" xr:uid="{5BBB1018-B0B1-4315-B462-6487962E3C98}"/>
    <cellStyle name="Percent 7 7 3" xfId="260" xr:uid="{962CA8EA-09ED-40BD-A124-73E2A3C7B492}"/>
    <cellStyle name="Percent 7 8" xfId="157" xr:uid="{C697B129-629E-4C2F-A383-0634A33EFBE0}"/>
    <cellStyle name="Percent 7 8 2" xfId="401" xr:uid="{11756ACD-CBA9-43EA-B5F9-BC1641E88875}"/>
    <cellStyle name="Percent 7 8 3" xfId="280" xr:uid="{64014922-CBED-49B7-8035-B45478B142B3}"/>
    <cellStyle name="Percent 7 9" xfId="171" xr:uid="{D3D0DB40-56AE-4DD9-BB71-1532ADFFE6F7}"/>
    <cellStyle name="Percent 7 9 2" xfId="414" xr:uid="{3282A177-A8F9-43C6-A724-462E4A2CC871}"/>
    <cellStyle name="Percent 7 9 3" xfId="293" xr:uid="{E502A4D7-378C-4F07-A8CD-AE5A1DF86751}"/>
    <cellStyle name="Percent 8" xfId="76" xr:uid="{7B50F4D8-D900-4404-9FAA-0AE8228D838B}"/>
    <cellStyle name="Percent 8 2" xfId="93" xr:uid="{48B45411-4BB3-4796-A34C-AF2E39B6B920}"/>
    <cellStyle name="Percent 8 2 2" xfId="342" xr:uid="{46DCD19D-F897-411F-B0E3-88DB29348999}"/>
    <cellStyle name="Percent 8 2 3" xfId="221" xr:uid="{1FEE59F2-6E86-4348-9195-9118ACAB1EA9}"/>
    <cellStyle name="Percent 8 3" xfId="110" xr:uid="{BB411BDB-626E-4D72-98E3-CD45AD5E6301}"/>
    <cellStyle name="Percent 8 3 2" xfId="359" xr:uid="{69110185-0412-4B07-9A57-21A02D86EE18}"/>
    <cellStyle name="Percent 8 3 3" xfId="238" xr:uid="{48935E57-0C4E-4B0E-97E2-6AB8B8743F42}"/>
    <cellStyle name="Percent 8 4" xfId="173" xr:uid="{E3CD4719-E998-431A-93FC-8B2028B59737}"/>
    <cellStyle name="Percent 8 4 2" xfId="416" xr:uid="{7B24D6E6-DA67-4F7D-8E57-DF8653FB20FE}"/>
    <cellStyle name="Percent 8 4 3" xfId="295" xr:uid="{B09B8646-0FB0-4855-BC24-693C2D2FD063}"/>
    <cellStyle name="Percent 8 5" xfId="325" xr:uid="{6FA15BE3-7194-40FF-8016-8BC52CFFFF34}"/>
    <cellStyle name="Percent 8 6" xfId="204" xr:uid="{20C2589B-E643-41B6-A5CD-FA8BFBBFE82D}"/>
    <cellStyle name="Percent 9" xfId="115" xr:uid="{CE9E29EA-CBA0-4DA7-B51E-A040E0A449C8}"/>
    <cellStyle name="Percent 9 2" xfId="364" xr:uid="{C98B2782-3CB6-44B9-BDD0-E8B798E4DB09}"/>
    <cellStyle name="Percent 9 3" xfId="243" xr:uid="{9F1A7E98-C752-4FA6-8B92-17DA3E2FB76C}"/>
    <cellStyle name="Style 168" xfId="33" xr:uid="{D01F14E7-6685-4C51-9565-60D246FCFEE1}"/>
    <cellStyle name="Style 21" xfId="34" xr:uid="{E0AE3E8F-E4FF-4B8B-A6D8-AE124F5B216C}"/>
    <cellStyle name="Style 22" xfId="35" xr:uid="{8D6B909A-2133-4AF3-A54F-BCF96CED44FC}"/>
    <cellStyle name="Style 23" xfId="36" xr:uid="{1BA21EF5-B240-4CCB-9C29-EB005849E8E4}"/>
    <cellStyle name="Style 24" xfId="37" xr:uid="{CB34D2D1-A55D-4047-A52B-C474030D5228}"/>
    <cellStyle name="Style 25" xfId="38" xr:uid="{587A9C82-36B7-4A2D-BFC2-C04AB3F1A50D}"/>
    <cellStyle name="Style 26" xfId="39" xr:uid="{9CD9DF78-BFEE-4411-8647-E5F85688BF0A}"/>
    <cellStyle name="Style 27" xfId="40" xr:uid="{891D6E17-734A-45D5-B207-29F8CD867B34}"/>
    <cellStyle name="Style 28" xfId="41" xr:uid="{35BD2FD6-CA9B-402E-8B51-298F80FAC7F0}"/>
    <cellStyle name="Style 29" xfId="42" xr:uid="{B89D6712-E6D3-46EC-84B4-FB6479023B1D}"/>
    <cellStyle name="Style 30" xfId="43" xr:uid="{B5EA4225-DF18-4165-BF4F-375D83BAFA73}"/>
    <cellStyle name="Style 31" xfId="44" xr:uid="{C27D2064-8899-4830-953A-57985E4A0430}"/>
    <cellStyle name="Style 32" xfId="45" xr:uid="{1AE48C8C-E991-4D86-B1DC-A36612CB296D}"/>
    <cellStyle name="Style 33" xfId="46" xr:uid="{CCF44563-DE81-4710-AE27-063D1553E381}"/>
    <cellStyle name="Style 34" xfId="47" xr:uid="{52A6388A-AAEF-4027-A612-3C48DA5EDAAB}"/>
    <cellStyle name="Style 35" xfId="48" xr:uid="{8ECAF5D5-E263-4197-B17D-84F9023B63BB}"/>
    <cellStyle name="Style 36" xfId="49" xr:uid="{61C588B3-1FCF-4401-A52E-2B4D5D3A677D}"/>
    <cellStyle name="Style 37" xfId="50" xr:uid="{9C439A89-743B-4B15-BA7F-79EC4FCA7F07}"/>
    <cellStyle name="Style 38" xfId="51" xr:uid="{7B000C12-D84C-4541-847A-479456F1D6E1}"/>
    <cellStyle name="Style 82" xfId="52" xr:uid="{A2E256C8-6393-4B7E-B477-4602A65C49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CA888-A7EE-486F-8E07-FC5971C10E99}">
  <dimension ref="B2:L40"/>
  <sheetViews>
    <sheetView tabSelected="1" workbookViewId="0">
      <selection activeCell="K7" sqref="K7"/>
    </sheetView>
  </sheetViews>
  <sheetFormatPr defaultRowHeight="14.4" x14ac:dyDescent="0.3"/>
  <cols>
    <col min="2" max="2" width="15.44140625" customWidth="1"/>
    <col min="4" max="4" width="21.109375" customWidth="1"/>
    <col min="5" max="8" width="14.33203125" customWidth="1"/>
    <col min="11" max="11" width="13.6640625" bestFit="1" customWidth="1"/>
  </cols>
  <sheetData>
    <row r="2" spans="2:11" ht="15.6" x14ac:dyDescent="0.3">
      <c r="B2" s="12" t="s">
        <v>15</v>
      </c>
    </row>
    <row r="3" spans="2:11" ht="15.6" x14ac:dyDescent="0.3">
      <c r="B3" s="12"/>
    </row>
    <row r="4" spans="2:11" x14ac:dyDescent="0.3">
      <c r="E4" s="13" t="s">
        <v>14</v>
      </c>
      <c r="F4" s="10"/>
      <c r="G4" s="10"/>
      <c r="H4" s="10"/>
    </row>
    <row r="5" spans="2:11" x14ac:dyDescent="0.3">
      <c r="E5" s="6" t="s">
        <v>0</v>
      </c>
      <c r="F5" s="6" t="s">
        <v>1</v>
      </c>
      <c r="G5" s="6" t="s">
        <v>2</v>
      </c>
      <c r="H5" s="6" t="s">
        <v>13</v>
      </c>
      <c r="J5" s="14" t="s">
        <v>16</v>
      </c>
    </row>
    <row r="6" spans="2:11" x14ac:dyDescent="0.3">
      <c r="B6" t="s">
        <v>12</v>
      </c>
      <c r="C6" t="s">
        <v>3</v>
      </c>
      <c r="D6" s="8" t="s">
        <v>7</v>
      </c>
      <c r="E6">
        <v>2.95</v>
      </c>
      <c r="F6" s="4">
        <v>6891386.3751413198</v>
      </c>
      <c r="G6" s="2">
        <f t="shared" ref="G6" si="0">F6*E6</f>
        <v>20329589.806666896</v>
      </c>
    </row>
    <row r="7" spans="2:11" x14ac:dyDescent="0.3">
      <c r="D7" s="8" t="s">
        <v>8</v>
      </c>
      <c r="E7">
        <v>2.84</v>
      </c>
      <c r="F7" s="1">
        <v>1050178.3206558824</v>
      </c>
      <c r="G7" s="2">
        <f>F7*E7</f>
        <v>2982506.4306627056</v>
      </c>
      <c r="J7">
        <v>15.71</v>
      </c>
      <c r="K7" s="2">
        <f>J7*F7</f>
        <v>16498301.417503912</v>
      </c>
    </row>
    <row r="8" spans="2:11" x14ac:dyDescent="0.3">
      <c r="D8" s="8" t="s">
        <v>9</v>
      </c>
      <c r="E8">
        <v>2.95</v>
      </c>
      <c r="F8" s="1">
        <v>184515.17049836856</v>
      </c>
      <c r="G8" s="2">
        <f t="shared" ref="G8:G17" si="1">F8*E8</f>
        <v>544319.75297018734</v>
      </c>
    </row>
    <row r="9" spans="2:11" x14ac:dyDescent="0.3">
      <c r="D9" s="8" t="s">
        <v>10</v>
      </c>
      <c r="E9">
        <v>2.84</v>
      </c>
      <c r="F9" s="1">
        <v>851580.07436893298</v>
      </c>
      <c r="G9" s="2">
        <f t="shared" si="1"/>
        <v>2418487.4112077695</v>
      </c>
    </row>
    <row r="10" spans="2:11" x14ac:dyDescent="0.3">
      <c r="D10" s="8" t="s">
        <v>11</v>
      </c>
      <c r="E10">
        <v>2.83</v>
      </c>
      <c r="F10" s="1">
        <v>303164.7113514666</v>
      </c>
      <c r="G10" s="2">
        <f t="shared" si="1"/>
        <v>857956.13312465046</v>
      </c>
    </row>
    <row r="11" spans="2:11" x14ac:dyDescent="0.3">
      <c r="D11" s="8" t="s">
        <v>5</v>
      </c>
      <c r="F11" s="1"/>
      <c r="G11" s="2"/>
    </row>
    <row r="12" spans="2:11" x14ac:dyDescent="0.3">
      <c r="F12" s="1"/>
      <c r="G12" s="2"/>
    </row>
    <row r="13" spans="2:11" x14ac:dyDescent="0.3">
      <c r="C13" t="s">
        <v>4</v>
      </c>
      <c r="D13" s="8" t="s">
        <v>7</v>
      </c>
      <c r="E13">
        <v>0.61</v>
      </c>
      <c r="F13" s="4">
        <v>8252228.6561936419</v>
      </c>
      <c r="G13" s="2">
        <f t="shared" si="1"/>
        <v>5033859.4802781213</v>
      </c>
    </row>
    <row r="14" spans="2:11" x14ac:dyDescent="0.3">
      <c r="D14" s="8" t="s">
        <v>8</v>
      </c>
      <c r="E14">
        <v>0.59</v>
      </c>
      <c r="F14" s="4">
        <v>1256511.152008652</v>
      </c>
      <c r="G14" s="2">
        <f t="shared" si="1"/>
        <v>741341.57968510466</v>
      </c>
      <c r="J14">
        <v>15.71</v>
      </c>
      <c r="K14" s="2">
        <f>J14*F14</f>
        <v>19739790.198055923</v>
      </c>
    </row>
    <row r="15" spans="2:11" x14ac:dyDescent="0.3">
      <c r="D15" s="8" t="s">
        <v>9</v>
      </c>
      <c r="E15">
        <v>0.61</v>
      </c>
      <c r="F15" s="4">
        <v>223420.67113422646</v>
      </c>
      <c r="G15" s="2">
        <f t="shared" si="1"/>
        <v>136286.60939187813</v>
      </c>
      <c r="K15" s="2"/>
    </row>
    <row r="16" spans="2:11" x14ac:dyDescent="0.3">
      <c r="D16" s="8" t="s">
        <v>10</v>
      </c>
      <c r="E16">
        <v>0.59</v>
      </c>
      <c r="F16" s="4">
        <v>1088605.6687590634</v>
      </c>
      <c r="G16" s="2">
        <f t="shared" si="1"/>
        <v>642277.34456784732</v>
      </c>
      <c r="K16" s="2"/>
    </row>
    <row r="17" spans="2:12" x14ac:dyDescent="0.3">
      <c r="D17" s="8" t="s">
        <v>11</v>
      </c>
      <c r="E17">
        <v>0.59</v>
      </c>
      <c r="F17" s="4">
        <v>304307.02585717832</v>
      </c>
      <c r="G17" s="2">
        <f t="shared" si="1"/>
        <v>179541.1452557352</v>
      </c>
      <c r="K17" s="2"/>
    </row>
    <row r="18" spans="2:12" x14ac:dyDescent="0.3">
      <c r="D18" s="8" t="s">
        <v>5</v>
      </c>
      <c r="F18" s="4"/>
      <c r="G18" s="2"/>
      <c r="K18" s="2"/>
    </row>
    <row r="19" spans="2:12" x14ac:dyDescent="0.3">
      <c r="K19" s="2"/>
    </row>
    <row r="20" spans="2:12" x14ac:dyDescent="0.3">
      <c r="C20" t="s">
        <v>5</v>
      </c>
      <c r="D20" s="8" t="s">
        <v>7</v>
      </c>
      <c r="G20" s="2">
        <f t="shared" ref="G20" si="2">SUM(G6,G13)</f>
        <v>25363449.286945015</v>
      </c>
      <c r="H20" s="11">
        <f t="shared" ref="H20" si="3">G20/G34</f>
        <v>9.7247568731757952E-2</v>
      </c>
      <c r="K20" s="2"/>
    </row>
    <row r="21" spans="2:12" x14ac:dyDescent="0.3">
      <c r="D21" s="8" t="s">
        <v>8</v>
      </c>
      <c r="F21" s="4"/>
      <c r="G21" s="2">
        <f>SUM(G7,G14)</f>
        <v>3723848.0103478101</v>
      </c>
      <c r="H21" s="11">
        <f>G21/G35</f>
        <v>9.6653490168144618E-2</v>
      </c>
      <c r="K21" s="2">
        <f>K14+K7</f>
        <v>36238091.615559831</v>
      </c>
      <c r="L21" s="15">
        <f>K21/K35</f>
        <v>0.51009347357294688</v>
      </c>
    </row>
    <row r="22" spans="2:12" x14ac:dyDescent="0.3">
      <c r="D22" s="8" t="s">
        <v>9</v>
      </c>
      <c r="G22" s="2">
        <f>SUM(G8,G15)</f>
        <v>680606.36236206547</v>
      </c>
      <c r="H22" s="11">
        <f>G22/G36</f>
        <v>0.10220774999996836</v>
      </c>
    </row>
    <row r="23" spans="2:12" x14ac:dyDescent="0.3">
      <c r="D23" s="8" t="s">
        <v>10</v>
      </c>
      <c r="G23" s="2">
        <f>SUM(G9,G16)</f>
        <v>3060764.755775617</v>
      </c>
      <c r="H23" s="11">
        <f>G23/G37</f>
        <v>9.6670782543877704E-2</v>
      </c>
    </row>
    <row r="24" spans="2:12" x14ac:dyDescent="0.3">
      <c r="D24" s="8" t="s">
        <v>11</v>
      </c>
      <c r="G24" s="2">
        <f>SUM(G10,G17)</f>
        <v>1037497.2783803856</v>
      </c>
      <c r="H24" s="11">
        <f>G24/G38</f>
        <v>9.7067304756794759E-2</v>
      </c>
    </row>
    <row r="25" spans="2:12" x14ac:dyDescent="0.3">
      <c r="D25" s="8" t="s">
        <v>5</v>
      </c>
      <c r="G25" s="9">
        <f>SUM(G20:G24)</f>
        <v>33866165.693810888</v>
      </c>
      <c r="H25" s="7">
        <f>G25/G39</f>
        <v>9.7218726339976802E-2</v>
      </c>
    </row>
    <row r="27" spans="2:12" x14ac:dyDescent="0.3">
      <c r="B27" t="s">
        <v>6</v>
      </c>
      <c r="D27" s="8" t="s">
        <v>7</v>
      </c>
      <c r="E27">
        <v>14.11</v>
      </c>
      <c r="F27" s="4">
        <v>16686729.09740196</v>
      </c>
      <c r="G27" s="2">
        <f t="shared" ref="G27" si="4">F27*E27</f>
        <v>235449747.56434163</v>
      </c>
      <c r="H27" s="11">
        <f t="shared" ref="H27" si="5">G27/G34</f>
        <v>0.90275243126824201</v>
      </c>
    </row>
    <row r="28" spans="2:12" x14ac:dyDescent="0.3">
      <c r="D28" s="8" t="s">
        <v>8</v>
      </c>
      <c r="E28">
        <v>13.63</v>
      </c>
      <c r="F28" s="4">
        <v>2553482.7063084962</v>
      </c>
      <c r="G28" s="2">
        <f>F28*E28</f>
        <v>34803969.286984801</v>
      </c>
      <c r="H28" s="11">
        <f>G28/G35</f>
        <v>0.90334650983185527</v>
      </c>
      <c r="K28" s="2">
        <f>G28</f>
        <v>34803969.286984801</v>
      </c>
    </row>
    <row r="29" spans="2:12" x14ac:dyDescent="0.3">
      <c r="D29" s="8" t="s">
        <v>9</v>
      </c>
      <c r="E29">
        <v>14.11</v>
      </c>
      <c r="F29" s="4">
        <v>423702.4889033378</v>
      </c>
      <c r="G29" s="2">
        <f t="shared" ref="G29:G31" si="6">F29*E29</f>
        <v>5978442.1184260957</v>
      </c>
      <c r="H29" s="11">
        <f>G29/G36</f>
        <v>0.89779225000003171</v>
      </c>
    </row>
    <row r="30" spans="2:12" x14ac:dyDescent="0.3">
      <c r="D30" s="8" t="s">
        <v>10</v>
      </c>
      <c r="E30">
        <v>13.63</v>
      </c>
      <c r="F30" s="4">
        <v>2098383.773295227</v>
      </c>
      <c r="G30" s="2">
        <f t="shared" si="6"/>
        <v>28600970.830013946</v>
      </c>
      <c r="H30" s="11">
        <f>G30/G37</f>
        <v>0.90332921745612238</v>
      </c>
    </row>
    <row r="31" spans="2:12" x14ac:dyDescent="0.3">
      <c r="D31" s="8" t="s">
        <v>11</v>
      </c>
      <c r="E31">
        <v>13.56</v>
      </c>
      <c r="F31" s="4">
        <v>711720.84364771575</v>
      </c>
      <c r="G31" s="2">
        <f t="shared" si="6"/>
        <v>9650934.6398630254</v>
      </c>
      <c r="H31" s="11">
        <f>G31/G38</f>
        <v>0.90293269524320519</v>
      </c>
    </row>
    <row r="32" spans="2:12" x14ac:dyDescent="0.3">
      <c r="D32" s="8" t="s">
        <v>5</v>
      </c>
      <c r="G32" s="9">
        <f>SUM(G27:G31)</f>
        <v>314484064.4396295</v>
      </c>
      <c r="H32" s="7">
        <f>G32/G39</f>
        <v>0.90278127366002303</v>
      </c>
    </row>
    <row r="33" spans="2:11" x14ac:dyDescent="0.3">
      <c r="D33" s="8"/>
    </row>
    <row r="34" spans="2:11" x14ac:dyDescent="0.3">
      <c r="B34" t="s">
        <v>5</v>
      </c>
      <c r="D34" s="8" t="s">
        <v>7</v>
      </c>
      <c r="G34" s="2">
        <f t="shared" ref="G34" si="7">G27+G20</f>
        <v>260813196.85128665</v>
      </c>
      <c r="H34" s="5"/>
    </row>
    <row r="35" spans="2:11" x14ac:dyDescent="0.3">
      <c r="D35" s="8" t="s">
        <v>8</v>
      </c>
      <c r="G35" s="2">
        <f>G28+G21</f>
        <v>38527817.297332615</v>
      </c>
      <c r="H35" s="5"/>
      <c r="K35" s="3">
        <f>K21+K28</f>
        <v>71042060.902544633</v>
      </c>
    </row>
    <row r="36" spans="2:11" x14ac:dyDescent="0.3">
      <c r="D36" s="8" t="s">
        <v>9</v>
      </c>
      <c r="G36" s="2">
        <f t="shared" ref="G36" si="8">G29+G22</f>
        <v>6659048.480788161</v>
      </c>
      <c r="H36" s="5"/>
    </row>
    <row r="37" spans="2:11" x14ac:dyDescent="0.3">
      <c r="D37" s="8" t="s">
        <v>10</v>
      </c>
      <c r="G37" s="2">
        <f t="shared" ref="G37" si="9">G30+G23</f>
        <v>31661735.585789561</v>
      </c>
      <c r="H37" s="5"/>
    </row>
    <row r="38" spans="2:11" x14ac:dyDescent="0.3">
      <c r="D38" s="8" t="s">
        <v>11</v>
      </c>
      <c r="G38" s="2">
        <f>G31+G24</f>
        <v>10688431.918243412</v>
      </c>
      <c r="H38" s="5"/>
    </row>
    <row r="39" spans="2:11" x14ac:dyDescent="0.3">
      <c r="D39" s="8" t="s">
        <v>5</v>
      </c>
      <c r="G39" s="9">
        <f>SUM(G34:G38)</f>
        <v>348350230.13344043</v>
      </c>
      <c r="H39" s="5"/>
    </row>
    <row r="40" spans="2:11" x14ac:dyDescent="0.3">
      <c r="D4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Tom</cp:lastModifiedBy>
  <dcterms:created xsi:type="dcterms:W3CDTF">2020-04-02T21:00:16Z</dcterms:created>
  <dcterms:modified xsi:type="dcterms:W3CDTF">2020-04-23T22:30:09Z</dcterms:modified>
</cp:coreProperties>
</file>