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8_{11C768B3-E2B9-42C7-BCA5-BF052FD56C26}" xr6:coauthVersionLast="47" xr6:coauthVersionMax="47" xr10:uidLastSave="{00000000-0000-0000-0000-000000000000}"/>
  <bookViews>
    <workbookView xWindow="44025" yWindow="4215" windowWidth="22215" windowHeight="13740" tabRatio="37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Initiatives!$A$1:$AI$110</definedName>
    <definedName name="_xlnm.Print_Titles" localSheetId="1">Initiatives!$1:$1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1" i="1" l="1"/>
  <c r="R46" i="1"/>
  <c r="N7" i="1"/>
  <c r="N10" i="1"/>
  <c r="N80" i="1"/>
  <c r="N76" i="1"/>
  <c r="N69" i="1"/>
  <c r="N67" i="1"/>
  <c r="N65" i="1"/>
  <c r="N62" i="1"/>
  <c r="N60" i="1"/>
  <c r="N57" i="1"/>
  <c r="N55" i="1"/>
  <c r="N54" i="1"/>
  <c r="N52" i="1"/>
  <c r="N48" i="1"/>
  <c r="N47" i="1"/>
  <c r="N46" i="1"/>
  <c r="N44" i="1"/>
  <c r="N43" i="1"/>
  <c r="N42" i="1"/>
  <c r="N41" i="1"/>
  <c r="N40" i="1"/>
  <c r="N39" i="1"/>
  <c r="N38" i="1"/>
  <c r="N37" i="1"/>
  <c r="N36" i="1"/>
  <c r="N35" i="1"/>
  <c r="N30" i="1"/>
  <c r="N29" i="1"/>
  <c r="N28" i="1"/>
  <c r="N27" i="1"/>
  <c r="N26" i="1"/>
  <c r="N25" i="1"/>
  <c r="N24" i="1"/>
  <c r="N23" i="1"/>
  <c r="N19" i="1"/>
  <c r="G15" i="1"/>
  <c r="A109" i="1"/>
  <c r="B109" i="1"/>
  <c r="D109" i="1"/>
  <c r="G109" i="1"/>
  <c r="A84" i="1"/>
  <c r="B84" i="1"/>
  <c r="D84" i="1"/>
  <c r="G84" i="1"/>
  <c r="A81" i="1"/>
  <c r="B81" i="1"/>
  <c r="J81" i="1" s="1"/>
  <c r="D81" i="1"/>
  <c r="G81" i="1"/>
  <c r="A56" i="1"/>
  <c r="B56" i="1"/>
  <c r="D56" i="1"/>
  <c r="G56" i="1"/>
  <c r="A42" i="1"/>
  <c r="B42" i="1"/>
  <c r="J42" i="1" s="1"/>
  <c r="D42" i="1"/>
  <c r="G42" i="1"/>
  <c r="A10" i="1"/>
  <c r="B10" i="1"/>
  <c r="D10" i="1"/>
  <c r="G10" i="1"/>
  <c r="A9" i="1"/>
  <c r="B9" i="1"/>
  <c r="J9" i="1" s="1"/>
  <c r="D9" i="1"/>
  <c r="G18" i="1"/>
  <c r="J109" i="1" l="1"/>
  <c r="J56" i="1"/>
  <c r="J84" i="1"/>
  <c r="J10"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3" i="1"/>
  <c r="A44" i="1"/>
  <c r="A45" i="1"/>
  <c r="A46" i="1"/>
  <c r="A47" i="1"/>
  <c r="A48" i="1"/>
  <c r="A49" i="1"/>
  <c r="A50" i="1"/>
  <c r="A51" i="1"/>
  <c r="A52" i="1"/>
  <c r="A53" i="1"/>
  <c r="A54" i="1"/>
  <c r="A55" i="1"/>
  <c r="A57" i="1"/>
  <c r="A58" i="1"/>
  <c r="A59" i="1"/>
  <c r="A60" i="1"/>
  <c r="A61" i="1"/>
  <c r="A62" i="1"/>
  <c r="A63" i="1"/>
  <c r="A64" i="1"/>
  <c r="A65" i="1"/>
  <c r="A66" i="1"/>
  <c r="A67" i="1"/>
  <c r="A68" i="1"/>
  <c r="A69" i="1"/>
  <c r="A70" i="1"/>
  <c r="A71" i="1"/>
  <c r="A72" i="1"/>
  <c r="A73" i="1"/>
  <c r="A74" i="1"/>
  <c r="A75" i="1"/>
  <c r="A76" i="1"/>
  <c r="A77" i="1"/>
  <c r="A78" i="1"/>
  <c r="A79" i="1"/>
  <c r="A80" i="1"/>
  <c r="A82" i="1"/>
  <c r="A83" i="1"/>
  <c r="A85" i="1"/>
  <c r="A86" i="1"/>
  <c r="A87" i="1"/>
  <c r="A88" i="1"/>
  <c r="A89" i="1"/>
  <c r="A90" i="1"/>
  <c r="A91" i="1"/>
  <c r="A92" i="1"/>
  <c r="A93" i="1"/>
  <c r="A94" i="1"/>
  <c r="A95" i="1"/>
  <c r="A96" i="1"/>
  <c r="A97" i="1"/>
  <c r="A98" i="1"/>
  <c r="A99" i="1"/>
  <c r="A100" i="1"/>
  <c r="A101" i="1"/>
  <c r="A102" i="1"/>
  <c r="A103" i="1"/>
  <c r="A104" i="1"/>
  <c r="A105" i="1"/>
  <c r="A106" i="1"/>
  <c r="A107" i="1"/>
  <c r="A108" i="1"/>
  <c r="A110" i="1"/>
  <c r="B13" i="1"/>
  <c r="B14" i="1"/>
  <c r="B15" i="1"/>
  <c r="B16" i="1"/>
  <c r="B17" i="1"/>
  <c r="B18" i="1"/>
  <c r="B19" i="1"/>
  <c r="B20" i="1"/>
  <c r="B21" i="1"/>
  <c r="B22" i="1"/>
  <c r="B23" i="1"/>
  <c r="B24" i="1"/>
  <c r="B25" i="1"/>
  <c r="B26" i="1"/>
  <c r="B27" i="1"/>
  <c r="B28" i="1"/>
  <c r="B29" i="1"/>
  <c r="J29" i="1" s="1"/>
  <c r="B30" i="1"/>
  <c r="B31" i="1"/>
  <c r="B32" i="1"/>
  <c r="B33" i="1"/>
  <c r="B34" i="1"/>
  <c r="J34" i="1" s="1"/>
  <c r="B35" i="1"/>
  <c r="B36" i="1"/>
  <c r="B37" i="1"/>
  <c r="B38" i="1"/>
  <c r="B39" i="1"/>
  <c r="B40" i="1"/>
  <c r="B41" i="1"/>
  <c r="B43" i="1"/>
  <c r="J43" i="1" s="1"/>
  <c r="B44" i="1"/>
  <c r="B45" i="1"/>
  <c r="B46" i="1"/>
  <c r="B47" i="1"/>
  <c r="B48" i="1"/>
  <c r="B49" i="1"/>
  <c r="B50" i="1"/>
  <c r="B51" i="1"/>
  <c r="B52" i="1"/>
  <c r="B53" i="1"/>
  <c r="B54" i="1"/>
  <c r="B55" i="1"/>
  <c r="B57" i="1"/>
  <c r="B58" i="1"/>
  <c r="B59" i="1"/>
  <c r="B60" i="1"/>
  <c r="B61" i="1"/>
  <c r="B62" i="1"/>
  <c r="B63" i="1"/>
  <c r="B64" i="1"/>
  <c r="B65" i="1"/>
  <c r="B66" i="1"/>
  <c r="B67" i="1"/>
  <c r="B68" i="1"/>
  <c r="B69" i="1"/>
  <c r="B70" i="1"/>
  <c r="B71" i="1"/>
  <c r="B72" i="1"/>
  <c r="B73" i="1"/>
  <c r="B74" i="1"/>
  <c r="B75" i="1"/>
  <c r="B76" i="1"/>
  <c r="B77" i="1"/>
  <c r="B78" i="1"/>
  <c r="B79" i="1"/>
  <c r="B80" i="1"/>
  <c r="B82" i="1"/>
  <c r="B83" i="1"/>
  <c r="B85" i="1"/>
  <c r="B86" i="1"/>
  <c r="J86" i="1" s="1"/>
  <c r="B87" i="1"/>
  <c r="B88" i="1"/>
  <c r="B89" i="1"/>
  <c r="B90" i="1"/>
  <c r="B91" i="1"/>
  <c r="B92" i="1"/>
  <c r="B93" i="1"/>
  <c r="B94" i="1"/>
  <c r="J94" i="1" s="1"/>
  <c r="B95" i="1"/>
  <c r="B96" i="1"/>
  <c r="B97" i="1"/>
  <c r="B98" i="1"/>
  <c r="B99" i="1"/>
  <c r="B100" i="1"/>
  <c r="B101" i="1"/>
  <c r="B102" i="1"/>
  <c r="B103" i="1"/>
  <c r="B104" i="1"/>
  <c r="B105" i="1"/>
  <c r="B106" i="1"/>
  <c r="B107" i="1"/>
  <c r="B108" i="1"/>
  <c r="B110"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3" i="1"/>
  <c r="D44" i="1"/>
  <c r="D45" i="1"/>
  <c r="D46" i="1"/>
  <c r="D47" i="1"/>
  <c r="D48" i="1"/>
  <c r="D49" i="1"/>
  <c r="D50" i="1"/>
  <c r="D51" i="1"/>
  <c r="D52" i="1"/>
  <c r="D53" i="1"/>
  <c r="D54" i="1"/>
  <c r="D55" i="1"/>
  <c r="D57" i="1"/>
  <c r="D58" i="1"/>
  <c r="D59" i="1"/>
  <c r="D60" i="1"/>
  <c r="D61" i="1"/>
  <c r="D62" i="1"/>
  <c r="D63" i="1"/>
  <c r="D64" i="1"/>
  <c r="D65" i="1"/>
  <c r="D66" i="1"/>
  <c r="D67" i="1"/>
  <c r="D68" i="1"/>
  <c r="D69" i="1"/>
  <c r="D70" i="1"/>
  <c r="D71" i="1"/>
  <c r="D72" i="1"/>
  <c r="D73" i="1"/>
  <c r="D74" i="1"/>
  <c r="D75" i="1"/>
  <c r="D76" i="1"/>
  <c r="D77" i="1"/>
  <c r="D78" i="1"/>
  <c r="D79" i="1"/>
  <c r="D80" i="1"/>
  <c r="D82" i="1"/>
  <c r="D83" i="1"/>
  <c r="D85" i="1"/>
  <c r="D86" i="1"/>
  <c r="D87" i="1"/>
  <c r="D88" i="1"/>
  <c r="D89" i="1"/>
  <c r="D90" i="1"/>
  <c r="D91" i="1"/>
  <c r="D92" i="1"/>
  <c r="D93" i="1"/>
  <c r="D94" i="1"/>
  <c r="D95" i="1"/>
  <c r="D96" i="1"/>
  <c r="D97" i="1"/>
  <c r="D98" i="1"/>
  <c r="D99" i="1"/>
  <c r="D100" i="1"/>
  <c r="D101" i="1"/>
  <c r="D102" i="1"/>
  <c r="D103" i="1"/>
  <c r="D104" i="1"/>
  <c r="D105" i="1"/>
  <c r="D106" i="1"/>
  <c r="D107" i="1"/>
  <c r="D108" i="1"/>
  <c r="D110" i="1"/>
  <c r="G13" i="1"/>
  <c r="G14" i="1"/>
  <c r="G16" i="1"/>
  <c r="G17" i="1"/>
  <c r="G19" i="1"/>
  <c r="G20" i="1"/>
  <c r="G21" i="1"/>
  <c r="G22" i="1"/>
  <c r="G23" i="1"/>
  <c r="G24" i="1"/>
  <c r="G26" i="1"/>
  <c r="G27" i="1"/>
  <c r="G28" i="1"/>
  <c r="G29" i="1"/>
  <c r="G30" i="1"/>
  <c r="G31" i="1"/>
  <c r="G32" i="1"/>
  <c r="G33" i="1"/>
  <c r="G34" i="1"/>
  <c r="G35" i="1"/>
  <c r="G36" i="1"/>
  <c r="G37" i="1"/>
  <c r="G38" i="1"/>
  <c r="G39" i="1"/>
  <c r="G40" i="1"/>
  <c r="G41" i="1"/>
  <c r="G43" i="1"/>
  <c r="G44" i="1"/>
  <c r="G45" i="1"/>
  <c r="G46" i="1"/>
  <c r="G47" i="1"/>
  <c r="G48" i="1"/>
  <c r="G49" i="1"/>
  <c r="G50" i="1"/>
  <c r="G51" i="1"/>
  <c r="G52" i="1"/>
  <c r="G53" i="1"/>
  <c r="G54" i="1"/>
  <c r="G55" i="1"/>
  <c r="G57" i="1"/>
  <c r="G58" i="1"/>
  <c r="G59" i="1"/>
  <c r="G60" i="1"/>
  <c r="G61" i="1"/>
  <c r="G62" i="1"/>
  <c r="G63" i="1"/>
  <c r="G64" i="1"/>
  <c r="G65" i="1"/>
  <c r="G66" i="1"/>
  <c r="G67" i="1"/>
  <c r="G68" i="1"/>
  <c r="G69" i="1"/>
  <c r="G70" i="1"/>
  <c r="G71" i="1"/>
  <c r="G72" i="1"/>
  <c r="G73" i="1"/>
  <c r="G74" i="1"/>
  <c r="G75" i="1"/>
  <c r="G76" i="1"/>
  <c r="G77" i="1"/>
  <c r="G78" i="1"/>
  <c r="G79" i="1"/>
  <c r="G80" i="1"/>
  <c r="G82" i="1"/>
  <c r="G83" i="1"/>
  <c r="G85" i="1"/>
  <c r="G86" i="1"/>
  <c r="G87" i="1"/>
  <c r="G88" i="1"/>
  <c r="G89" i="1"/>
  <c r="G90" i="1"/>
  <c r="G91" i="1"/>
  <c r="G92" i="1"/>
  <c r="G93" i="1"/>
  <c r="G94" i="1"/>
  <c r="G95" i="1"/>
  <c r="G97" i="1"/>
  <c r="G98" i="1"/>
  <c r="G99" i="1"/>
  <c r="G100" i="1"/>
  <c r="G101" i="1"/>
  <c r="G102" i="1"/>
  <c r="G103" i="1"/>
  <c r="G104" i="1"/>
  <c r="G105" i="1"/>
  <c r="G106" i="1"/>
  <c r="G107" i="1"/>
  <c r="G108" i="1"/>
  <c r="G110" i="1"/>
  <c r="J90" i="1" l="1"/>
  <c r="J47" i="1"/>
  <c r="J30" i="1"/>
  <c r="J108" i="1"/>
  <c r="J100" i="1"/>
  <c r="J66" i="1"/>
  <c r="J74" i="1"/>
  <c r="J24" i="1"/>
  <c r="J110" i="1"/>
  <c r="J101" i="1"/>
  <c r="J41" i="1"/>
  <c r="J17" i="1"/>
  <c r="J107" i="1"/>
  <c r="J91" i="1"/>
  <c r="J82" i="1"/>
  <c r="J65" i="1"/>
  <c r="J31" i="1"/>
  <c r="J95" i="1"/>
  <c r="J87" i="1"/>
  <c r="J77" i="1"/>
  <c r="J69" i="1"/>
  <c r="J61" i="1"/>
  <c r="J35" i="1"/>
  <c r="J27" i="1"/>
  <c r="J105" i="1"/>
  <c r="J54" i="1"/>
  <c r="J46" i="1"/>
  <c r="J21" i="1"/>
  <c r="J13" i="1"/>
  <c r="J104" i="1"/>
  <c r="J78" i="1"/>
  <c r="J70" i="1"/>
  <c r="J62" i="1"/>
  <c r="J53" i="1"/>
  <c r="J20" i="1"/>
  <c r="J103" i="1"/>
  <c r="J97" i="1"/>
  <c r="J93" i="1"/>
  <c r="J89" i="1"/>
  <c r="J80" i="1"/>
  <c r="J76" i="1"/>
  <c r="J72" i="1"/>
  <c r="J68" i="1"/>
  <c r="J64" i="1"/>
  <c r="J52" i="1"/>
  <c r="J49" i="1"/>
  <c r="J40" i="1"/>
  <c r="J36" i="1"/>
  <c r="J33" i="1"/>
  <c r="J23" i="1"/>
  <c r="J19" i="1"/>
  <c r="J15" i="1"/>
  <c r="J106" i="1"/>
  <c r="J85" i="1"/>
  <c r="J60" i="1"/>
  <c r="J45" i="1"/>
  <c r="J26" i="1"/>
  <c r="J99" i="1"/>
  <c r="J58" i="1"/>
  <c r="J38" i="1"/>
  <c r="J98" i="1"/>
  <c r="J73" i="1"/>
  <c r="J57" i="1"/>
  <c r="J50" i="1"/>
  <c r="J37" i="1"/>
  <c r="J16" i="1"/>
  <c r="J83" i="1"/>
  <c r="J102" i="1"/>
  <c r="J96" i="1"/>
  <c r="J92" i="1"/>
  <c r="J88" i="1"/>
  <c r="J79" i="1"/>
  <c r="J75" i="1"/>
  <c r="J71" i="1"/>
  <c r="J67" i="1"/>
  <c r="J63" i="1"/>
  <c r="J59" i="1"/>
  <c r="J55" i="1"/>
  <c r="J51" i="1"/>
  <c r="J48" i="1"/>
  <c r="J44" i="1"/>
  <c r="J39" i="1"/>
  <c r="J32" i="1"/>
  <c r="J28" i="1"/>
  <c r="J25" i="1"/>
  <c r="J22" i="1"/>
  <c r="J18" i="1"/>
  <c r="J14" i="1"/>
  <c r="G12" i="1"/>
  <c r="D12" i="1"/>
  <c r="B12" i="1"/>
  <c r="A12" i="1"/>
  <c r="J12" i="1" l="1"/>
  <c r="A11" i="1"/>
  <c r="A8" i="1"/>
  <c r="A7" i="1"/>
  <c r="A6" i="1"/>
  <c r="A5" i="1"/>
  <c r="A4" i="1"/>
  <c r="A3" i="1"/>
  <c r="A2" i="1"/>
  <c r="G2" i="1"/>
  <c r="G3" i="1"/>
  <c r="G4" i="1"/>
  <c r="G5" i="1"/>
  <c r="G6" i="1"/>
  <c r="G7" i="1"/>
  <c r="G8" i="1"/>
  <c r="G11" i="1"/>
  <c r="B11" i="1"/>
  <c r="J11" i="1" s="1"/>
  <c r="B8" i="1"/>
  <c r="B7" i="1"/>
  <c r="B6" i="1"/>
  <c r="B5" i="1"/>
  <c r="B4" i="1"/>
  <c r="B3" i="1"/>
  <c r="B2" i="1"/>
  <c r="J5" i="1" l="1"/>
  <c r="J8" i="1"/>
  <c r="J2" i="1"/>
  <c r="J6" i="1"/>
  <c r="J3" i="1"/>
  <c r="J4" i="1"/>
  <c r="J7" i="1"/>
  <c r="D2" i="1"/>
  <c r="D3" i="1"/>
  <c r="D4" i="1"/>
  <c r="D5" i="1"/>
  <c r="D6" i="1"/>
  <c r="D7" i="1"/>
  <c r="D8" i="1"/>
  <c r="D11" i="1"/>
</calcChain>
</file>

<file path=xl/sharedStrings.xml><?xml version="1.0" encoding="utf-8"?>
<sst xmlns="http://schemas.openxmlformats.org/spreadsheetml/2006/main" count="2142" uniqueCount="576">
  <si>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</si>
  <si>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</si>
  <si>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</si>
  <si>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</si>
  <si>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</si>
  <si>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</si>
  <si>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</si>
  <si>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</si>
  <si>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SDGE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</si>
  <si>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</si>
  <si>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</si>
  <si>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</si>
  <si>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</si>
  <si>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</si>
  <si>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</si>
  <si>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</si>
  <si>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</si>
  <si>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</si>
  <si>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</si>
  <si>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</si>
  <si>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</si>
  <si>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</si>
  <si>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</si>
  <si>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</si>
  <si>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</si>
  <si>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</si>
  <si>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</si>
  <si>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</si>
  <si>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</si>
  <si>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</si>
  <si>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</si>
  <si>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</si>
  <si>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</si>
  <si>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</si>
  <si>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</si>
  <si>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</si>
  <si>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</si>
  <si>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</si>
  <si>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</si>
  <si>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</si>
  <si>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</si>
  <si>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</si>
  <si>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</si>
  <si>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</si>
  <si>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</si>
  <si>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</si>
  <si>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</si>
  <si>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</si>
  <si>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</si>
  <si>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</si>
  <si>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</si>
  <si>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</si>
  <si>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</si>
  <si>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</si>
  <si>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</si>
  <si>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</si>
  <si>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</si>
  <si>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</si>
  <si>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</si>
  <si>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</si>
  <si>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</si>
  <si>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</si>
  <si>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</si>
  <si>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</si>
  <si>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</si>
  <si>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</si>
  <si>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</si>
  <si>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</si>
  <si>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</si>
  <si>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</si>
  <si>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</si>
  <si>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</si>
  <si>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</si>
  <si>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</si>
  <si>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</si>
  <si>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</si>
  <si>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</si>
  <si>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</si>
  <si>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</si>
  <si>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</si>
  <si>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</si>
  <si>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</si>
  <si>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</si>
  <si>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</si>
  <si>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</si>
  <si>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</si>
  <si>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</si>
  <si>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</si>
  <si>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</si>
  <si>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</si>
  <si>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</si>
  <si>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</si>
  <si>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</si>
  <si>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</si>
  <si>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</si>
  <si>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</si>
  <si>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</si>
  <si>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</si>
  <si>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</si>
  <si>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</si>
  <si>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</si>
  <si>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</si>
  <si>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</si>
  <si>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</si>
  <si>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</si>
  <si>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</si>
  <si>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</si>
  <si>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</si>
  <si>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</si>
  <si>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</si>
  <si>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</si>
  <si>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</si>
  <si>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WMPInitiativeActivity2</t>
  </si>
  <si>
    <t>QuantTargetUnits2</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</si>
  <si>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</si>
  <si>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</si>
  <si>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</si>
  <si>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</si>
  <si>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</si>
  <si>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</si>
  <si>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</si>
  <si>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</si>
  <si>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</si>
  <si>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</si>
  <si>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</si>
  <si>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</si>
  <si>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</si>
  <si>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A summarized risk map showing the overall ignition probability and estimated wildfire consequence along electric lines and equipment - WRRM Ops (7.3.1.1)</t>
  </si>
  <si>
    <t>WMP.442</t>
  </si>
  <si>
    <t>N/A</t>
  </si>
  <si>
    <t>WRRM and WRRM-Ops - Enhancements planned for 2022 include: (1) Upgrade fuel moisture inputs into the fire behavior modeling (2) Upgrade the forecaster interface (3) Incorporate the data into a PSPS decision support toolWiNGS-Planning and WiNGS-Ops- Enhancements planned for 2022 include: (1) Complete WiNGS-Planning automation (2) Develop user interface/visualization tool for WiNGS-Planning (3) Improve WiNGS-Planning and WiNGS-Ops model with new data and models such as PoI models (4) Develop visualization (PoC) tool for WiNGS-Ops (5) Integration of Technosylva and weather data in WiNGS-OpsProbability of Ignition PoI -Enhancements planned for 2022 include: (1) Continue iteration and improvement of PoI models (2) Migration of models to the cloud (3) Initiation of third-party review of the models</t>
  </si>
  <si>
    <t>WRRM and WRRM-Ops - 2022 Q1 enhancements are on track. We are working closely to execute the 2022 SOW which includes updated fuels layers, enhancements to the forecaster interface and updates to the PSPS monitoring tool.WiNGS-Planning and WiNGS-Ops-2022 Q1 enhancements are on track.Probability of Ignition PoI -2022 Q1 enhancements are on track.</t>
  </si>
  <si>
    <t>In progress</t>
  </si>
  <si>
    <t xml:space="preserve">Climate-driven risk map and modelling based on various relevant weather scenarios </t>
  </si>
  <si>
    <t>Climate-driven risk map and modelling based on various relevant weather stations (7.3.1.2)</t>
  </si>
  <si>
    <t>WMP.443</t>
  </si>
  <si>
    <t xml:space="preserve">Ignition probability mapping showing the probability of ignition along the electric lines and equipment  </t>
  </si>
  <si>
    <t>Ignition probability mapping (7.3.1.3)</t>
  </si>
  <si>
    <t>WMP.444</t>
  </si>
  <si>
    <t xml:space="preserve">Initiative mapping and estimation of wildfire and PSPS risk-reduction impact </t>
  </si>
  <si>
    <t>Initiative mapping and estimation of wildfire and PSPS risk-reduction impact (7.3.1.4)</t>
  </si>
  <si>
    <t>WMP.445</t>
  </si>
  <si>
    <t xml:space="preserve">Match drop simulations showing the potential wildfire consequence of ignitions that occur along the electric lines and equipment  </t>
  </si>
  <si>
    <t>Match drop simulations (7.3.1.5)</t>
  </si>
  <si>
    <t>WMP.446</t>
  </si>
  <si>
    <t>Situational Awareness &amp; Forecasting</t>
  </si>
  <si>
    <t xml:space="preserve">Advanced weather monitoring and weather stations </t>
  </si>
  <si>
    <t>Advanced weather monitoring and weather stations (7.3.2.1)</t>
  </si>
  <si>
    <t>WMP.447</t>
  </si>
  <si>
    <t>Weather station upgrades</t>
  </si>
  <si>
    <t xml:space="preserve">Continuous monitoring sensors </t>
  </si>
  <si>
    <t>Continuous monitoring sensors (7.3.2.2)</t>
  </si>
  <si>
    <t>WMP.448</t>
  </si>
  <si>
    <t>Other</t>
  </si>
  <si>
    <t>Air Quality Index</t>
  </si>
  <si>
    <t>Air Quality Index (7.3.2.2.1)</t>
  </si>
  <si>
    <t>WMP.544</t>
  </si>
  <si>
    <t>Sensors</t>
  </si>
  <si>
    <t xml:space="preserve">Satellite-based remote sensing  </t>
  </si>
  <si>
    <t>Satellite-based remote sensing  (7.3.2.2.2)</t>
  </si>
  <si>
    <t>WMP.545</t>
  </si>
  <si>
    <t>Cameras</t>
  </si>
  <si>
    <t xml:space="preserve">Fault indicators for detecting faults on electric lines and equipment  </t>
  </si>
  <si>
    <t>Fault indicators for detecting faults on electric lines and equipment - Wireless Fault Indicators (7.3.2.3)</t>
  </si>
  <si>
    <t>WMP.449</t>
  </si>
  <si>
    <t>Wireless fault indicators</t>
  </si>
  <si>
    <t xml:space="preserve">Forecast of a fire risk index, fire potential index, or similar  </t>
  </si>
  <si>
    <t>Fire potential index</t>
  </si>
  <si>
    <t>Fire potential index (7.3.2.4.1)</t>
  </si>
  <si>
    <t>WMP.450</t>
  </si>
  <si>
    <t>In 2022 partnerships with academia will continue to work to advance fire science and weather science. Operational decision making will continue to integrate of the FPI in operations in order to mitigate wildfire potential. Additionally, the accuracy and efficacy of the model will continue to be improved.</t>
  </si>
  <si>
    <t>On track toto work to advance fire science and weather science</t>
  </si>
  <si>
    <t>Santa Ana wildfire threat index</t>
  </si>
  <si>
    <t>Santa Ana wildfire threat index (7.3.2.4.2)</t>
  </si>
  <si>
    <t>WMP.546</t>
  </si>
  <si>
    <t>No significant changes were made to the SAWTI model in 2021, though the data delivery process to the U.S. Forest Service was modernized. In late 2022, the resolution of the modeling used to generate the SAWTI will be increased, which will require re-coding of the software that processes the weather and fuels data.</t>
  </si>
  <si>
    <t>New super computers and subsequent weather modeling upgrade to create a higher resolution baseline is on track.  SDG&amp;E will continue to work with academia and the fire agencies to further develop fire science for integration into SAWTI.</t>
  </si>
  <si>
    <t>High-performance computing infrastructure</t>
  </si>
  <si>
    <t>High-performance computing infrastructure (7.3.2.4.3)</t>
  </si>
  <si>
    <t>WMP.547</t>
  </si>
  <si>
    <t>SDG&amp;E will add two new HPCC's, enhancing forecasting capabilities.</t>
  </si>
  <si>
    <t>SDG&amp;E remains on track to acquire two new HPCCs in 2022. The contracting has been completed and the systems are in the process of being built.</t>
  </si>
  <si>
    <t xml:space="preserve">Personnel monitoring areas of electric lines and equipment in elevated fire risk conditions  </t>
  </si>
  <si>
    <t>Personnel monitoring areas of electric lines and equipment in elevated fire risk conditions (7.3.2.5)</t>
  </si>
  <si>
    <t>WMP.451</t>
  </si>
  <si>
    <t>Ensure staging of QEW field observers during potential PSPS and extreme weather conditions, in compliance with SDG&amp;E procedures.</t>
  </si>
  <si>
    <t>Personnel were stationed at key locations to monitor power lines during the single PSPS event that occurred in 2022.</t>
  </si>
  <si>
    <t xml:space="preserve">Weather forecasting and estimating impacts on electric lines and equipment  </t>
  </si>
  <si>
    <t>Weather forecasting and estimating impacts on electric lines and equipment (7.3.2.6)</t>
  </si>
  <si>
    <t>WMP.452</t>
  </si>
  <si>
    <t>Grid Design &amp; System Hardening</t>
  </si>
  <si>
    <t xml:space="preserve">Capacitor maintenance and replacement program  </t>
  </si>
  <si>
    <t>Capacitor maintenance and replacement program - SCADA Capacitors (7.3.3.1)</t>
  </si>
  <si>
    <t>WMP.453</t>
  </si>
  <si>
    <t>SCADA capacitors</t>
  </si>
  <si>
    <t xml:space="preserve">Circuit breaker maintenance and installation to de-energize lines upon detecting a fault  </t>
  </si>
  <si>
    <t>Circuit breaker maintenance and installation to de-energize lines upon detecting a fault (7.3.3.2)</t>
  </si>
  <si>
    <t>WMP.454</t>
  </si>
  <si>
    <t xml:space="preserve">Covered conductor installation  </t>
  </si>
  <si>
    <t>Covered conductor installation - Distribution OH Hardening - Covered Conductor (7.3.3.3)</t>
  </si>
  <si>
    <t>WMP.455</t>
  </si>
  <si>
    <t>Miles</t>
  </si>
  <si>
    <t xml:space="preserve">Covered conductor maintenance </t>
  </si>
  <si>
    <t>Covered conductor maintenance (7.3.3.4)</t>
  </si>
  <si>
    <t>WMP.456</t>
  </si>
  <si>
    <t xml:space="preserve">Crossarm maintenance, repair, and replacement  </t>
  </si>
  <si>
    <t>Crossarm maintenance, repair, and replacement (7.3.3.5)</t>
  </si>
  <si>
    <t>WMP.457</t>
  </si>
  <si>
    <t xml:space="preserve">Distribution pole replacement and reinforcement, including with composite poles  </t>
  </si>
  <si>
    <t>Distribution pole replacement and reinforcement, including with composite poles - Pole Replacement and Reinforcement (7.3.3.6)</t>
  </si>
  <si>
    <t>WMP.458</t>
  </si>
  <si>
    <t>SDGE completed 87% of the planned pole replacements in Q1 2022.</t>
  </si>
  <si>
    <t xml:space="preserve">Expulsion fuse replacement  </t>
  </si>
  <si>
    <t>Expulsion fuse replacement (7.3.3.7)</t>
  </si>
  <si>
    <t>WMP.459</t>
  </si>
  <si>
    <t>Expulsion fuses</t>
  </si>
  <si>
    <t>PSPS sectionalizing enhancements</t>
  </si>
  <si>
    <t>PSPS sectionalizing enhancements (7.3.3.8.1)</t>
  </si>
  <si>
    <t>WMP.461</t>
  </si>
  <si>
    <t>Switches</t>
  </si>
  <si>
    <t>Microgrids</t>
  </si>
  <si>
    <t>Microgrids (7.3.3.8.2)</t>
  </si>
  <si>
    <t>WMP.462</t>
  </si>
  <si>
    <t>There is a potential for two of the four microgrids targeted in 2022 to slip to 2023.  Additional information is being collected, any change will be reported through the Change Order process.</t>
  </si>
  <si>
    <t xml:space="preserve">Installation of system automation equipment </t>
  </si>
  <si>
    <t>Installation of system automation equipment - Advanced Protection (7.3.3.9)</t>
  </si>
  <si>
    <t>WMP.463</t>
  </si>
  <si>
    <t>Circuits</t>
  </si>
  <si>
    <t>Planned</t>
  </si>
  <si>
    <t xml:space="preserve">Maintenance, repair, and replacement of connectors, including hotline clamps  </t>
  </si>
  <si>
    <t>Maintenance, repair, and replacement of connectors, including hotline clamps - Hotline Clamps (7.3.3.10)</t>
  </si>
  <si>
    <t>WMP.464</t>
  </si>
  <si>
    <t>Hotline clamps</t>
  </si>
  <si>
    <t>Generator Grant Programs</t>
  </si>
  <si>
    <t>Generator Grant Programs (7.3.3.11.1)</t>
  </si>
  <si>
    <t>WMP.466</t>
  </si>
  <si>
    <t>Generators</t>
  </si>
  <si>
    <t>Standby Power Programs</t>
  </si>
  <si>
    <t>Standby Power Programs (7.3.3.11.2)</t>
  </si>
  <si>
    <t>WMP.467</t>
  </si>
  <si>
    <t>Generator Assistance Programs</t>
  </si>
  <si>
    <t>Generator Assistance Programs (7.3.3.11.3)</t>
  </si>
  <si>
    <t>WMP.468</t>
  </si>
  <si>
    <t xml:space="preserve">Other corrective action  </t>
  </si>
  <si>
    <t>Other corrective action (7.3.3.12)</t>
  </si>
  <si>
    <t>WMP.469</t>
  </si>
  <si>
    <t xml:space="preserve">Pole loading infrastructure hardening and replacement program based on pole loading assessment program </t>
  </si>
  <si>
    <t>Pole loading infrastructure hardening and replacement program (7.3.3.13)</t>
  </si>
  <si>
    <t>WMP.470</t>
  </si>
  <si>
    <t xml:space="preserve">Transformers maintenance and replacement  </t>
  </si>
  <si>
    <t>Transformers maintenance and replacement (7.3.3.14)</t>
  </si>
  <si>
    <t>WMP.471</t>
  </si>
  <si>
    <t xml:space="preserve">Transmission tower maintenance and replacement  </t>
  </si>
  <si>
    <t>Transmission tower maintenance and replacement (7.3.3.15)</t>
  </si>
  <si>
    <t>WMP.472</t>
  </si>
  <si>
    <t xml:space="preserve">Undergrounding of electric lines and/or equipment  </t>
  </si>
  <si>
    <t>Undergrounding of electric lines and/or equipment (7.3.3.16)</t>
  </si>
  <si>
    <t>WMP.473</t>
  </si>
  <si>
    <t xml:space="preserve">Traditional hardening distribution overhead system hardening </t>
  </si>
  <si>
    <t>Traditional Hardening - Distribution overhead system hardening  (7.3.3.17.1)</t>
  </si>
  <si>
    <t>WMP.475</t>
  </si>
  <si>
    <t>Overhead transmission fire hardening (Transmission)</t>
  </si>
  <si>
    <t xml:space="preserve">Overhead transmission fire hardening (7.3.3.17.2.1) </t>
  </si>
  <si>
    <t>WMP.476</t>
  </si>
  <si>
    <t>Underground transmission fire hardening (Transmission)</t>
  </si>
  <si>
    <t>Underground transmission fire hardening (7.3.3.17.2.2)</t>
  </si>
  <si>
    <t>WMP.543</t>
  </si>
  <si>
    <t>Overhead transmission fire hardening (Distribution Underbuilt)</t>
  </si>
  <si>
    <t xml:space="preserve">Overhead transmission fire hardening (Distribution Underbuilt) (7.3.3.17.2.3) </t>
  </si>
  <si>
    <t>WMP.542</t>
  </si>
  <si>
    <t>Distribution Communications Reliability Improvements (LTE)</t>
  </si>
  <si>
    <t>Distribution Communications Reliability Improvements (7.3.3.18.1)</t>
  </si>
  <si>
    <t>WMP.537</t>
  </si>
  <si>
    <t>Base stations</t>
  </si>
  <si>
    <t>Lightning arrestor removal and replacement</t>
  </si>
  <si>
    <t>Lightning arrestor removal and replacement (7.3.3.18.2)</t>
  </si>
  <si>
    <t>WMP.548</t>
  </si>
  <si>
    <t>Lightning arrestors</t>
  </si>
  <si>
    <t xml:space="preserve">Avian Mitigation </t>
  </si>
  <si>
    <t>Avian Mitigation (7.3.3.18.3)</t>
  </si>
  <si>
    <t>WMP.549</t>
  </si>
  <si>
    <t>Poles</t>
  </si>
  <si>
    <t>Asset Management &amp; Inspections</t>
  </si>
  <si>
    <t xml:space="preserve">Detailed inspections of distribution electric lines and equipment  </t>
  </si>
  <si>
    <t>Detailed inspections of distribution electric lines and equipment (7.3.4.1)</t>
  </si>
  <si>
    <t>WMP.478</t>
  </si>
  <si>
    <t>Inspections</t>
  </si>
  <si>
    <t xml:space="preserve">Detailed inspections of transmission electric lines and equipment  </t>
  </si>
  <si>
    <t>Detailed inspections of transmission electric lines and equipment (7.3.4.2)</t>
  </si>
  <si>
    <t>WMP.479</t>
  </si>
  <si>
    <t xml:space="preserve">Improvement of inspections </t>
  </si>
  <si>
    <t>Improvement of inspections (7.3.4.3)</t>
  </si>
  <si>
    <t>WMP.480</t>
  </si>
  <si>
    <t xml:space="preserve">Infrared inspections of distribution electric lines and equipment  </t>
  </si>
  <si>
    <t>Infrared inspections of distribution electric lines and equipment (7.3.4.4)</t>
  </si>
  <si>
    <t>WMP.481</t>
  </si>
  <si>
    <t xml:space="preserve">Infrared inspections of transmission electric lines and equipment  </t>
  </si>
  <si>
    <t>Infrared inspections of transmission electric lines and equipment (7.3.4.5)</t>
  </si>
  <si>
    <t>WMP.482</t>
  </si>
  <si>
    <t xml:space="preserve">Intrusive pole inspections  </t>
  </si>
  <si>
    <t>Intrusive pole inspections (7.3.4.6)</t>
  </si>
  <si>
    <t>WMP.483</t>
  </si>
  <si>
    <t xml:space="preserve">LiDAR inspections of distribution electric lines and equipment </t>
  </si>
  <si>
    <t>LiDAR inspections of distribution electric lines and equipment (7.3.4.7)</t>
  </si>
  <si>
    <t>WMP.484</t>
  </si>
  <si>
    <t>SDG&amp;E continues to use LiDAR inspections to supplement the grid hardening efforts and post-construction analysis, where possible.  SDG&amp;E plans to implement vegetation risk analysis within the HFTD and potentially expand into non-HFTD projects.  Additionally, SDG&amp;E plans to use the results of these analyses for emergency operations during red flag and other extreme events.</t>
  </si>
  <si>
    <t>LiDAR vendor continued and completed the data collection process of all distribution lines within the HFTD Tier 2 and 3. Approximately 4,370 miles (44%) have been captured and are now in data processing by the vendor and expected to complete by 3rd quarter 2022.</t>
  </si>
  <si>
    <t xml:space="preserve">LiDAR inspections of transmission electric lines and equipment </t>
  </si>
  <si>
    <t>LiDAR inspections of transmission electric lines and equipment (7.3.4.8)</t>
  </si>
  <si>
    <t>WMP.485</t>
  </si>
  <si>
    <t>HFTD Tier 3 distribution pole inspections</t>
  </si>
  <si>
    <t>HFTD Tier 3 distribution pole inspections (7.3.4.9.1)</t>
  </si>
  <si>
    <t>WMP.538</t>
  </si>
  <si>
    <t>Drone assessments of distribution infrastructure</t>
  </si>
  <si>
    <t>Drone assessments of distribution infrastructure (7.3.4.9.2)</t>
  </si>
  <si>
    <t>WMP.539</t>
  </si>
  <si>
    <t>Circuit ownership</t>
  </si>
  <si>
    <t>Circuit ownership (7.3.4.9.3)</t>
  </si>
  <si>
    <t>WMP.550</t>
  </si>
  <si>
    <t>Drone assessment of transmission</t>
  </si>
  <si>
    <t>Drone assessment of transmission (7.3.4.10.1)</t>
  </si>
  <si>
    <t>WMP.540</t>
  </si>
  <si>
    <t>Additional Transmission Aerial 69kV Tier 3 Visual Inspection</t>
  </si>
  <si>
    <t>Additional Transmission Aerial 69kV Tier 3 Visual Inspection (7.3.4.10.2)</t>
  </si>
  <si>
    <t>WMP.541</t>
  </si>
  <si>
    <t xml:space="preserve">Patrol inspections of distribution electric lines and equipment  </t>
  </si>
  <si>
    <t>Patrol inspections of distribution electric lines and equipment (7.3.4.11)</t>
  </si>
  <si>
    <t>WMP.488</t>
  </si>
  <si>
    <t xml:space="preserve">Patrol inspections of transmission electric lines and equipment  </t>
  </si>
  <si>
    <t>Patrol inspections of transmission electric lines and equipment (7.3.4.12)</t>
  </si>
  <si>
    <t>WMP.489</t>
  </si>
  <si>
    <t xml:space="preserve">Pole loading assessment program to determine safety factor  </t>
  </si>
  <si>
    <t>Pole loading assessment program to determine safety factor (7.3.4.13)</t>
  </si>
  <si>
    <t>WMP.490</t>
  </si>
  <si>
    <t xml:space="preserve">Quality assurance / quality control of inspections  </t>
  </si>
  <si>
    <t>Quality assurance/quality control of inspections (7.3.4.14)</t>
  </si>
  <si>
    <t>WMP.491</t>
  </si>
  <si>
    <t>SDG&amp;E performed 443 detailed inspection audits for Q1 2022, which is 100% of the goal.</t>
  </si>
  <si>
    <t>SDG&amp;E performed 443 detailed inspection audits for Q1 2022, which is 100$ of the gial</t>
  </si>
  <si>
    <t xml:space="preserve">Substation inspections  </t>
  </si>
  <si>
    <t>Substation inspections (7.3.4.15)</t>
  </si>
  <si>
    <t>WMP.492</t>
  </si>
  <si>
    <t>Vegetation Management &amp; Inspections</t>
  </si>
  <si>
    <t xml:space="preserve">Additional efforts to manage community and environmental impacts </t>
  </si>
  <si>
    <t>Additional efforts to manage community and environmental impacts (7.3.5.1)</t>
  </si>
  <si>
    <t>WMP.493</t>
  </si>
  <si>
    <t>SDG&amp;E plans to continue to engage with communities and stakeholders in outreach and wildfire mitigation education campaigns through company-sponsored webinars and safety fairs. SDG&amp;E will continue engagement with state and federal land agencies in the mitigation of negative impacts through internal environmental reviews associated with tree operations. SDG&amp;E will continue its annual 10K tree planting goal with an expansion into a Tree Rebate Program which will offer customers in under-represented communities and climate-challenged areas the ability to purchase and plant trees to improve the environment and climate quality.SDG&amp;E plans to continue to engage with communities and stakeholders in outreach and wildfire mitigation education campaigns through company-sponsored webinars and safety fairs. SDG&amp;E will continue engagement with state and federal land agencies in the mitigation of negative impacts through internal environmental reviews associated with tree operations. SDG&amp;E will continue its annual 10K tree planting goal with an expansion into a Tree Rebate Program which will offer customers in under-represented communities and climate-challenged areas the ability to purchase and plant trees to improve the environment and climate quality.</t>
  </si>
  <si>
    <t>Met with U.S. Forest Service to discuss work activities and reporting requirements within the newly-implemented O&amp;M activity planContinued meetings with CA State Parks on scheduled vegetation management activitiesBegan planning discussions for the upcoming Q2 wildfire preparedness webinar and wildfire community safety fairsContinued 10K tree planting program</t>
  </si>
  <si>
    <t xml:space="preserve">Detailed inspections of vegetation 
around distribution electric lines and equipment 
</t>
  </si>
  <si>
    <t>Detailed inspections of vegetation around distribution electric lines and equipment (7.3.5.2)</t>
  </si>
  <si>
    <t>WMP.494</t>
  </si>
  <si>
    <t>trees inspected</t>
  </si>
  <si>
    <t xml:space="preserve">Detailed inspections of vegetation 
around transmission electric lines and equipment 
</t>
  </si>
  <si>
    <t>Detailed inspections of vegetation around transmission electric lines and equipment (7.3.5.3)</t>
  </si>
  <si>
    <t>WMP.495</t>
  </si>
  <si>
    <t xml:space="preserve">Emergency response vegetation management due to red flag warning or other urgent conditions   </t>
  </si>
  <si>
    <t>Emergency response vegetation management due to red flag warning or other urgent conditions (7.3.5.4)</t>
  </si>
  <si>
    <t>WMP.496</t>
  </si>
  <si>
    <t xml:space="preserve">Fuel management and reduction of “slash” from vegetation management activities </t>
  </si>
  <si>
    <t>Fuels management and reduction of “slash” from vegetation management activities (7.3.5.5)</t>
  </si>
  <si>
    <t>WMP.497</t>
  </si>
  <si>
    <t>poles cleared</t>
  </si>
  <si>
    <t>Land Services abatment activity scope has not changed from 2021, continung by grazing or mechanincal means.</t>
  </si>
  <si>
    <t>Land Services has abated 37 acres initially either by prescribed grazing or mechanical means. The expectation is to initially abate approximately 643 acres. The total (including re-cuts) depends on rainfall events, timeliness and soil temperatures. The anticipation is that at least a total of 1600 acres will be abated in 2022, combining the initial &amp; re-cut activities.</t>
  </si>
  <si>
    <t>Improvement of inspections (7.3.5.6)</t>
  </si>
  <si>
    <t>WMP.498</t>
  </si>
  <si>
    <t xml:space="preserve">LiDAR inspections of vegetation around distribution electric lines and equipment </t>
  </si>
  <si>
    <t>LiDAR inspections of vegetation around distribution electric lines and equipment (7.3.5.7)</t>
  </si>
  <si>
    <t>WMP.499</t>
  </si>
  <si>
    <t>Circuit line mile</t>
  </si>
  <si>
    <t>LiDAR inspections for vegetation around transmission electric lines and equipment (7.3.5.8)</t>
  </si>
  <si>
    <t>WMP.500</t>
  </si>
  <si>
    <t xml:space="preserve">Other discretionary inspection of distribution electric lines and equipment, beyond inspections mandated by rules and regulations  </t>
  </si>
  <si>
    <t>Other discretionary inspection of vegetation around distribution electric lines and equipment, beyond inspections mandated by rules and regulations (7.3.5.9)</t>
  </si>
  <si>
    <t>WMP.501</t>
  </si>
  <si>
    <t>Trees trimmed/removed</t>
  </si>
  <si>
    <t xml:space="preserve">Other discretionary inspection of transmission electric lines and </t>
  </si>
  <si>
    <t>Other discretionary inspection of vegetation around transmission electric lines and equipment, beyond inspections mandated by rules and regulations (7.3.5.10)</t>
  </si>
  <si>
    <t>WMP.502</t>
  </si>
  <si>
    <t>Patrol inspections of vegetation around distribution electric lines and equipment (7.3.5.11)</t>
  </si>
  <si>
    <t>WMP.503</t>
  </si>
  <si>
    <t>Patrol inspections of vegetation around transmission electric lines and equipment (7.3.5.12)</t>
  </si>
  <si>
    <t>WMP.504</t>
  </si>
  <si>
    <t xml:space="preserve">Quality assurance / quality control of vegetation inspections  </t>
  </si>
  <si>
    <t>Quality assurance/quality control of inspections (7.3.5.13)</t>
  </si>
  <si>
    <t>WMP.505</t>
  </si>
  <si>
    <t xml:space="preserve">Recruiting and training of vegetation management personnel  </t>
  </si>
  <si>
    <t>Recruiting and training of vegetation management personnel (7.3.5.14)</t>
  </si>
  <si>
    <t>WMP.506</t>
  </si>
  <si>
    <t>SDG&amp;E will continue joint industry training opportunities with the next scheduled Line Clearance Tree Trimming training program in Q1, and the planned development of a new Pre-inspection training module in 2022. SDG&amp;E is targeting to have all annual, contractor internal wildfire training completed in advance of peak fire season in September. </t>
  </si>
  <si>
    <t>SDG&amp;E, in collaboration with the San Diego Community College District, utility industry representatives, and the California Conservation Corps completed the first 5-week Line Clearance Tree Trimming training course of the year, graduating the cohort class on February 11.</t>
  </si>
  <si>
    <t xml:space="preserve">Remediation of at-risk species  </t>
  </si>
  <si>
    <t>Remediation of at-risk species (7.3.5.15)</t>
  </si>
  <si>
    <t>WMP.507</t>
  </si>
  <si>
    <t>SDG&amp;E will continue to refine its identification of the highest risk species, and continue its study of the relationship between species, clearances, and outage frequency to minimize risk events.</t>
  </si>
  <si>
    <t>SDG&amp;E continued its study with the UCSD San Diego Supercomputing Center on enhanced tree clearances and tree-related outages with updated data to better understand its assessment of targeted species.Continued collaboration on the vegetation management study with the joint IOUs to benchmark VM practices and data collection methodologies in the development of uniform standards. Joint IOU meetings were held bi-weekly.Began working with database designers to add genus/species identification in the inventory tree records.</t>
  </si>
  <si>
    <t xml:space="preserve">Removal and remediation of trees with strike potential to electric lines and equipment  </t>
  </si>
  <si>
    <t>Removal and remediation of trees with strike potential to electric lines and equipment (Hazard tree removal and Right Tree-Right Place) (7.3.5.16)</t>
  </si>
  <si>
    <t>WMP.508</t>
  </si>
  <si>
    <t>Vegetation Management Areas (VMAs)</t>
  </si>
  <si>
    <t xml:space="preserve">Substation inspection </t>
  </si>
  <si>
    <t>Substation inspections (7.3.5.17)</t>
  </si>
  <si>
    <t>WMP.509</t>
  </si>
  <si>
    <t xml:space="preserve">Substation vegetation management  </t>
  </si>
  <si>
    <t>Substation vegetation management (7.3.5.18)</t>
  </si>
  <si>
    <t>WMP.510</t>
  </si>
  <si>
    <t xml:space="preserve">Vegetation inventory system </t>
  </si>
  <si>
    <t>Vegetation inventory system (7.3.5.19)</t>
  </si>
  <si>
    <t>WMP.511</t>
  </si>
  <si>
    <t>SDG&amp;E will continue to enhance its tree inventory database to meet evolving process requirements with additional tree data capture such as genus/species, outage information, and markup. VM will also develop additional reporting requirements to meet business needs and internal audit recommendations.</t>
  </si>
  <si>
    <t>Began design and development to capture and record genus and species of inventory trees within the inventory database.Began design and development to enhance the ability to record and track customer refusals and history within the electronic tree records.Continued to update all inventory tree records with accurate GPS lat/long information.</t>
  </si>
  <si>
    <t xml:space="preserve">Vegetation management to achieve clearances around electric lines and equipment  </t>
  </si>
  <si>
    <t>Vegetation management to achieve clearances around electric lines and equipment (7.3.5.20)</t>
  </si>
  <si>
    <t>WMP.512</t>
  </si>
  <si>
    <t>poles brushed</t>
  </si>
  <si>
    <t xml:space="preserve">Vegetation management activities post-fire </t>
  </si>
  <si>
    <t>Vegetation management activities post-fire (7.3.5.21)</t>
  </si>
  <si>
    <t>WMP.551</t>
  </si>
  <si>
    <t>Grid Operations &amp; Operating Protocols</t>
  </si>
  <si>
    <t xml:space="preserve">Automatic recloser operations  </t>
  </si>
  <si>
    <t>Automatic recloser operations (7.3.6.1)</t>
  </si>
  <si>
    <t>WMP.513</t>
  </si>
  <si>
    <t>Sensitive/Fast Protection settings</t>
  </si>
  <si>
    <t>Sensitive/Fast Protection settings (7.3.6.1.2)</t>
  </si>
  <si>
    <t>WMP.552</t>
  </si>
  <si>
    <t xml:space="preserve">Protective equipment and device settings </t>
  </si>
  <si>
    <t>Protective equipment and device settings (7.3.6.2)</t>
  </si>
  <si>
    <t>WMP.553</t>
  </si>
  <si>
    <t xml:space="preserve">Crew-accompanying ignition prevention and suppression resources and services </t>
  </si>
  <si>
    <t>Crew accompanying ignition prevention and suppression resources and services (7.3.6.3)</t>
  </si>
  <si>
    <t>WMP.514</t>
  </si>
  <si>
    <t>Fire prevention resources will be utilized as needed based on activity and FPI</t>
  </si>
  <si>
    <t>Fire prevention resources were utilized as needed based on activity and FPI</t>
  </si>
  <si>
    <t xml:space="preserve">Personnel work procedures and training in conditions of elevated fire risk  </t>
  </si>
  <si>
    <t>Personnel work procedures and training in conditions of elevated fire risk (7.3.6.4)</t>
  </si>
  <si>
    <t>WMP.515</t>
  </si>
  <si>
    <t>Update ESP 113.1 and perform training</t>
  </si>
  <si>
    <t>Updated ESP 113.1 and perform training</t>
  </si>
  <si>
    <t xml:space="preserve">Protocols for PSPS re-energization </t>
  </si>
  <si>
    <t>Protocols for PSPS re‐energization (7.3.6.5)</t>
  </si>
  <si>
    <t>WMP.516</t>
  </si>
  <si>
    <t>While there were no PSPS events in the first quarter of 2022, should a PSPS event occur, SDG&amp;E intends to follow its patrol and restoration process, committing to a 24 hour patrol and restoration period once the risk event has passed. </t>
  </si>
  <si>
    <t xml:space="preserve">PSPS events and mitigation of PSPS impacts  </t>
  </si>
  <si>
    <t>PSPS events and mitigation of PSPS impacts (7.3.6.6)</t>
  </si>
  <si>
    <t>WMP.517</t>
  </si>
  <si>
    <t>A number of capital project enhancements including strategic undergrounding, covered conductor, and overhead system hardening that all reduce the future scope and impact of PSPS events</t>
  </si>
  <si>
    <t xml:space="preserve">Stationed and on-call ignition prevention and suppression resources and services </t>
  </si>
  <si>
    <t>Stationed and on‐call ignition prevention and suppression resources and services (7.3.6.7)</t>
  </si>
  <si>
    <t>WMP.518</t>
  </si>
  <si>
    <t>Aviation firefighting program</t>
  </si>
  <si>
    <t>Aviation firefighting program (7.3.6.7.1)</t>
  </si>
  <si>
    <t>WMP.554</t>
  </si>
  <si>
    <t>No unavailable time for aviation firefighting program.</t>
  </si>
  <si>
    <t>Achieved</t>
  </si>
  <si>
    <t>Data Governance</t>
  </si>
  <si>
    <t xml:space="preserve">Centralized repository for data </t>
  </si>
  <si>
    <t>Centralized repository for data (7.3.7.1)</t>
  </si>
  <si>
    <t>WMP.519</t>
  </si>
  <si>
    <t>Continue documentation for the central catalog of metric logics to provide improved transparency, initiate DGF and documentation standards for data models and predictive analytics algorithms, collaborate on the implementation of the OEIS GeoDatabase schema with Asset Mangagement, deliver of DG education for data owners and data stakeholders, continue to conduct internal mock-audit checks of exsisting documentation.</t>
  </si>
  <si>
    <t xml:space="preserve">Collaborated weekly with IT Assenture Teams to continue progress on the centeralization of metrics tables to the repository.  Assigned WM teamember to liaise between IT teams over central repository and OEIS schema.  Began review of exsisting DG documentation </t>
  </si>
  <si>
    <t xml:space="preserve">Collaborative research on utility ignition and/or wildfire </t>
  </si>
  <si>
    <t>Collaborative research on utility ignition and/or wildfire (7.3.7.2)</t>
  </si>
  <si>
    <t>WMP.520</t>
  </si>
  <si>
    <t>Establish lasting partnerships with the at least three members of the academic community to sponsor ongoing wildfire mitigation-related data and collaborative research through internships programs where SDG&amp;E further exposes graduate-level academic students to data driven wildfire mitigation within utility companies.</t>
  </si>
  <si>
    <t>SDG&amp;E is on track to meet and exceed this goal in 2022. Multiple agreements are being developed with academia to enhance science and share data to support ongoing projects.</t>
  </si>
  <si>
    <t xml:space="preserve">Documentation and disclosure of wildfire-related data and algorithms </t>
  </si>
  <si>
    <t>Documentation and disclosure of wildfire‐related data and algorithms (7.3.7.3)</t>
  </si>
  <si>
    <t>WMP.521</t>
  </si>
  <si>
    <t xml:space="preserve">Tracking and analysis of near miss data </t>
  </si>
  <si>
    <t>Tracking and analysis of risk event data (7.3.7.4)</t>
  </si>
  <si>
    <t>WMP.522</t>
  </si>
  <si>
    <t>Ignition management program</t>
  </si>
  <si>
    <t>Ignition management program (7.3.7.4.1)</t>
  </si>
  <si>
    <t>WMP.558</t>
  </si>
  <si>
    <t>Collect evidence of heat reports, coordinate responses to CAL OEIS, and begin the development of process documents with BBB.</t>
  </si>
  <si>
    <t>Collected evidence of heat reports, coordinated responses to CAL OEIS, and began the development of process documents with BBB.</t>
  </si>
  <si>
    <t>Reliability database</t>
  </si>
  <si>
    <t>Reliability database (7.3.7.4.2)</t>
  </si>
  <si>
    <t>WMP.559</t>
  </si>
  <si>
    <t>SDG&amp;E continues to work towards migrating the current Access database to an AWS IT supported application for outage coding. The SAIDIDAT+ initiative was re-kicked off late in 2021 and has a target implementation date of late Q2 2022.</t>
  </si>
  <si>
    <t>Resource Allocation Methodology</t>
  </si>
  <si>
    <t xml:space="preserve">Allocation methodology development and application </t>
  </si>
  <si>
    <t>Allocation methodology development and application (7.3.8.1)</t>
  </si>
  <si>
    <t>WMP.523</t>
  </si>
  <si>
    <t>SDG&amp;E will continue to improve the data that is used in the WiNGS-Planning model that evaluates risk and will work on assessing the need and approach for expanding model use in grid hardening with new data and integration of new modeling elements to support scoping and initiatives for risk-informed prioritization. To reinforce data-driven performance evaluation and sustainable and integrated risk-informed asset management, SDG&amp;E is continuing to pursue alignment with ISO 55000 standards through the implementation of the Investment Prioritization Tool as part of the Asset Integrity Management (AIM) Program.Target: SDG&amp;E will continue to enhance its approach to resource allocation for risk-based decision-making. As data becomes available and integrated across systems, SDG&amp;E plans to increase the use of risk to inform decision-making and increase granularity of risk assessments to enhance the ability to aggregate and disaggregate assets for various modeling applications. This visibility will enable real-time scenario and sensitivity analyses for mature risk-based decision-making Expand the investment prioritization prototype development to other lines of business (i.e., Gas, IT, Fleet, Facilities) to adopt a consistent, common value frameworkDevelop proof of concept for portfolio optimization approach across lines of business Develop associated business processes to implement the tool across lines of business </t>
  </si>
  <si>
    <t>SDG&amp;E's team is currently making progress on the automation of WiNGS-Planning with the intent of migration to the cloud for advance analytics. The team has begun a more granular approach to update lifecycle cost to be incorporated into the WiNGS-Planning model which will more accurately capture cost associate with different mitigations, ultimately updating our risk-spend efficiency. Other asset level model enhancements are being reviewed to update data and integrate into the WiNGS-Planning model to improve the prioritization efforts and risk-mitigation decision-making. Asset Management is continuing to develop the resource allocation tool for evaluating investments and risk mitigation benefits. This tool incorporates a multi-dimensional value framework to quantitatively compare projects, thereby enhancing the ability to cross-prioritize across SDG&amp;E’s portfolio and optimize investment decisions, including wildfire mitigation investments, while effectively spending ratepayer funds.. Continue investment prioritization prototype development for application to electric distribution projects, including wildfire-driven projects Review associated business processes drafts with relevant business units to finalize for T&amp;S implementation.Commence developing associated business processes to implement the tool with electric distribution business units.</t>
  </si>
  <si>
    <t xml:space="preserve">Risk reduction scenario development and analysis </t>
  </si>
  <si>
    <t>Risk reduction scenario development and analysis (7.3.8.2)</t>
  </si>
  <si>
    <t>WMP.524</t>
  </si>
  <si>
    <t>Risk spend efficiency analysis</t>
  </si>
  <si>
    <t>Risk spend efficiency analysis (7.3.8.3)</t>
  </si>
  <si>
    <t>WMP.525</t>
  </si>
  <si>
    <t>Emergency Planning &amp; Preparedness</t>
  </si>
  <si>
    <t xml:space="preserve">Adequate and trained workforce for service restoration </t>
  </si>
  <si>
    <t>Adequate and trained workforce for service restoration (7.3.9.1)</t>
  </si>
  <si>
    <t>WMP.526</t>
  </si>
  <si>
    <t>•Completed 2 UG Phase III Classes for apprentices utilizing the National Utility Training Fund (NUTIF) curriculum tailored to SDG&amp;E 3 year apprentice program.
•Ran and completed Troubleshooter (ETS) Class:
a.Integrated 2.5 D, E-Learning, videos and smart devices
b.Piloted PSPS VR training to encompass patroller and observer roles, ICS, and what to do when damage found. 
•Built Virtual Reality into our CMP program and 2 classes were conducted 1st Qtr 2022 for our OH inspectors:
a.VR and 2.5D OHVI/QC fire ignition infractions built out and training is completed and integrated into Cornerstone LMS
b.Utilized the physical infraction yard to test their skills.
•Started a Advanced Secondary apprentice class in March 2022.
•Completed (1) UG CMP classes in 1st Qtr.
•Completed 1 Relief Fault Finding Specialist class in 1st Qtr.
•Completed EPZ training in March, utilizing 2.5D VR technology and a hands on portion in the training yard.
•Conducted (1) Working Foreman development class in Feb 2022.
•At our Skills training Center we have built out an Electric Safety Center
a.Conducted 1937 safety field visits 1st Qtr 2022
b.Conducted (2) Protective Bonding (EPZ) steering committee to build bench strength, best practices, and SMEs
c.Integrated ICS into our new hire training for Lineman and Line Assistants.
d.Target Zero initiative around zero injuries and better retention.  Worked with HR to enhance pre-screening of New Hire Lineman and Line Assistants to require a DOT physical, physical capacities screening and agility testing as well as validated physical assessments.  Completed 1st Qtr 2022.</t>
  </si>
  <si>
    <t xml:space="preserve">Community outreach, public awareness, and communications efforts </t>
  </si>
  <si>
    <t>Community outreach, public awareness, and communication efforts (7.3.9.2)</t>
  </si>
  <si>
    <t>WMP.527</t>
  </si>
  <si>
    <t>•Communications accessible in prevalent languages and preferred formats, including ASL communications (e.g., notifications, programs and resources information)
•Develop comprehensive joint IOU and IOU specific multi-channel marketing campaigns to promote services and resources available before, during and after a PSPS activation leveraging simplified, easy to understand/plain language
•SDG&amp;E’s plans to enhance the survey process to include additional preparedness resources, partnering with CBOs to offer surveys and begin exploring additional program offerings based on customers’ most-mentioned requests and needs</t>
  </si>
  <si>
    <t>Update: Preparing for the pre-PSPS Wildfire Mitigation survey that will solicit customer awareness and understanding of wildfire safety and PSPS communications in Q2. Once customer responses will be analyzed to improve communications, materials and provide access to program offerings identified by customers as helpful during a PSPS (according to customer research). Collaborated with tribal trusted CBOs to develop a customized tribal survey and a listening session to be conducted in Q2, where participants will also be enlisted for a tribal centric focus group.  Multi-channel marketing campaigns are being discussed during joint IOU monthly meetings as related to a statewide AFN public education campaign.  While executing the development, implementation and maintenance of our digital properties, SDG&amp;E always ensures that accessibility is a requirement and priority so all customers can access our information. In 2022, SDG&amp;E will continue to engage with local broadcast media and utilize various mediums to reach the public, including AFN communities, and Limited English Proficient residents, to provide them with wildfire safety and emergency preparedness information, PSPS awareness and PSPS education. Project teams are collaborating with stakeholders and subject matter experts in accessible communications to explore additional platforms that can assist with accessible communications.</t>
  </si>
  <si>
    <t>in progress</t>
  </si>
  <si>
    <t xml:space="preserve">Customer support in emergencies </t>
  </si>
  <si>
    <t>Customer support in emergencies (7.3.9.3)</t>
  </si>
  <si>
    <t>WMP.528</t>
  </si>
  <si>
    <t>•Central to SDG&amp;E’s planning will be ongoing collaboration with current partner CBO’s and plan to continue to evaluate new partnerships, programs and service offerings provided directly by the Company and through community partnerships. 
•Heightened focus placed on expanding support to customers with access and functional needs and our extensive tribal communities.  Some examples of expanded support during emergencies include 24/7 conversion of emergency and wildfire safety related messaging into accessible formats, expand support available during PSPS through partnership opportunities to provide enhanced wellness checks, AFN resiliency items and food resources.  
•Increase generator and emergency battery acquisition to customers in the HFTD and continue to pilot mobile battery storage units that can be utilized during emergencies to further support critical community facilities and customers.</t>
  </si>
  <si>
    <t>Update: In 2022, SDG&amp;E plans to focus on strengthening existing partnerships while also building new partnerships with organizations that represent the needs of customers with AFN, with an emphasis on the deaf and blind communities, seniors and the non-English speaking population. SDG&amp;E has identified these segments as having an increased need for accessibility and will be targeting them for program and PSPS awareness education.  SDG&amp;E continues to identify organizations with quick response capacity that can meet the needs of customers across the region during PSPS activations. SDG&amp;E is exploring expanded food resource options with the San Diego Food Bank (a Community Information Exchange partner of 211 San Diego) and resiliency solutions for those impacted in the HFTD during PSPS. Additionally, as assessment of AFN population needs is underway including but not limited to hotel stays, accessible transportation, food resources and resiliency items. SDG&amp;E plans is developing targeted marketing campaigns to individuals with AFN, broader marketing efforts as well as trainings and materials for CBOs.  SDG&amp;E is preparing to explore opportunities to provide for targeted resiliency items to households with individuals with AFN (e.g., lights, sensors, cooler bags, gas cards, battery powered blenders.) Additionally, SDG&amp;E is looking to expand resiliency items where possible for pets and service animals.  SDGE emergency battery program has a planned 2022 target of approximately 3,000 customers, representing an increase of at least 700 customers over 2021 (35% increase). The 2022 the generator program will target customers in the HFTD who have experienced previous PSPS events and will include enhanced rebates for low-income individuals with AFN on portable generators and portable power stations. SDG&amp;E will continue to work with stakeholders and experts to identify accessibility enhancement opportunities, and in Q1 identified the following accessibility enhancements:  1) Implement an Accessible Hazard Alert System (AHAS), that will provide on-demand accessible alerts in real time (15 min) with the same accessibility as the current pre-recorded PSPS customer notifications. This allows SDG&amp;E to provide accessible communication during unforeseen emergencies. These notifications are also in accessible formats to be shared on social media and web platforms.   2) SDG&amp;E will implement Video Remote Interpreting (VRI) resource and training to all CRC and Branch Office staff, allowing for complex conversations and information sharing in ASL and non-English languages. SDG&amp;E employees may access the VRI resource by PC, tablet or Smart Phone via the Boost Lingo platform. ASL translators via video chat, or non-English translators (voice only) are available 24/7 to equally provide important information and to engage in conversations with all customers.</t>
  </si>
  <si>
    <t xml:space="preserve">Disaster and emergency preparedness plan </t>
  </si>
  <si>
    <t>Disaster and emergency preparedness plan (7.3.9.4)</t>
  </si>
  <si>
    <t>WMP.529</t>
  </si>
  <si>
    <t>SDG&amp;E plans to update its CERP based on lessons learned. Additional annexes and standard operating procedures will be developed to support the CERP as new emergent risks arise.</t>
  </si>
  <si>
    <t>The CERP has been finalized and signed by Caroline Winn. The name of the plan has been updated to comply with new GO166 rules, the new name is Company Emergency and Disaster Preparedness Plan.</t>
  </si>
  <si>
    <t xml:space="preserve">Preparedness and planning for service restoration </t>
  </si>
  <si>
    <t>Preparedness and planning for service restoration (7.3.9.5)</t>
  </si>
  <si>
    <t>WMP.530</t>
  </si>
  <si>
    <t>Mutual assistance is an essential part of the energy industry’s contingency planning and restoration process. SDG&amp;E plans to continue to make improvements in this area. Future improvements to the Mutual Assistance program will include automating processes where possible to streamline the deployment and demobilization processes.</t>
  </si>
  <si>
    <t>Automation is in process. Additionally we are developing a training to review the Mutual Assistance plan.</t>
  </si>
  <si>
    <t xml:space="preserve">Protocols in place to learn from wildfire events </t>
  </si>
  <si>
    <t>Protocols in place to learn from wildfire events (7.3.9.6)</t>
  </si>
  <si>
    <t>WMP.531</t>
  </si>
  <si>
    <t>SDG&amp;E plans to continue the After-Action Review (AAR) program expansion activities and related initiatives to enhance the strong safety and growth mindset culture. This objective will be accomplished by integrating the AAR program's continuous quality improvement processes with those of the Safety Management System (SMS). The future state of the AAR process will include root cause analysis, and both qualitative and quantitative risk assessment. This enhanced process will allow for improved benchmarking, metrics, systematic enhancements, and cross-functional learning/information sharing on all events.</t>
  </si>
  <si>
    <t>AAR staff have been trained on Root Cause Analysis and has been fully integrated into the SMS system.</t>
  </si>
  <si>
    <t>Stakeholder Cooperation &amp; Community Engagement</t>
  </si>
  <si>
    <t>Community engagement – Community outreach and public awareness (7.3.10.1)</t>
  </si>
  <si>
    <t>WMP.532</t>
  </si>
  <si>
    <t>•Host Wildfire Safety Fairs in the HFTD as in-person with community partners 
•Host PSPS webinars for Safety and Community Partners
•24/7 on-demand ASL communications and fully accessible websites and customer notifications
•Implement customized tribal public education that is culturally meaningful 
•Expand research efforts planned
-listening sessions and working groups with local governments, tribes, and critical facilities
-wildfire and PSPS awareness studies
-feedback via digital channels
-notification message testing through focus group</t>
  </si>
  <si>
    <t>Update: Preparing for the pre-PSPS Wildfire Mitigation survey that will solicit customer awareness and understanding of wildfire safety and PSPS communications in Q2. Once customer responses have been collected and analyzed, this data will then be used to improve communications and materials accordingly. These updates will focus on making communications easier to understand and emphasize relevant information that customers find to be most helpful during a PSPS (according to customer research). Collaborated with tribal trusted CBOs to develop a customized tribal survey and a listening session to be conducted in Q2, where participants will also be enlisted for a tribal centric focus group; additional customer focus groups are being planned for Q2.  Three wildfire safety fairs have been scheduled for Q2-Q3 with planning in process. SDG&amp;E will continue to work with stakeholders and experts to identify accessibility enhancement opportunities, and in Q1 identified the following accessibility enhancements:  1) Implement an Accessible Hazard Alert System (AHAS), that will provide on-demand accessible alerts in real time (15 min) with the same accessibility as the current pre-recorded PSPS customer notifications. This allows SDG&amp;E to provide accessible communication during unforeseen emergencies. These notifications are also in accessible formats to be shared on social media and web platforms.   2) SDG&amp;E will implement Video Remote Interpreting (VRI) resource and training to all CRC and Branch Office staff, allowing for complex conversations and information sharing in ASL and non-English languages. SDG&amp;E employees may access the VRI resource by PC, tablet or Smart Phone via the Boost Lingo platform. ASL translators via video chat, or non-English translators (voice only) are available 24/7 to equally provide important information and to engage in conversations with all customers.</t>
  </si>
  <si>
    <t>PSPS communication practices</t>
  </si>
  <si>
    <t>PSPS communication practices (7.3.10.1.1)</t>
  </si>
  <si>
    <t>WMP.563</t>
  </si>
  <si>
    <t>In 2022, SDGE will be investing in enhancing public education and communications based on customer and stakeholder insight and research.  The preliminary focus areas are: 
•Technology communication enhancements to the following: PSPS website by enhancing the website to improve the customer experience, site performance and reliability; further refine and expand the SDGE Alerts (PSPS) mobile app based on user feedback; refine the Public Safety Partner Portal communication platform
•Expansion of the multi-channel engagement and communications strategy and incorporate additional tactics such as expanded community events and increased accessible communications and ongoing targeted outreach to customers with access and functional needs. 
•Explore expansion of current 20+ diverse communications tools used to inform customers before, during and after PSPS events based on customer, community and stakeholder recommendations and 2021 lessons learned.  
•Refine and expand the customer notification process to include enhanced accessibility, explore system capacity to address customer feedback, refine messaging based on customer, public safety and community partner feedback
•Enhance tribal communications to include customized, culturally sensitive messaging and imagery used for public education and outreach. Deepen tribal engagement by partnering with tribal councils and other tribal resources to develop a customized tribal communications and public education strategy that is meaningful and culturally appropriate.</t>
  </si>
  <si>
    <t>Update: Preparing for the pre-PSPS Wildfire Mitigation survey that will solicit customer awareness and understanding of wildfire safety and PSPS communications in Q2. Once customer responses have been collected and analyzed, this data will then be used to improve communications and materials accordingly. These updates will focus on making communications easier to understand and emphasize relevant information that customers find to be most helpful during a PSPS (according to customer research). Collaborated with tribal trusted CBOs to develop a customized tribal survey and a listening session to be conducted in Q2, where participants will also be enlisted for a tribal centric focus group; additional customer focus groups are being planned for Q2. The survey will solicit tribal awareness and understanding of wildfire safety and PSPS communications. Once customer responses have been collected and analyzed, this data will then be used to improve communications and materials accordingly. These updates will focus on making communications easier to understand and emphasize relevant information that customers find to be most helpful during a PSPS (according to customer research).  These surveys will also test customer notifications during emergencies. Content refinement will focus on making customer and public notifications easy to understand, meaningful and include information customers find helpful during a PSPS based on customer research.</t>
  </si>
  <si>
    <t xml:space="preserve">Cooperation and best practice sharing with agencies outside CA </t>
  </si>
  <si>
    <t>Cooperation and best practice sharing with agencies outside California (7.3.10.2)</t>
  </si>
  <si>
    <t>WMP.533</t>
  </si>
  <si>
    <t xml:space="preserve">Cooperation with suppression agencies </t>
  </si>
  <si>
    <t>Cooperation with suppression agencies (7.3.10.3)</t>
  </si>
  <si>
    <t>WMP.534</t>
  </si>
  <si>
    <t>Continue to coordinate with agencies in the SDG&amp;E service territory</t>
  </si>
  <si>
    <t>Participated in numerous meetings and planning committees along with responding to incidents to support the objectives of incidents.</t>
  </si>
  <si>
    <t xml:space="preserve">Forest service and fuel reduction cooperation and joint roadmap </t>
  </si>
  <si>
    <t>Forest service and fuel reduction cooperation and joint roadmap (7.3.10.4)</t>
  </si>
  <si>
    <t>WMP.535</t>
  </si>
  <si>
    <t>WMP Table # / Category</t>
  </si>
  <si>
    <t>WMP Initiative #</t>
  </si>
  <si>
    <t>Initative activity</t>
  </si>
  <si>
    <t>WMP category</t>
  </si>
  <si>
    <t>WMP code</t>
  </si>
  <si>
    <t>5.3.1.</t>
  </si>
  <si>
    <t>PGE</t>
  </si>
  <si>
    <t>5.3.2.</t>
  </si>
  <si>
    <t>SCE</t>
  </si>
  <si>
    <t>5.3.3.</t>
  </si>
  <si>
    <t>5.3.4.</t>
  </si>
  <si>
    <t>BVES</t>
  </si>
  <si>
    <t>5.3.5.</t>
  </si>
  <si>
    <t>LU</t>
  </si>
  <si>
    <t>5.3.6.</t>
  </si>
  <si>
    <t>PC</t>
  </si>
  <si>
    <t>5.3.7.</t>
  </si>
  <si>
    <t>TBC</t>
  </si>
  <si>
    <t>5.3.8.</t>
  </si>
  <si>
    <t>HWT</t>
  </si>
  <si>
    <t>5.3.9.</t>
  </si>
  <si>
    <t>5.3.10.</t>
  </si>
  <si>
    <t xml:space="preserve">Grid topology improvements to mitigate or reduce PSPS events  </t>
  </si>
  <si>
    <t xml:space="preserve">Mitigation of impact on customers and other residents affected during PSPS event  </t>
  </si>
  <si>
    <t xml:space="preserve">Updates to grid topology to minimize risk of ignition in HFTDs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</si>
  <si>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</si>
  <si>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</si>
  <si>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</si>
  <si>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</si>
  <si>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</si>
  <si>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Community engagement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</si>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</sst>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3"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b/>
      <sz val="11"/>
      <color rgb="FF000000"/>
      <name val="Calibri"/>
      <family val="2"/>
      <scheme val="minor"/>
    </font>
    <font>
      <sz val="11"/>
      <color rgb="FF000000"/>
      <name val="Calibri"/>
      <family val="2"/>
      <scheme val="minor"/>
    </font>
    <font>
      <u/>
      <sz val="11"/>
      <color rgb="FF000000"/>
      <name val="Calibri"/>
      <family val="2"/>
      <scheme val="minor"/>
    </font>
    <font>
      <b/>
      <sz val="11"/>
      <color rgb="FFFFFFFF"/>
      <name val="Calibri"/>
      <family val="2"/>
      <scheme val="minor"/>
    </font>
  </fonts>
  <fills count="15">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FF"/>
        <bgColor indexed="64"/>
      </patternFill>
    </fill>
    <fill>
      <patternFill patternType="solid">
        <fgColor rgb="FFFFF2CC"/>
        <bgColor indexed="64"/>
      </patternFill>
    </fill>
    <fill>
      <patternFill patternType="solid">
        <fgColor rgb="FFFCE4D6"/>
        <bgColor indexed="64"/>
      </patternFill>
    </fill>
  </fills>
  <borders count="16">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thin">
        <color theme="4" tint="0.39997558519241921"/>
      </top>
      <bottom style="thin">
        <color theme="4" tint="0.39994506668294322"/>
      </bottom>
      <diagonal/>
    </border>
    <border>
      <left/>
      <right/>
      <top/>
      <bottom style="thin">
        <color theme="4" tint="0.39994506668294322"/>
      </bottom>
      <diagonal/>
    </border>
    <border>
      <left/>
      <right/>
      <top style="thin">
        <color rgb="FF0070C0"/>
      </top>
      <bottom style="thin">
        <color rgb="FF0070C0"/>
      </bottom>
      <diagonal/>
    </border>
    <border>
      <left/>
      <right/>
      <top style="thin">
        <color theme="4" tint="0.39994506668294322"/>
      </top>
      <bottom style="thin">
        <color rgb="FF0070C0"/>
      </bottom>
      <diagonal/>
    </border>
    <border>
      <left/>
      <right/>
      <top style="thin">
        <color rgb="FF0070C0"/>
      </top>
      <bottom/>
      <diagonal/>
    </border>
  </borders>
  <cellStyleXfs count="2">
    <xf numFmtId="0" fontId="0" fillId="0" borderId="0"/>
    <xf numFmtId="164" fontId="5" fillId="0" borderId="0"/>
  </cellStyleXfs>
  <cellXfs count="95">
    <xf numFmtId="0" fontId="0" fillId="0" borderId="0" xfId="0"/>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6" fillId="4" borderId="0" xfId="0" applyFont="1" applyFill="1"/>
    <xf numFmtId="0" fontId="0" fillId="4" borderId="8" xfId="0" applyFill="1" applyBorder="1"/>
    <xf numFmtId="14" fontId="0" fillId="3" borderId="7" xfId="0" applyNumberFormat="1" applyFill="1" applyBorder="1"/>
    <xf numFmtId="0" fontId="7"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5" xfId="0" applyBorder="1"/>
    <xf numFmtId="0" fontId="0" fillId="0" borderId="10" xfId="0" applyBorder="1"/>
    <xf numFmtId="0" fontId="0" fillId="3" borderId="3"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9" fillId="5" borderId="0" xfId="0" applyFont="1" applyFill="1" applyAlignment="1">
      <alignment wrapText="1"/>
    </xf>
    <xf numFmtId="0" fontId="9" fillId="9" borderId="0" xfId="0" applyFont="1" applyFill="1" applyAlignment="1">
      <alignment horizontal="center" wrapText="1"/>
    </xf>
    <xf numFmtId="0" fontId="9" fillId="8" borderId="0" xfId="0" applyFont="1" applyFill="1" applyAlignment="1">
      <alignment horizontal="center" wrapText="1"/>
    </xf>
    <xf numFmtId="0" fontId="9" fillId="8" borderId="0" xfId="0" applyFont="1" applyFill="1" applyAlignment="1">
      <alignment wrapText="1"/>
    </xf>
    <xf numFmtId="0" fontId="9" fillId="6" borderId="0" xfId="0" applyFont="1" applyFill="1" applyAlignment="1">
      <alignment wrapText="1"/>
    </xf>
    <xf numFmtId="0" fontId="9" fillId="4" borderId="0" xfId="0" applyFont="1" applyFill="1" applyAlignment="1">
      <alignment wrapText="1"/>
    </xf>
    <xf numFmtId="0" fontId="9" fillId="2" borderId="0" xfId="0" applyFont="1" applyFill="1" applyAlignment="1">
      <alignment wrapText="1"/>
    </xf>
    <xf numFmtId="0" fontId="9" fillId="2" borderId="0" xfId="0" applyFont="1" applyFill="1" applyAlignment="1" applyProtection="1">
      <alignment wrapText="1"/>
      <protection hidden="1"/>
    </xf>
    <xf numFmtId="0" fontId="9" fillId="0" borderId="0" xfId="0" applyFont="1" applyAlignment="1">
      <alignment wrapText="1"/>
    </xf>
    <xf numFmtId="0" fontId="10" fillId="0" borderId="1" xfId="0" applyFont="1" applyBorder="1"/>
    <xf numFmtId="14" fontId="10" fillId="0" borderId="1" xfId="0" applyNumberFormat="1" applyFont="1" applyBorder="1"/>
    <xf numFmtId="14" fontId="10" fillId="3" borderId="1" xfId="0" applyNumberFormat="1" applyFont="1" applyFill="1" applyBorder="1" applyAlignment="1">
      <alignment wrapText="1"/>
    </xf>
    <xf numFmtId="0" fontId="10" fillId="0" borderId="1" xfId="0" applyFont="1" applyBorder="1" applyAlignment="1">
      <alignment wrapText="1"/>
    </xf>
    <xf numFmtId="14" fontId="10" fillId="3" borderId="1" xfId="0" applyNumberFormat="1" applyFont="1" applyFill="1" applyBorder="1"/>
    <xf numFmtId="0" fontId="10" fillId="0" borderId="1" xfId="0" applyFont="1" applyBorder="1" applyAlignment="1">
      <alignment horizontal="left"/>
    </xf>
    <xf numFmtId="0" fontId="10" fillId="3" borderId="1" xfId="0" applyFont="1" applyFill="1" applyBorder="1" applyAlignment="1">
      <alignment horizontal="center" wrapText="1"/>
    </xf>
    <xf numFmtId="0" fontId="10" fillId="13" borderId="1" xfId="0" applyFont="1" applyFill="1" applyBorder="1" applyAlignment="1">
      <alignment horizontal="center" wrapText="1"/>
    </xf>
    <xf numFmtId="0" fontId="10" fillId="3" borderId="1" xfId="0" applyFont="1" applyFill="1" applyBorder="1" applyAlignment="1">
      <alignment vertical="top" wrapText="1"/>
    </xf>
    <xf numFmtId="0" fontId="10" fillId="3" borderId="1" xfId="0" applyFont="1" applyFill="1" applyBorder="1" applyAlignment="1">
      <alignment wrapText="1"/>
    </xf>
    <xf numFmtId="0" fontId="10" fillId="3" borderId="1" xfId="0" applyFont="1" applyFill="1" applyBorder="1"/>
    <xf numFmtId="0" fontId="10" fillId="0" borderId="1" xfId="0" applyFont="1" applyBorder="1" applyAlignment="1" applyProtection="1">
      <alignment wrapText="1"/>
      <protection hidden="1"/>
    </xf>
    <xf numFmtId="0" fontId="11" fillId="7" borderId="1" xfId="0" applyFont="1" applyFill="1" applyBorder="1" applyAlignment="1">
      <alignment wrapText="1"/>
    </xf>
    <xf numFmtId="0" fontId="10" fillId="7" borderId="1" xfId="0" applyFont="1" applyFill="1" applyBorder="1" applyAlignment="1">
      <alignment wrapText="1"/>
    </xf>
    <xf numFmtId="0" fontId="10" fillId="0" borderId="0" xfId="0" applyFont="1"/>
    <xf numFmtId="49" fontId="10" fillId="3" borderId="1" xfId="0" applyNumberFormat="1" applyFont="1" applyFill="1" applyBorder="1" applyAlignment="1">
      <alignment horizontal="center" wrapText="1"/>
    </xf>
    <xf numFmtId="0" fontId="10" fillId="13" borderId="1" xfId="0" applyFont="1" applyFill="1" applyBorder="1" applyAlignment="1">
      <alignment horizontal="center"/>
    </xf>
    <xf numFmtId="0" fontId="10" fillId="0" borderId="14" xfId="0" applyFont="1" applyBorder="1"/>
    <xf numFmtId="0" fontId="10" fillId="0" borderId="11" xfId="0" applyFont="1" applyBorder="1" applyAlignment="1">
      <alignment horizontal="left"/>
    </xf>
    <xf numFmtId="0" fontId="10" fillId="0" borderId="13" xfId="0" applyFont="1" applyBorder="1" applyAlignment="1">
      <alignment wrapText="1"/>
    </xf>
    <xf numFmtId="0" fontId="10" fillId="3" borderId="1" xfId="0" applyFont="1" applyFill="1" applyBorder="1" applyAlignment="1" applyProtection="1">
      <alignment wrapText="1"/>
      <protection hidden="1"/>
    </xf>
    <xf numFmtId="0" fontId="10" fillId="0" borderId="0" xfId="0" applyFont="1" applyAlignment="1">
      <alignment horizontal="left"/>
    </xf>
    <xf numFmtId="0" fontId="10" fillId="0" borderId="13" xfId="0" applyFont="1" applyBorder="1" applyAlignment="1">
      <alignment horizontal="left"/>
    </xf>
    <xf numFmtId="0" fontId="10" fillId="0" borderId="12" xfId="0" applyFont="1" applyBorder="1" applyAlignment="1">
      <alignment horizontal="left"/>
    </xf>
    <xf numFmtId="0" fontId="10" fillId="0" borderId="15" xfId="0" applyFont="1" applyBorder="1" applyAlignment="1">
      <alignment horizontal="left"/>
    </xf>
    <xf numFmtId="0" fontId="10" fillId="0" borderId="15" xfId="0" applyFont="1" applyBorder="1" applyAlignment="1">
      <alignment wrapText="1"/>
    </xf>
    <xf numFmtId="3" fontId="10" fillId="3" borderId="1" xfId="0" applyNumberFormat="1" applyFont="1" applyFill="1" applyBorder="1" applyAlignment="1">
      <alignment horizontal="center" wrapText="1"/>
    </xf>
    <xf numFmtId="0" fontId="10" fillId="12" borderId="0" xfId="0" applyFont="1" applyFill="1"/>
    <xf numFmtId="14" fontId="10" fillId="12" borderId="1" xfId="0" applyNumberFormat="1" applyFont="1" applyFill="1" applyBorder="1"/>
    <xf numFmtId="14" fontId="10" fillId="13" borderId="1" xfId="0" applyNumberFormat="1" applyFont="1" applyFill="1" applyBorder="1" applyAlignment="1">
      <alignment wrapText="1"/>
    </xf>
    <xf numFmtId="0" fontId="10" fillId="12" borderId="1" xfId="0" applyFont="1" applyFill="1" applyBorder="1" applyAlignment="1">
      <alignment wrapText="1"/>
    </xf>
    <xf numFmtId="0" fontId="10" fillId="12" borderId="13" xfId="0" applyFont="1" applyFill="1" applyBorder="1" applyAlignment="1">
      <alignment horizontal="left"/>
    </xf>
    <xf numFmtId="0" fontId="10" fillId="12" borderId="13" xfId="0" applyFont="1" applyFill="1" applyBorder="1" applyAlignment="1">
      <alignment wrapText="1"/>
    </xf>
    <xf numFmtId="3" fontId="10" fillId="13" borderId="1" xfId="0" applyNumberFormat="1" applyFont="1" applyFill="1" applyBorder="1" applyAlignment="1">
      <alignment horizontal="center" wrapText="1"/>
    </xf>
    <xf numFmtId="0" fontId="10" fillId="13" borderId="1" xfId="0" applyFont="1" applyFill="1" applyBorder="1" applyAlignment="1">
      <alignment wrapText="1"/>
    </xf>
    <xf numFmtId="0" fontId="10" fillId="13" borderId="1" xfId="0" applyFont="1" applyFill="1" applyBorder="1" applyAlignment="1">
      <alignment vertical="top" wrapText="1"/>
    </xf>
    <xf numFmtId="0" fontId="10" fillId="13" borderId="1" xfId="0" applyFont="1" applyFill="1" applyBorder="1" applyAlignment="1" applyProtection="1">
      <alignment wrapText="1"/>
      <protection hidden="1"/>
    </xf>
    <xf numFmtId="0" fontId="10" fillId="13" borderId="1" xfId="0" applyFont="1" applyFill="1" applyBorder="1"/>
    <xf numFmtId="0" fontId="10" fillId="12" borderId="1" xfId="0" applyFont="1" applyFill="1" applyBorder="1"/>
    <xf numFmtId="0" fontId="10" fillId="12" borderId="1" xfId="0" applyFont="1" applyFill="1" applyBorder="1" applyAlignment="1" applyProtection="1">
      <alignment wrapText="1"/>
      <protection hidden="1"/>
    </xf>
    <xf numFmtId="0" fontId="10" fillId="14" borderId="1" xfId="0" applyFont="1" applyFill="1" applyBorder="1" applyAlignment="1">
      <alignment wrapText="1"/>
    </xf>
    <xf numFmtId="9" fontId="10" fillId="3" borderId="1" xfId="0" applyNumberFormat="1" applyFont="1" applyFill="1" applyBorder="1" applyAlignment="1">
      <alignment horizontal="center" wrapText="1"/>
    </xf>
    <xf numFmtId="10" fontId="10" fillId="3" borderId="1" xfId="0" applyNumberFormat="1" applyFont="1" applyFill="1" applyBorder="1" applyAlignment="1">
      <alignment horizontal="center" wrapText="1"/>
    </xf>
    <xf numFmtId="0" fontId="10" fillId="0" borderId="13" xfId="0" applyFont="1" applyBorder="1" applyAlignment="1">
      <alignment horizontal="left" wrapText="1"/>
    </xf>
    <xf numFmtId="0" fontId="10" fillId="0" borderId="0" xfId="0" applyFont="1" applyAlignment="1">
      <alignment wrapText="1"/>
    </xf>
    <xf numFmtId="0" fontId="10" fillId="0" borderId="0" xfId="0" applyFont="1" applyAlignment="1">
      <alignment horizontal="center"/>
    </xf>
    <xf numFmtId="0" fontId="10" fillId="0" borderId="0" xfId="0" applyFont="1" applyProtection="1">
      <protection hidden="1"/>
    </xf>
    <xf numFmtId="0" fontId="10" fillId="3" borderId="1" xfId="0" applyFont="1" applyFill="1" applyBorder="1" applyAlignment="1">
      <alignment horizontal="left" vertical="top" wrapText="1"/>
    </xf>
    <xf numFmtId="0" fontId="12" fillId="10" borderId="0" xfId="0" applyFont="1" applyFill="1" applyAlignment="1">
      <alignment wrapText="1"/>
    </xf>
    <xf numFmtId="0" fontId="12" fillId="5" borderId="0" xfId="0" applyFont="1" applyFill="1" applyAlignment="1">
      <alignment wrapText="1"/>
    </xf>
    <xf numFmtId="0" fontId="12" fillId="5" borderId="0" xfId="0" applyFont="1" applyFill="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00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protection locked="1" hidden="1"/>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border diagonalUp="0" diagonalDown="0">
        <left/>
        <right/>
        <top style="thin">
          <color theme="4" tint="0.39997558519241921"/>
        </top>
        <bottom/>
      </border>
    </dxf>
    <dxf>
      <font>
        <strike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left"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rgb="FFFFF2CC"/>
        </patternFill>
      </fill>
      <alignment horizontal="center" vertical="bottom" textRotation="0" wrapText="0"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wrapText="1"/>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30" formatCode="@"/>
      <fill>
        <patternFill patternType="solid">
          <fgColor indexed="64"/>
          <bgColor theme="7" tint="0.79998168889431442"/>
        </patternFill>
      </fill>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left" vertical="bottom" textRotation="0"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19" formatCode="m/d/yyyy"/>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dxf>
    <dxf>
      <font>
        <b/>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colors>
    <mruColors>
      <color rgb="FFF5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87179</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10" totalsRowShown="0" headerRowDxfId="36" dataDxfId="35" tableBorderDxfId="34">
  <autoFilter ref="A1:AH110"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WMPInitiativeActivity2"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2"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A25" sqref="A25"/>
    </sheetView>
  </sheetViews>
  <sheetFormatPr defaultColWidth="8.7265625" defaultRowHeight="14.5" x14ac:dyDescent="0.35"/>
  <cols>
    <col min="1" max="1" width="7.54296875" customWidth="1"/>
    <col min="2" max="2" width="19.453125" customWidth="1"/>
    <col min="3" max="3" width="22.26953125" customWidth="1"/>
    <col min="4" max="4" width="24.54296875" bestFit="1" customWidth="1"/>
    <col min="5" max="5" width="112.1796875" customWidth="1"/>
    <col min="6" max="6" width="13.54296875" customWidth="1"/>
    <col min="7" max="7" width="18.81640625" customWidth="1"/>
    <col min="8" max="8" width="7.81640625" customWidth="1"/>
  </cols>
  <sheetData>
    <row r="1" spans="2:8" s="1" customFormat="1" ht="26" x14ac:dyDescent="0.6">
      <c r="B1" s="9" t="s">
        <v>0</v>
      </c>
    </row>
    <row r="2" spans="2:8" s="1" customFormat="1" ht="14.65" customHeight="1" x14ac:dyDescent="0.6">
      <c r="B2" s="9"/>
    </row>
    <row r="3" spans="2:8" s="1" customFormat="1" ht="14.65" customHeight="1" thickBot="1" x14ac:dyDescent="0.5">
      <c r="B3" s="12"/>
    </row>
    <row r="4" spans="2:8" s="1" customFormat="1" x14ac:dyDescent="0.35">
      <c r="B4" s="4" t="s">
        <v>1</v>
      </c>
      <c r="C4" s="5"/>
      <c r="D4" s="5"/>
      <c r="E4" s="5"/>
      <c r="F4" s="5"/>
      <c r="G4" s="5"/>
      <c r="H4" s="6"/>
    </row>
    <row r="5" spans="2:8" s="1" customFormat="1" ht="44.65" customHeight="1" x14ac:dyDescent="0.35">
      <c r="B5" s="2">
        <v>1</v>
      </c>
      <c r="C5" s="87" t="s">
        <v>2</v>
      </c>
      <c r="D5" s="87"/>
      <c r="E5" s="87"/>
      <c r="F5" s="87"/>
      <c r="G5" s="87"/>
      <c r="H5" s="88"/>
    </row>
    <row r="6" spans="2:8" s="1" customFormat="1" ht="44.65" customHeight="1" x14ac:dyDescent="0.35">
      <c r="B6" s="2">
        <v>2</v>
      </c>
      <c r="C6" s="91" t="s">
        <v>3</v>
      </c>
      <c r="D6" s="91"/>
      <c r="E6" s="91"/>
      <c r="F6" s="91"/>
      <c r="G6" s="91"/>
      <c r="H6" s="92"/>
    </row>
    <row r="7" spans="2:8" s="1" customFormat="1" ht="44.65" customHeight="1" x14ac:dyDescent="0.35">
      <c r="B7" s="2">
        <v>3</v>
      </c>
      <c r="C7" s="93" t="s">
        <v>4</v>
      </c>
      <c r="D7" s="93"/>
      <c r="E7" s="93"/>
      <c r="F7" s="93"/>
      <c r="G7" s="93"/>
      <c r="H7" s="94"/>
    </row>
    <row r="8" spans="2:8" s="1" customFormat="1" ht="44.65" customHeight="1" thickBot="1" x14ac:dyDescent="0.4">
      <c r="B8" s="3">
        <v>4</v>
      </c>
      <c r="C8" s="89" t="s">
        <v>5</v>
      </c>
      <c r="D8" s="89"/>
      <c r="E8" s="89"/>
      <c r="F8" s="89"/>
      <c r="G8" s="89"/>
      <c r="H8" s="90"/>
    </row>
    <row r="9" spans="2:8" s="1" customFormat="1" ht="26.65" customHeight="1" x14ac:dyDescent="0.35"/>
    <row r="10" spans="2:8" s="1" customFormat="1" ht="18" customHeight="1" x14ac:dyDescent="0.35"/>
    <row r="11" spans="2:8" s="1" customFormat="1" ht="18" customHeight="1" thickBot="1" x14ac:dyDescent="0.4">
      <c r="B11" s="7" t="s">
        <v>6</v>
      </c>
    </row>
    <row r="12" spans="2:8" s="1" customFormat="1" ht="18" customHeight="1" x14ac:dyDescent="0.35">
      <c r="B12" s="13" t="s">
        <v>7</v>
      </c>
      <c r="C12" s="10"/>
      <c r="D12" s="20" t="s">
        <v>8</v>
      </c>
      <c r="E12" s="7"/>
    </row>
    <row r="13" spans="2:8" s="1" customFormat="1" x14ac:dyDescent="0.35">
      <c r="B13" s="14" t="s">
        <v>9</v>
      </c>
      <c r="D13" s="16">
        <v>2022</v>
      </c>
    </row>
    <row r="14" spans="2:8" s="1" customFormat="1" x14ac:dyDescent="0.35">
      <c r="B14" s="14" t="s">
        <v>10</v>
      </c>
      <c r="D14" s="17" t="s">
        <v>11</v>
      </c>
    </row>
    <row r="15" spans="2:8" s="1" customFormat="1" ht="15" thickBot="1" x14ac:dyDescent="0.4">
      <c r="B15" s="15" t="s">
        <v>12</v>
      </c>
      <c r="C15" s="8"/>
      <c r="D15" s="11">
        <v>44683</v>
      </c>
    </row>
    <row r="16" spans="2:8" ht="15" thickBot="1" x14ac:dyDescent="0.4"/>
    <row r="17" spans="2:8" x14ac:dyDescent="0.35">
      <c r="B17" s="4" t="s">
        <v>13</v>
      </c>
      <c r="C17" s="5"/>
      <c r="D17" s="5"/>
      <c r="E17" s="5"/>
      <c r="F17" s="5"/>
      <c r="G17" s="5"/>
      <c r="H17" s="6"/>
    </row>
    <row r="18" spans="2:8" x14ac:dyDescent="0.35">
      <c r="B18" s="2"/>
      <c r="H18" s="18"/>
    </row>
    <row r="19" spans="2:8" ht="29" x14ac:dyDescent="0.35">
      <c r="B19" s="2"/>
      <c r="C19" s="23" t="s">
        <v>14</v>
      </c>
      <c r="D19" s="23" t="s">
        <v>15</v>
      </c>
      <c r="E19" s="23" t="s">
        <v>16</v>
      </c>
      <c r="F19" s="23" t="s">
        <v>17</v>
      </c>
      <c r="G19" s="24" t="s">
        <v>18</v>
      </c>
      <c r="H19" s="18"/>
    </row>
    <row r="20" spans="2:8" x14ac:dyDescent="0.35">
      <c r="B20" s="2"/>
      <c r="C20" s="22" t="s">
        <v>19</v>
      </c>
      <c r="D20" s="22" t="s">
        <v>20</v>
      </c>
      <c r="E20" s="21" t="s">
        <v>21</v>
      </c>
      <c r="F20" t="s">
        <v>22</v>
      </c>
      <c r="G20" t="s">
        <v>11</v>
      </c>
      <c r="H20" s="18"/>
    </row>
    <row r="21" spans="2:8" x14ac:dyDescent="0.35">
      <c r="B21" s="2"/>
      <c r="C21" s="22" t="s">
        <v>23</v>
      </c>
      <c r="D21" s="22" t="s">
        <v>12</v>
      </c>
      <c r="E21" s="21" t="s">
        <v>24</v>
      </c>
      <c r="F21" t="s">
        <v>25</v>
      </c>
      <c r="G21" t="s">
        <v>11</v>
      </c>
      <c r="H21" s="18"/>
    </row>
    <row r="22" spans="2:8" x14ac:dyDescent="0.35">
      <c r="B22" s="2"/>
      <c r="C22" s="22" t="s">
        <v>26</v>
      </c>
      <c r="D22" s="22" t="s">
        <v>27</v>
      </c>
      <c r="E22" s="21" t="s">
        <v>28</v>
      </c>
      <c r="F22" t="s">
        <v>22</v>
      </c>
      <c r="G22" t="s">
        <v>11</v>
      </c>
      <c r="H22" s="18"/>
    </row>
    <row r="23" spans="2:8" x14ac:dyDescent="0.35">
      <c r="B23" s="2"/>
      <c r="C23" s="22" t="s">
        <v>29</v>
      </c>
      <c r="D23" s="22" t="s">
        <v>30</v>
      </c>
      <c r="E23" s="21" t="s">
        <v>31</v>
      </c>
      <c r="F23" t="s">
        <v>32</v>
      </c>
      <c r="G23" t="s">
        <v>11</v>
      </c>
      <c r="H23" s="18"/>
    </row>
    <row r="24" spans="2:8" x14ac:dyDescent="0.35">
      <c r="B24" s="2"/>
      <c r="C24" s="22" t="s">
        <v>33</v>
      </c>
      <c r="D24" s="22" t="s">
        <v>34</v>
      </c>
      <c r="E24" s="21" t="s">
        <v>35</v>
      </c>
      <c r="F24" t="s">
        <v>22</v>
      </c>
      <c r="G24" t="s">
        <v>11</v>
      </c>
      <c r="H24" s="18"/>
    </row>
    <row r="25" spans="2:8" x14ac:dyDescent="0.35">
      <c r="B25" s="2"/>
      <c r="C25" s="22" t="s">
        <v>36</v>
      </c>
      <c r="D25" s="22" t="s">
        <v>37</v>
      </c>
      <c r="E25" s="21" t="s">
        <v>38</v>
      </c>
      <c r="F25" t="s">
        <v>22</v>
      </c>
      <c r="G25" t="s">
        <v>11</v>
      </c>
      <c r="H25" s="18"/>
    </row>
    <row r="26" spans="2:8" x14ac:dyDescent="0.35">
      <c r="B26" s="2"/>
      <c r="C26" s="22" t="s">
        <v>39</v>
      </c>
      <c r="D26" s="22" t="s">
        <v>40</v>
      </c>
      <c r="E26" s="21" t="s">
        <v>41</v>
      </c>
      <c r="F26" t="s">
        <v>42</v>
      </c>
      <c r="G26" t="s">
        <v>11</v>
      </c>
      <c r="H26" s="18"/>
    </row>
    <row r="27" spans="2:8" x14ac:dyDescent="0.35">
      <c r="B27" s="2"/>
      <c r="C27" s="22" t="s">
        <v>43</v>
      </c>
      <c r="D27" s="22" t="s">
        <v>44</v>
      </c>
      <c r="E27" s="21" t="s">
        <v>45</v>
      </c>
      <c r="F27" t="s">
        <v>22</v>
      </c>
      <c r="G27" t="s">
        <v>11</v>
      </c>
      <c r="H27" s="18"/>
    </row>
    <row r="28" spans="2:8" ht="56.65" customHeight="1" x14ac:dyDescent="0.35">
      <c r="B28" s="2"/>
      <c r="C28" s="22" t="s">
        <v>46</v>
      </c>
      <c r="D28" s="22" t="s">
        <v>47</v>
      </c>
      <c r="E28" s="21" t="s">
        <v>48</v>
      </c>
      <c r="F28" t="s">
        <v>22</v>
      </c>
      <c r="G28" t="s">
        <v>11</v>
      </c>
      <c r="H28" s="18"/>
    </row>
    <row r="29" spans="2:8" ht="72.5" x14ac:dyDescent="0.35">
      <c r="B29" s="2"/>
      <c r="C29" s="22" t="s">
        <v>49</v>
      </c>
      <c r="D29" s="22" t="s">
        <v>50</v>
      </c>
      <c r="E29" s="21" t="s">
        <v>51</v>
      </c>
      <c r="F29" t="s">
        <v>22</v>
      </c>
      <c r="G29" t="s">
        <v>11</v>
      </c>
      <c r="H29" s="18"/>
    </row>
    <row r="30" spans="2:8" x14ac:dyDescent="0.35">
      <c r="B30" s="2"/>
      <c r="C30" s="22" t="s">
        <v>52</v>
      </c>
      <c r="D30" s="22" t="s">
        <v>53</v>
      </c>
      <c r="E30" s="21" t="s">
        <v>54</v>
      </c>
      <c r="F30" t="s">
        <v>32</v>
      </c>
      <c r="G30" t="s">
        <v>11</v>
      </c>
      <c r="H30" s="18"/>
    </row>
    <row r="31" spans="2:8" ht="29" x14ac:dyDescent="0.35">
      <c r="B31" s="2"/>
      <c r="C31" s="22" t="s">
        <v>55</v>
      </c>
      <c r="D31" s="22" t="s">
        <v>56</v>
      </c>
      <c r="E31" s="21" t="s">
        <v>57</v>
      </c>
      <c r="F31" t="s">
        <v>22</v>
      </c>
      <c r="G31" t="s">
        <v>11</v>
      </c>
      <c r="H31" s="18"/>
    </row>
    <row r="32" spans="2:8" x14ac:dyDescent="0.35">
      <c r="B32" s="2"/>
      <c r="C32" s="22" t="s">
        <v>58</v>
      </c>
      <c r="D32" s="22" t="s">
        <v>59</v>
      </c>
      <c r="E32" s="21" t="s">
        <v>60</v>
      </c>
      <c r="F32" t="s">
        <v>32</v>
      </c>
      <c r="G32" t="s">
        <v>11</v>
      </c>
      <c r="H32" s="18"/>
    </row>
    <row r="33" spans="2:8" x14ac:dyDescent="0.35">
      <c r="B33" s="2"/>
      <c r="C33" s="22" t="s">
        <v>61</v>
      </c>
      <c r="D33" s="22" t="s">
        <v>62</v>
      </c>
      <c r="E33" s="21" t="s">
        <v>63</v>
      </c>
      <c r="F33" t="s">
        <v>32</v>
      </c>
      <c r="G33" t="s">
        <v>11</v>
      </c>
      <c r="H33" s="18"/>
    </row>
    <row r="34" spans="2:8" x14ac:dyDescent="0.35">
      <c r="B34" s="2"/>
      <c r="C34" s="22" t="s">
        <v>64</v>
      </c>
      <c r="D34" s="22" t="s">
        <v>65</v>
      </c>
      <c r="E34" s="21" t="s">
        <v>66</v>
      </c>
      <c r="F34" t="s">
        <v>32</v>
      </c>
      <c r="G34" t="s">
        <v>11</v>
      </c>
      <c r="H34" s="18"/>
    </row>
    <row r="35" spans="2:8" ht="29" x14ac:dyDescent="0.35">
      <c r="B35" s="2"/>
      <c r="C35" s="22" t="s">
        <v>67</v>
      </c>
      <c r="D35" s="22" t="s">
        <v>68</v>
      </c>
      <c r="E35" s="21" t="s">
        <v>69</v>
      </c>
      <c r="F35" t="s">
        <v>32</v>
      </c>
      <c r="G35" t="s">
        <v>11</v>
      </c>
      <c r="H35" s="18"/>
    </row>
    <row r="36" spans="2:8" x14ac:dyDescent="0.35">
      <c r="B36" s="2"/>
      <c r="C36" s="22" t="s">
        <v>70</v>
      </c>
      <c r="D36" s="22" t="s">
        <v>71</v>
      </c>
      <c r="E36" s="21" t="s">
        <v>72</v>
      </c>
      <c r="F36" t="s">
        <v>32</v>
      </c>
      <c r="G36" t="s">
        <v>11</v>
      </c>
      <c r="H36" s="18"/>
    </row>
    <row r="37" spans="2:8" x14ac:dyDescent="0.35">
      <c r="B37" s="2"/>
      <c r="C37" s="22" t="s">
        <v>73</v>
      </c>
      <c r="D37" s="22" t="s">
        <v>74</v>
      </c>
      <c r="E37" s="21" t="s">
        <v>75</v>
      </c>
      <c r="F37" t="s">
        <v>32</v>
      </c>
      <c r="G37" t="s">
        <v>11</v>
      </c>
      <c r="H37" s="18"/>
    </row>
    <row r="38" spans="2:8" x14ac:dyDescent="0.35">
      <c r="B38" s="2"/>
      <c r="C38" s="22" t="s">
        <v>76</v>
      </c>
      <c r="D38" s="22" t="s">
        <v>77</v>
      </c>
      <c r="E38" s="21" t="s">
        <v>78</v>
      </c>
      <c r="F38" t="s">
        <v>32</v>
      </c>
      <c r="G38" t="s">
        <v>79</v>
      </c>
      <c r="H38" s="18"/>
    </row>
    <row r="39" spans="2:8" x14ac:dyDescent="0.35">
      <c r="B39" s="2"/>
      <c r="C39" s="22" t="s">
        <v>80</v>
      </c>
      <c r="D39" s="22" t="s">
        <v>81</v>
      </c>
      <c r="E39" s="21" t="s">
        <v>82</v>
      </c>
      <c r="F39" t="s">
        <v>32</v>
      </c>
      <c r="G39" t="s">
        <v>83</v>
      </c>
      <c r="H39" s="18"/>
    </row>
    <row r="40" spans="2:8" x14ac:dyDescent="0.35">
      <c r="B40" s="2"/>
      <c r="C40" s="22" t="s">
        <v>84</v>
      </c>
      <c r="D40" s="22" t="s">
        <v>85</v>
      </c>
      <c r="E40" s="21" t="s">
        <v>86</v>
      </c>
      <c r="F40" t="s">
        <v>32</v>
      </c>
      <c r="G40" t="s">
        <v>87</v>
      </c>
      <c r="H40" s="18"/>
    </row>
    <row r="41" spans="2:8" ht="29" x14ac:dyDescent="0.35">
      <c r="B41" s="2"/>
      <c r="C41" s="22" t="s">
        <v>88</v>
      </c>
      <c r="D41" s="22" t="s">
        <v>89</v>
      </c>
      <c r="E41" s="21" t="s">
        <v>90</v>
      </c>
      <c r="F41" t="s">
        <v>22</v>
      </c>
      <c r="G41" t="s">
        <v>11</v>
      </c>
      <c r="H41" s="18"/>
    </row>
    <row r="42" spans="2:8" x14ac:dyDescent="0.35">
      <c r="B42" s="2"/>
      <c r="C42" s="22" t="s">
        <v>91</v>
      </c>
      <c r="D42" s="22" t="s">
        <v>92</v>
      </c>
      <c r="E42" s="21" t="s">
        <v>93</v>
      </c>
      <c r="F42" t="s">
        <v>22</v>
      </c>
      <c r="G42" t="s">
        <v>11</v>
      </c>
      <c r="H42" s="18"/>
    </row>
    <row r="43" spans="2:8" x14ac:dyDescent="0.35">
      <c r="B43" s="2"/>
      <c r="C43" s="22" t="s">
        <v>94</v>
      </c>
      <c r="D43" s="22" t="s">
        <v>95</v>
      </c>
      <c r="E43" s="21" t="s">
        <v>96</v>
      </c>
      <c r="F43" t="s">
        <v>22</v>
      </c>
      <c r="G43" t="s">
        <v>79</v>
      </c>
      <c r="H43" s="18"/>
    </row>
    <row r="44" spans="2:8" x14ac:dyDescent="0.35">
      <c r="B44" s="2"/>
      <c r="C44" s="22" t="s">
        <v>97</v>
      </c>
      <c r="D44" s="22" t="s">
        <v>98</v>
      </c>
      <c r="E44" s="21" t="s">
        <v>99</v>
      </c>
      <c r="F44" t="s">
        <v>22</v>
      </c>
      <c r="G44" t="s">
        <v>83</v>
      </c>
      <c r="H44" s="18"/>
    </row>
    <row r="45" spans="2:8" x14ac:dyDescent="0.35">
      <c r="B45" s="2"/>
      <c r="C45" s="22" t="s">
        <v>100</v>
      </c>
      <c r="D45" s="22" t="s">
        <v>101</v>
      </c>
      <c r="E45" s="21" t="s">
        <v>102</v>
      </c>
      <c r="F45" t="s">
        <v>22</v>
      </c>
      <c r="G45" t="s">
        <v>87</v>
      </c>
      <c r="H45" s="18"/>
    </row>
    <row r="46" spans="2:8" x14ac:dyDescent="0.35">
      <c r="B46" s="2"/>
      <c r="C46" s="22" t="s">
        <v>103</v>
      </c>
      <c r="D46" s="22" t="s">
        <v>104</v>
      </c>
      <c r="E46" s="21" t="s">
        <v>105</v>
      </c>
      <c r="F46" t="s">
        <v>22</v>
      </c>
      <c r="G46" t="s">
        <v>106</v>
      </c>
      <c r="H46" s="18"/>
    </row>
    <row r="47" spans="2:8" ht="29" x14ac:dyDescent="0.35">
      <c r="B47" s="2"/>
      <c r="C47" s="22" t="s">
        <v>107</v>
      </c>
      <c r="D47" s="22" t="s">
        <v>108</v>
      </c>
      <c r="E47" s="21" t="s">
        <v>109</v>
      </c>
      <c r="F47" t="s">
        <v>22</v>
      </c>
      <c r="G47" t="s">
        <v>110</v>
      </c>
      <c r="H47" s="18"/>
    </row>
    <row r="48" spans="2:8" x14ac:dyDescent="0.35">
      <c r="B48" s="2"/>
      <c r="C48" s="19" t="s">
        <v>111</v>
      </c>
      <c r="D48" s="19"/>
      <c r="E48" s="19"/>
      <c r="F48" s="19"/>
      <c r="H48" s="18"/>
    </row>
    <row r="49" spans="2:8" x14ac:dyDescent="0.35">
      <c r="B49" s="2"/>
      <c r="H49" s="18"/>
    </row>
    <row r="50" spans="2:8" ht="15" thickBot="1" x14ac:dyDescent="0.4">
      <c r="B50" s="3"/>
      <c r="C50" s="25"/>
      <c r="D50" s="25"/>
      <c r="E50" s="25"/>
      <c r="F50" s="25"/>
      <c r="G50" s="25"/>
      <c r="H50" s="26"/>
    </row>
  </sheetData>
  <mergeCells count="4">
    <mergeCell ref="C5:H5"/>
    <mergeCell ref="C8:H8"/>
    <mergeCell ref="C6:H6"/>
    <mergeCell ref="C7:H7"/>
  </mergeCells>
  <phoneticPr fontId="4" type="noConversion"/>
  <pageMargins left="0.7" right="0.7" top="0.75" bottom="0.75" header="0.3" footer="0.3"/>
  <pageSetup scale="45"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0"/>
  <sheetViews>
    <sheetView showGridLines="0" tabSelected="1" view="pageBreakPreview" zoomScale="60" zoomScaleNormal="60" workbookViewId="0">
      <selection activeCell="L70" sqref="L70"/>
    </sheetView>
  </sheetViews>
  <sheetFormatPr defaultColWidth="9.1796875" defaultRowHeight="48" customHeight="1" x14ac:dyDescent="0.35"/>
  <cols>
    <col min="1" max="1" width="10.26953125" style="50" bestFit="1" customWidth="1"/>
    <col min="2" max="2" width="13.1796875" style="50" bestFit="1" customWidth="1"/>
    <col min="3" max="3" width="46.26953125" style="50" customWidth="1"/>
    <col min="4" max="4" width="13.26953125" style="50" customWidth="1"/>
    <col min="5" max="5" width="85.453125" style="50" customWidth="1"/>
    <col min="6" max="6" width="33.1796875" style="50" customWidth="1"/>
    <col min="7" max="7" width="39.26953125" style="57" customWidth="1"/>
    <col min="8" max="8" width="73" style="50" customWidth="1"/>
    <col min="9" max="9" width="33" style="50" customWidth="1"/>
    <col min="10" max="10" width="158.1796875" style="80" customWidth="1"/>
    <col min="11" max="11" width="9.453125" style="81" customWidth="1"/>
    <col min="12" max="12" width="24.7265625" style="57" customWidth="1"/>
    <col min="13" max="15" width="18.54296875" style="81" customWidth="1"/>
    <col min="16" max="18" width="24.1796875" style="81" customWidth="1"/>
    <col min="19" max="19" width="31.7265625" style="81" customWidth="1"/>
    <col min="20" max="20" width="24.1796875" style="50" customWidth="1"/>
    <col min="21" max="21" width="22.54296875" style="50" customWidth="1"/>
    <col min="22" max="22" width="84.453125" style="50" customWidth="1"/>
    <col min="23" max="23" width="68.26953125" style="50" customWidth="1"/>
    <col min="24" max="24" width="42.1796875" style="50" customWidth="1"/>
    <col min="25" max="25" width="39.81640625" style="50" customWidth="1"/>
    <col min="26" max="26" width="22.453125" style="82" customWidth="1"/>
    <col min="27" max="27" width="22.453125" style="50" customWidth="1"/>
    <col min="28" max="28" width="90.7265625" style="50" customWidth="1"/>
    <col min="29" max="29" width="29.54296875" style="50" customWidth="1"/>
    <col min="30" max="30" width="14.453125" style="50" customWidth="1"/>
    <col min="31" max="31" width="13.26953125" style="50" customWidth="1"/>
    <col min="32" max="32" width="14.7265625" style="50" customWidth="1"/>
    <col min="33" max="33" width="15.54296875" style="50" customWidth="1"/>
    <col min="34" max="16384" width="9.1796875" style="50"/>
  </cols>
  <sheetData>
    <row r="1" spans="1:34" s="35" customFormat="1" ht="48" customHeight="1" x14ac:dyDescent="0.35">
      <c r="A1" s="85" t="s">
        <v>20</v>
      </c>
      <c r="B1" s="85" t="s">
        <v>12</v>
      </c>
      <c r="C1" s="85" t="s">
        <v>27</v>
      </c>
      <c r="D1" s="85" t="s">
        <v>30</v>
      </c>
      <c r="E1" s="85" t="s">
        <v>34</v>
      </c>
      <c r="F1" s="85" t="s">
        <v>37</v>
      </c>
      <c r="G1" s="86" t="s">
        <v>40</v>
      </c>
      <c r="H1" s="85" t="s">
        <v>112</v>
      </c>
      <c r="I1" s="85" t="s">
        <v>47</v>
      </c>
      <c r="J1" s="85" t="s">
        <v>50</v>
      </c>
      <c r="K1" s="86" t="s">
        <v>53</v>
      </c>
      <c r="L1" s="86" t="s">
        <v>113</v>
      </c>
      <c r="M1" s="28" t="s">
        <v>59</v>
      </c>
      <c r="N1" s="28" t="s">
        <v>62</v>
      </c>
      <c r="O1" s="28" t="s">
        <v>65</v>
      </c>
      <c r="P1" s="28" t="s">
        <v>68</v>
      </c>
      <c r="Q1" s="28" t="s">
        <v>71</v>
      </c>
      <c r="R1" s="29" t="s">
        <v>74</v>
      </c>
      <c r="S1" s="29" t="s">
        <v>77</v>
      </c>
      <c r="T1" s="30" t="s">
        <v>81</v>
      </c>
      <c r="U1" s="30" t="s">
        <v>85</v>
      </c>
      <c r="V1" s="31" t="s">
        <v>114</v>
      </c>
      <c r="W1" s="84" t="s">
        <v>115</v>
      </c>
      <c r="X1" s="84" t="s">
        <v>116</v>
      </c>
      <c r="Y1" s="84" t="s">
        <v>117</v>
      </c>
      <c r="Z1" s="84" t="s">
        <v>118</v>
      </c>
      <c r="AA1" s="85" t="s">
        <v>104</v>
      </c>
      <c r="AB1" s="85" t="s">
        <v>108</v>
      </c>
      <c r="AC1" s="32" t="s">
        <v>119</v>
      </c>
      <c r="AD1" s="33" t="s">
        <v>120</v>
      </c>
      <c r="AE1" s="34" t="s">
        <v>121</v>
      </c>
      <c r="AF1" s="27" t="s">
        <v>122</v>
      </c>
      <c r="AG1" s="27" t="s">
        <v>123</v>
      </c>
      <c r="AH1" s="27" t="s">
        <v>124</v>
      </c>
    </row>
    <row r="2" spans="1:34" ht="48" customHeight="1" x14ac:dyDescent="0.35">
      <c r="A2" s="36" t="str">
        <f>'READ ME FIRST'!$D$12</f>
        <v>SDGE</v>
      </c>
      <c r="B2" s="37">
        <f>'READ ME FIRST'!$D$15</f>
        <v>44683</v>
      </c>
      <c r="C2" s="38" t="s">
        <v>125</v>
      </c>
      <c r="D2" s="39" t="str">
        <f>IF(Table2[[#This Row],[WMPInitiativeCategory]]="", "",INDEX('Initiative mapping-DO NOT EDIT'!$H$3:$H$12, MATCH(Table2[[#This Row],[WMPInitiativeCategory]],'Initiative mapping-DO NOT EDIT'!$G$3:$G$12,0)))</f>
        <v>5.3.1.</v>
      </c>
      <c r="E2" s="38" t="s">
        <v>126</v>
      </c>
      <c r="F2" s="40"/>
      <c r="G2" s="41">
        <f>IF(Table2[[#This Row],[WMPInitiativeActivity]]="","x",IF(Table2[[#This Row],[WMPInitiativeActivity]]="other", Table2[[#This Row],[ActivityNameifOther]], INDEX('Initiative mapping-DO NOT EDIT'!$C$3:$C$89,MATCH(Table2[[#This Row],[WMPInitiativeActivity]],'Initiative mapping-DO NOT EDIT'!$D$3:$D$89,0))))</f>
        <v>1</v>
      </c>
      <c r="H2" s="38" t="s">
        <v>127</v>
      </c>
      <c r="I2" s="42" t="s">
        <v>128</v>
      </c>
      <c r="J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Mapping_A summarized risk map that shows the overall ignition probability and estimated wildfire consequence along the electric lines and equipment  _WMP.442_2022</v>
      </c>
      <c r="K2" s="43">
        <v>196</v>
      </c>
      <c r="L2" s="42" t="s">
        <v>129</v>
      </c>
      <c r="M2" s="42" t="s">
        <v>129</v>
      </c>
      <c r="N2" s="42" t="s">
        <v>129</v>
      </c>
      <c r="O2" s="42" t="s">
        <v>129</v>
      </c>
      <c r="P2" s="42" t="s">
        <v>129</v>
      </c>
      <c r="Q2" s="42" t="s">
        <v>129</v>
      </c>
      <c r="R2" s="42" t="s">
        <v>129</v>
      </c>
      <c r="S2" s="42" t="s">
        <v>129</v>
      </c>
      <c r="T2" s="42" t="s">
        <v>129</v>
      </c>
      <c r="U2" s="42" t="s">
        <v>129</v>
      </c>
      <c r="V2" s="44" t="s">
        <v>130</v>
      </c>
      <c r="W2" s="44" t="s">
        <v>131</v>
      </c>
      <c r="X2" s="44"/>
      <c r="Y2" s="45"/>
      <c r="Z2" s="45"/>
      <c r="AA2" s="46" t="s">
        <v>132</v>
      </c>
      <c r="AB2" s="45"/>
      <c r="AC2" s="36"/>
      <c r="AD2" s="36"/>
      <c r="AE2" s="47"/>
      <c r="AF2" s="48"/>
      <c r="AG2" s="49"/>
      <c r="AH2" s="49"/>
    </row>
    <row r="3" spans="1:34" ht="48" customHeight="1" x14ac:dyDescent="0.35">
      <c r="A3" s="36" t="str">
        <f>'READ ME FIRST'!$D$12</f>
        <v>SDGE</v>
      </c>
      <c r="B3" s="37">
        <f>'READ ME FIRST'!$D$15</f>
        <v>44683</v>
      </c>
      <c r="C3" s="38" t="s">
        <v>125</v>
      </c>
      <c r="D3" s="39" t="str">
        <f>IF(Table2[[#This Row],[WMPInitiativeCategory]]="", "",INDEX('Initiative mapping-DO NOT EDIT'!$H$3:$H$12, MATCH(Table2[[#This Row],[WMPInitiativeCategory]],'Initiative mapping-DO NOT EDIT'!$G$3:$G$12,0)))</f>
        <v>5.3.1.</v>
      </c>
      <c r="E3" s="38" t="s">
        <v>133</v>
      </c>
      <c r="F3" s="38"/>
      <c r="G3" s="41">
        <f>IF(Table2[[#This Row],[WMPInitiativeActivity]]="","x",IF(Table2[[#This Row],[WMPInitiativeActivity]]="other", Table2[[#This Row],[ActivityNameifOther]], INDEX('Initiative mapping-DO NOT EDIT'!$C$3:$C$89,MATCH(Table2[[#This Row],[WMPInitiativeActivity]],'Initiative mapping-DO NOT EDIT'!$D$3:$D$89,0))))</f>
        <v>2</v>
      </c>
      <c r="H3" s="38" t="s">
        <v>134</v>
      </c>
      <c r="I3" s="42" t="s">
        <v>135</v>
      </c>
      <c r="J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Mapping_Climate-driven risk map and modelling based on various relevant weather scenarios _WMP.443_2022</v>
      </c>
      <c r="K3" s="43">
        <v>200</v>
      </c>
      <c r="L3" s="42" t="s">
        <v>129</v>
      </c>
      <c r="M3" s="42" t="s">
        <v>129</v>
      </c>
      <c r="N3" s="42" t="s">
        <v>129</v>
      </c>
      <c r="O3" s="42" t="s">
        <v>129</v>
      </c>
      <c r="P3" s="42" t="s">
        <v>129</v>
      </c>
      <c r="Q3" s="42" t="s">
        <v>129</v>
      </c>
      <c r="R3" s="42" t="s">
        <v>129</v>
      </c>
      <c r="S3" s="42" t="s">
        <v>129</v>
      </c>
      <c r="T3" s="42" t="s">
        <v>129</v>
      </c>
      <c r="U3" s="42" t="s">
        <v>129</v>
      </c>
      <c r="V3" s="83" t="s">
        <v>129</v>
      </c>
      <c r="W3" s="83" t="s">
        <v>129</v>
      </c>
      <c r="X3" s="44" t="s">
        <v>129</v>
      </c>
      <c r="Y3" s="44" t="s">
        <v>129</v>
      </c>
      <c r="Z3" s="44" t="s">
        <v>129</v>
      </c>
      <c r="AA3" s="44" t="s">
        <v>129</v>
      </c>
      <c r="AB3" s="45"/>
      <c r="AC3" s="36"/>
      <c r="AD3" s="36"/>
      <c r="AE3" s="47"/>
      <c r="AF3" s="48"/>
      <c r="AG3" s="49"/>
      <c r="AH3" s="49"/>
    </row>
    <row r="4" spans="1:34" ht="48" customHeight="1" x14ac:dyDescent="0.35">
      <c r="A4" s="36" t="str">
        <f>'READ ME FIRST'!$D$12</f>
        <v>SDGE</v>
      </c>
      <c r="B4" s="37">
        <f>'READ ME FIRST'!$D$15</f>
        <v>44683</v>
      </c>
      <c r="C4" s="38" t="s">
        <v>125</v>
      </c>
      <c r="D4" s="39" t="str">
        <f>IF(Table2[[#This Row],[WMPInitiativeCategory]]="", "",INDEX('Initiative mapping-DO NOT EDIT'!$H$3:$H$12, MATCH(Table2[[#This Row],[WMPInitiativeCategory]],'Initiative mapping-DO NOT EDIT'!$G$3:$G$12,0)))</f>
        <v>5.3.1.</v>
      </c>
      <c r="E4" s="38" t="s">
        <v>136</v>
      </c>
      <c r="F4" s="38"/>
      <c r="G4" s="41">
        <f>IF(Table2[[#This Row],[WMPInitiativeActivity]]="","x",IF(Table2[[#This Row],[WMPInitiativeActivity]]="other", Table2[[#This Row],[ActivityNameifOther]], INDEX('Initiative mapping-DO NOT EDIT'!$C$3:$C$89,MATCH(Table2[[#This Row],[WMPInitiativeActivity]],'Initiative mapping-DO NOT EDIT'!$D$3:$D$89,0))))</f>
        <v>3</v>
      </c>
      <c r="H4" s="38" t="s">
        <v>137</v>
      </c>
      <c r="I4" s="42" t="s">
        <v>138</v>
      </c>
      <c r="J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Mapping_Ignition probability mapping showing the probability of ignition along the electric lines and equipment  _WMP.444_2022</v>
      </c>
      <c r="K4" s="43">
        <v>201</v>
      </c>
      <c r="L4" s="42" t="s">
        <v>129</v>
      </c>
      <c r="M4" s="42" t="s">
        <v>129</v>
      </c>
      <c r="N4" s="42" t="s">
        <v>129</v>
      </c>
      <c r="O4" s="42" t="s">
        <v>129</v>
      </c>
      <c r="P4" s="42" t="s">
        <v>129</v>
      </c>
      <c r="Q4" s="42" t="s">
        <v>129</v>
      </c>
      <c r="R4" s="42" t="s">
        <v>129</v>
      </c>
      <c r="S4" s="42" t="s">
        <v>129</v>
      </c>
      <c r="T4" s="42" t="s">
        <v>129</v>
      </c>
      <c r="U4" s="42" t="s">
        <v>129</v>
      </c>
      <c r="V4" s="83" t="s">
        <v>129</v>
      </c>
      <c r="W4" s="83" t="s">
        <v>129</v>
      </c>
      <c r="X4" s="44" t="s">
        <v>129</v>
      </c>
      <c r="Y4" s="44" t="s">
        <v>129</v>
      </c>
      <c r="Z4" s="44" t="s">
        <v>129</v>
      </c>
      <c r="AA4" s="44" t="s">
        <v>129</v>
      </c>
      <c r="AB4" s="45"/>
      <c r="AC4" s="36"/>
      <c r="AD4" s="36"/>
      <c r="AE4" s="47"/>
      <c r="AF4" s="48"/>
      <c r="AG4" s="49"/>
      <c r="AH4" s="49"/>
    </row>
    <row r="5" spans="1:34" ht="48" customHeight="1" x14ac:dyDescent="0.35">
      <c r="A5" s="36" t="str">
        <f>'READ ME FIRST'!$D$12</f>
        <v>SDGE</v>
      </c>
      <c r="B5" s="37">
        <f>'READ ME FIRST'!$D$15</f>
        <v>44683</v>
      </c>
      <c r="C5" s="38" t="s">
        <v>125</v>
      </c>
      <c r="D5" s="39" t="str">
        <f>IF(Table2[[#This Row],[WMPInitiativeCategory]]="", "",INDEX('Initiative mapping-DO NOT EDIT'!$H$3:$H$12, MATCH(Table2[[#This Row],[WMPInitiativeCategory]],'Initiative mapping-DO NOT EDIT'!$G$3:$G$12,0)))</f>
        <v>5.3.1.</v>
      </c>
      <c r="E5" s="38" t="s">
        <v>139</v>
      </c>
      <c r="F5" s="38"/>
      <c r="G5" s="41">
        <f>IF(Table2[[#This Row],[WMPInitiativeActivity]]="","x",IF(Table2[[#This Row],[WMPInitiativeActivity]]="other", Table2[[#This Row],[ActivityNameifOther]], INDEX('Initiative mapping-DO NOT EDIT'!$C$3:$C$89,MATCH(Table2[[#This Row],[WMPInitiativeActivity]],'Initiative mapping-DO NOT EDIT'!$D$3:$D$89,0))))</f>
        <v>4</v>
      </c>
      <c r="H5" s="38" t="s">
        <v>140</v>
      </c>
      <c r="I5" s="42" t="s">
        <v>141</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Mapping_Initiative mapping and estimation of wildfire and PSPS risk-reduction impact _WMP.445_2022</v>
      </c>
      <c r="K5" s="43">
        <v>201</v>
      </c>
      <c r="L5" s="42" t="s">
        <v>129</v>
      </c>
      <c r="M5" s="42" t="s">
        <v>129</v>
      </c>
      <c r="N5" s="42" t="s">
        <v>129</v>
      </c>
      <c r="O5" s="42" t="s">
        <v>129</v>
      </c>
      <c r="P5" s="42" t="s">
        <v>129</v>
      </c>
      <c r="Q5" s="42" t="s">
        <v>129</v>
      </c>
      <c r="R5" s="42" t="s">
        <v>129</v>
      </c>
      <c r="S5" s="42" t="s">
        <v>129</v>
      </c>
      <c r="T5" s="42" t="s">
        <v>129</v>
      </c>
      <c r="U5" s="42" t="s">
        <v>129</v>
      </c>
      <c r="V5" s="83" t="s">
        <v>129</v>
      </c>
      <c r="W5" s="83" t="s">
        <v>129</v>
      </c>
      <c r="X5" s="44" t="s">
        <v>129</v>
      </c>
      <c r="Y5" s="44" t="s">
        <v>129</v>
      </c>
      <c r="Z5" s="44" t="s">
        <v>129</v>
      </c>
      <c r="AA5" s="44" t="s">
        <v>129</v>
      </c>
      <c r="AB5" s="45"/>
      <c r="AC5" s="36"/>
      <c r="AD5" s="36"/>
      <c r="AE5" s="47"/>
      <c r="AF5" s="48"/>
      <c r="AG5" s="49"/>
      <c r="AH5" s="49"/>
    </row>
    <row r="6" spans="1:34" ht="48" customHeight="1" x14ac:dyDescent="0.35">
      <c r="A6" s="36" t="str">
        <f>'READ ME FIRST'!$D$12</f>
        <v>SDGE</v>
      </c>
      <c r="B6" s="37">
        <f>'READ ME FIRST'!$D$15</f>
        <v>44683</v>
      </c>
      <c r="C6" s="38" t="s">
        <v>125</v>
      </c>
      <c r="D6" s="39" t="str">
        <f>IF(Table2[[#This Row],[WMPInitiativeCategory]]="", "",INDEX('Initiative mapping-DO NOT EDIT'!$H$3:$H$12, MATCH(Table2[[#This Row],[WMPInitiativeCategory]],'Initiative mapping-DO NOT EDIT'!$G$3:$G$12,0)))</f>
        <v>5.3.1.</v>
      </c>
      <c r="E6" s="38" t="s">
        <v>142</v>
      </c>
      <c r="F6" s="38"/>
      <c r="G6" s="41">
        <f>IF(Table2[[#This Row],[WMPInitiativeActivity]]="","x",IF(Table2[[#This Row],[WMPInitiativeActivity]]="other", Table2[[#This Row],[ActivityNameifOther]], INDEX('Initiative mapping-DO NOT EDIT'!$C$3:$C$89,MATCH(Table2[[#This Row],[WMPInitiativeActivity]],'Initiative mapping-DO NOT EDIT'!$D$3:$D$89,0))))</f>
        <v>5</v>
      </c>
      <c r="H6" s="38" t="s">
        <v>143</v>
      </c>
      <c r="I6" s="42" t="s">
        <v>144</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Mapping_Match drop simulations showing the potential wildfire consequence of ignitions that occur along the electric lines and equipment  _WMP.446_2022</v>
      </c>
      <c r="K6" s="43">
        <v>201</v>
      </c>
      <c r="L6" s="42" t="s">
        <v>129</v>
      </c>
      <c r="M6" s="42" t="s">
        <v>129</v>
      </c>
      <c r="N6" s="42" t="s">
        <v>129</v>
      </c>
      <c r="O6" s="42" t="s">
        <v>129</v>
      </c>
      <c r="P6" s="42" t="s">
        <v>129</v>
      </c>
      <c r="Q6" s="42" t="s">
        <v>129</v>
      </c>
      <c r="R6" s="42" t="s">
        <v>129</v>
      </c>
      <c r="S6" s="42" t="s">
        <v>129</v>
      </c>
      <c r="T6" s="42" t="s">
        <v>129</v>
      </c>
      <c r="U6" s="42" t="s">
        <v>129</v>
      </c>
      <c r="V6" s="83" t="s">
        <v>129</v>
      </c>
      <c r="W6" s="83" t="s">
        <v>129</v>
      </c>
      <c r="X6" s="44" t="s">
        <v>129</v>
      </c>
      <c r="Y6" s="44" t="s">
        <v>129</v>
      </c>
      <c r="Z6" s="44" t="s">
        <v>129</v>
      </c>
      <c r="AA6" s="44" t="s">
        <v>129</v>
      </c>
      <c r="AB6" s="45"/>
      <c r="AC6" s="36"/>
      <c r="AD6" s="36"/>
      <c r="AE6" s="47"/>
      <c r="AF6" s="48"/>
      <c r="AG6" s="49"/>
      <c r="AH6" s="49"/>
    </row>
    <row r="7" spans="1:34" ht="48" customHeight="1" x14ac:dyDescent="0.35">
      <c r="A7" s="36" t="str">
        <f>'READ ME FIRST'!$D$12</f>
        <v>SDGE</v>
      </c>
      <c r="B7" s="37">
        <f>'READ ME FIRST'!$D$15</f>
        <v>44683</v>
      </c>
      <c r="C7" s="38" t="s">
        <v>145</v>
      </c>
      <c r="D7" s="39" t="str">
        <f>IF(Table2[[#This Row],[WMPInitiativeCategory]]="", "",INDEX('Initiative mapping-DO NOT EDIT'!$H$3:$H$12, MATCH(Table2[[#This Row],[WMPInitiativeCategory]],'Initiative mapping-DO NOT EDIT'!$G$3:$G$12,0)))</f>
        <v>5.3.2.</v>
      </c>
      <c r="E7" s="38" t="s">
        <v>146</v>
      </c>
      <c r="F7" s="38"/>
      <c r="G7" s="41">
        <f>IF(Table2[[#This Row],[WMPInitiativeActivity]]="","x",IF(Table2[[#This Row],[WMPInitiativeActivity]]="other", Table2[[#This Row],[ActivityNameifOther]], INDEX('Initiative mapping-DO NOT EDIT'!$C$3:$C$89,MATCH(Table2[[#This Row],[WMPInitiativeActivity]],'Initiative mapping-DO NOT EDIT'!$D$3:$D$89,0))))</f>
        <v>1</v>
      </c>
      <c r="H7" s="38" t="s">
        <v>147</v>
      </c>
      <c r="I7" s="42" t="s">
        <v>148</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Forecasting_Advanced weather monitoring and weather stations _WMP.447_2022</v>
      </c>
      <c r="K7" s="43">
        <v>202</v>
      </c>
      <c r="L7" s="42" t="s">
        <v>149</v>
      </c>
      <c r="M7" s="42">
        <v>20</v>
      </c>
      <c r="N7" s="42">
        <f>Table2[[#This Row],[QuantActualProgressQ1]]</f>
        <v>4</v>
      </c>
      <c r="O7" s="42">
        <v>10</v>
      </c>
      <c r="P7" s="42">
        <v>17</v>
      </c>
      <c r="Q7" s="42">
        <v>25</v>
      </c>
      <c r="R7" s="42">
        <v>4</v>
      </c>
      <c r="S7" s="42"/>
      <c r="T7" s="45"/>
      <c r="U7" s="45"/>
      <c r="V7" s="83" t="s">
        <v>129</v>
      </c>
      <c r="W7" s="83" t="s">
        <v>129</v>
      </c>
      <c r="X7" s="44" t="s">
        <v>129</v>
      </c>
      <c r="Y7" s="44" t="s">
        <v>129</v>
      </c>
      <c r="Z7" s="44" t="s">
        <v>129</v>
      </c>
      <c r="AA7" s="46" t="s">
        <v>132</v>
      </c>
      <c r="AB7" s="45"/>
      <c r="AC7" s="36"/>
      <c r="AD7" s="36"/>
      <c r="AE7" s="47"/>
      <c r="AF7" s="48"/>
      <c r="AG7" s="49"/>
      <c r="AH7" s="49"/>
    </row>
    <row r="8" spans="1:34" ht="48" customHeight="1" x14ac:dyDescent="0.35">
      <c r="A8" s="36" t="str">
        <f>'READ ME FIRST'!$D$12</f>
        <v>SDGE</v>
      </c>
      <c r="B8" s="37">
        <f>'READ ME FIRST'!$D$15</f>
        <v>44683</v>
      </c>
      <c r="C8" s="38" t="s">
        <v>145</v>
      </c>
      <c r="D8" s="39" t="str">
        <f>IF(Table2[[#This Row],[WMPInitiativeCategory]]="", "",INDEX('Initiative mapping-DO NOT EDIT'!$H$3:$H$12, MATCH(Table2[[#This Row],[WMPInitiativeCategory]],'Initiative mapping-DO NOT EDIT'!$G$3:$G$12,0)))</f>
        <v>5.3.2.</v>
      </c>
      <c r="E8" s="38" t="s">
        <v>150</v>
      </c>
      <c r="F8" s="38"/>
      <c r="G8" s="41">
        <f>IF(Table2[[#This Row],[WMPInitiativeActivity]]="","x",IF(Table2[[#This Row],[WMPInitiativeActivity]]="other", Table2[[#This Row],[ActivityNameifOther]], INDEX('Initiative mapping-DO NOT EDIT'!$C$3:$C$89,MATCH(Table2[[#This Row],[WMPInitiativeActivity]],'Initiative mapping-DO NOT EDIT'!$D$3:$D$89,0))))</f>
        <v>2</v>
      </c>
      <c r="H8" s="38" t="s">
        <v>151</v>
      </c>
      <c r="I8" s="42" t="s">
        <v>152</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Forecasting_Continuous monitoring sensors _WMP.448_2022</v>
      </c>
      <c r="K8" s="43">
        <v>203</v>
      </c>
      <c r="L8" s="42" t="s">
        <v>129</v>
      </c>
      <c r="M8" s="42" t="s">
        <v>129</v>
      </c>
      <c r="N8" s="42" t="s">
        <v>129</v>
      </c>
      <c r="O8" s="42" t="s">
        <v>129</v>
      </c>
      <c r="P8" s="42" t="s">
        <v>129</v>
      </c>
      <c r="Q8" s="42" t="s">
        <v>129</v>
      </c>
      <c r="R8" s="42" t="s">
        <v>129</v>
      </c>
      <c r="S8" s="42" t="s">
        <v>129</v>
      </c>
      <c r="T8" s="42" t="s">
        <v>129</v>
      </c>
      <c r="U8" s="42" t="s">
        <v>129</v>
      </c>
      <c r="V8" s="83" t="s">
        <v>129</v>
      </c>
      <c r="W8" s="83" t="s">
        <v>129</v>
      </c>
      <c r="X8" s="44" t="s">
        <v>129</v>
      </c>
      <c r="Y8" s="44" t="s">
        <v>129</v>
      </c>
      <c r="Z8" s="44" t="s">
        <v>129</v>
      </c>
      <c r="AA8" s="44" t="s">
        <v>129</v>
      </c>
      <c r="AB8" s="45"/>
      <c r="AC8" s="36"/>
      <c r="AD8" s="36"/>
      <c r="AE8" s="47"/>
      <c r="AF8" s="48"/>
      <c r="AG8" s="49"/>
      <c r="AH8" s="49"/>
    </row>
    <row r="9" spans="1:34" ht="48" customHeight="1" x14ac:dyDescent="0.35">
      <c r="A9" s="36" t="str">
        <f>'READ ME FIRST'!$D$12</f>
        <v>SDGE</v>
      </c>
      <c r="B9" s="37">
        <f>'READ ME FIRST'!$D$15</f>
        <v>44683</v>
      </c>
      <c r="C9" s="38" t="s">
        <v>145</v>
      </c>
      <c r="D9" s="39" t="str">
        <f>IF(Table2[[#This Row],[WMPInitiativeCategory]]="", "",INDEX('Initiative mapping-DO NOT EDIT'!$H$3:$H$12, MATCH(Table2[[#This Row],[WMPInitiativeCategory]],'Initiative mapping-DO NOT EDIT'!$G$3:$G$12,0)))</f>
        <v>5.3.2.</v>
      </c>
      <c r="E9" s="38" t="s">
        <v>153</v>
      </c>
      <c r="F9" s="38" t="s">
        <v>154</v>
      </c>
      <c r="G9" s="41" t="s">
        <v>154</v>
      </c>
      <c r="H9" s="38" t="s">
        <v>155</v>
      </c>
      <c r="I9" s="51" t="s">
        <v>156</v>
      </c>
      <c r="J9"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Forecasting_Air Quality Index_WMP.544_2022</v>
      </c>
      <c r="K9" s="52">
        <v>203</v>
      </c>
      <c r="L9" s="42" t="s">
        <v>157</v>
      </c>
      <c r="M9" s="42">
        <v>6</v>
      </c>
      <c r="N9" s="42">
        <v>1</v>
      </c>
      <c r="O9" s="42">
        <v>4</v>
      </c>
      <c r="P9" s="42">
        <v>6</v>
      </c>
      <c r="Q9" s="42">
        <v>6</v>
      </c>
      <c r="R9" s="42">
        <v>1</v>
      </c>
      <c r="S9" s="42"/>
      <c r="T9" s="45"/>
      <c r="U9" s="45"/>
      <c r="V9" s="83" t="s">
        <v>129</v>
      </c>
      <c r="W9" s="83" t="s">
        <v>129</v>
      </c>
      <c r="X9" s="44" t="s">
        <v>129</v>
      </c>
      <c r="Y9" s="44" t="s">
        <v>129</v>
      </c>
      <c r="Z9" s="44" t="s">
        <v>129</v>
      </c>
      <c r="AA9" s="45" t="s">
        <v>132</v>
      </c>
      <c r="AB9" s="45"/>
      <c r="AC9" s="36"/>
      <c r="AD9" s="36"/>
      <c r="AE9" s="47"/>
      <c r="AF9" s="49"/>
      <c r="AG9" s="49"/>
      <c r="AH9" s="49"/>
    </row>
    <row r="10" spans="1:34" ht="48" customHeight="1" x14ac:dyDescent="0.35">
      <c r="A10" s="36" t="str">
        <f>'READ ME FIRST'!$D$12</f>
        <v>SDGE</v>
      </c>
      <c r="B10" s="37">
        <f>'READ ME FIRST'!$D$15</f>
        <v>44683</v>
      </c>
      <c r="C10" s="38" t="s">
        <v>145</v>
      </c>
      <c r="D10" s="39" t="str">
        <f>IF(Table2[[#This Row],[WMPInitiativeCategory]]="", "",INDEX('Initiative mapping-DO NOT EDIT'!$H$3:$H$12, MATCH(Table2[[#This Row],[WMPInitiativeCategory]],'Initiative mapping-DO NOT EDIT'!$G$3:$G$12,0)))</f>
        <v>5.3.2.</v>
      </c>
      <c r="E10" s="38" t="s">
        <v>153</v>
      </c>
      <c r="F10" s="38" t="s">
        <v>158</v>
      </c>
      <c r="G10" s="41" t="str">
        <f>IF(Table2[[#This Row],[WMPInitiativeActivity]]="","x",IF(Table2[[#This Row],[WMPInitiativeActivity]]="other", Table2[[#This Row],[ActivityNameifOther]], INDEX('Initiative mapping-DO NOT EDIT'!$C$3:$C$89,MATCH(Table2[[#This Row],[WMPInitiativeActivity]],'Initiative mapping-DO NOT EDIT'!$D$3:$D$89,0))))</f>
        <v xml:space="preserve">Satellite-based remote sensing  </v>
      </c>
      <c r="H10" s="38" t="s">
        <v>159</v>
      </c>
      <c r="I10" s="51" t="s">
        <v>160</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Forecasting_Satellite-based remote sensing  _WMP.545_2022</v>
      </c>
      <c r="K10" s="52">
        <v>204</v>
      </c>
      <c r="L10" s="42" t="s">
        <v>161</v>
      </c>
      <c r="M10" s="43">
        <v>8</v>
      </c>
      <c r="N10" s="42">
        <f>Table2[[#This Row],[QuantActualProgressQ1]]</f>
        <v>6</v>
      </c>
      <c r="O10" s="42">
        <v>12</v>
      </c>
      <c r="P10" s="42">
        <v>18</v>
      </c>
      <c r="Q10" s="42">
        <v>22</v>
      </c>
      <c r="R10" s="42">
        <v>6</v>
      </c>
      <c r="S10" s="42"/>
      <c r="T10" s="45"/>
      <c r="U10" s="45"/>
      <c r="V10" s="83" t="s">
        <v>129</v>
      </c>
      <c r="W10" s="83" t="s">
        <v>129</v>
      </c>
      <c r="X10" s="44" t="s">
        <v>129</v>
      </c>
      <c r="Y10" s="44" t="s">
        <v>129</v>
      </c>
      <c r="Z10" s="44" t="s">
        <v>129</v>
      </c>
      <c r="AA10" s="45" t="s">
        <v>132</v>
      </c>
      <c r="AB10" s="45"/>
      <c r="AC10" s="36"/>
      <c r="AD10" s="36"/>
      <c r="AE10" s="47"/>
      <c r="AF10" s="49"/>
      <c r="AG10" s="49"/>
      <c r="AH10" s="49"/>
    </row>
    <row r="11" spans="1:34" ht="48" customHeight="1" x14ac:dyDescent="0.35">
      <c r="A11" s="36" t="str">
        <f>'READ ME FIRST'!$D$12</f>
        <v>SDGE</v>
      </c>
      <c r="B11" s="37">
        <f>'READ ME FIRST'!$D$15</f>
        <v>44683</v>
      </c>
      <c r="C11" s="38" t="s">
        <v>145</v>
      </c>
      <c r="D11" s="39" t="str">
        <f>IF(Table2[[#This Row],[WMPInitiativeCategory]]="", "",INDEX('Initiative mapping-DO NOT EDIT'!$H$3:$H$12, MATCH(Table2[[#This Row],[WMPInitiativeCategory]],'Initiative mapping-DO NOT EDIT'!$G$3:$G$12,0)))</f>
        <v>5.3.2.</v>
      </c>
      <c r="E11" s="38" t="s">
        <v>162</v>
      </c>
      <c r="F11" s="38"/>
      <c r="G11" s="41">
        <f>IF(Table2[[#This Row],[WMPInitiativeActivity]]="","x",IF(Table2[[#This Row],[WMPInitiativeActivity]]="other", Table2[[#This Row],[ActivityNameifOther]], INDEX('Initiative mapping-DO NOT EDIT'!$C$3:$C$89,MATCH(Table2[[#This Row],[WMPInitiativeActivity]],'Initiative mapping-DO NOT EDIT'!$D$3:$D$89,0))))</f>
        <v>3</v>
      </c>
      <c r="H11" s="38" t="s">
        <v>163</v>
      </c>
      <c r="I11" s="42" t="s">
        <v>164</v>
      </c>
      <c r="J11"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Forecasting_Fault indicators for detecting faults on electric lines and equipment  _WMP.449_2022</v>
      </c>
      <c r="K11" s="43">
        <v>205</v>
      </c>
      <c r="L11" s="42" t="s">
        <v>165</v>
      </c>
      <c r="M11" s="42">
        <v>500</v>
      </c>
      <c r="N11" s="42">
        <v>12</v>
      </c>
      <c r="O11" s="43">
        <v>88</v>
      </c>
      <c r="P11" s="42">
        <v>500</v>
      </c>
      <c r="Q11" s="42">
        <v>500</v>
      </c>
      <c r="R11" s="42">
        <v>12</v>
      </c>
      <c r="S11" s="42"/>
      <c r="T11" s="45"/>
      <c r="U11" s="45"/>
      <c r="V11" s="83" t="s">
        <v>129</v>
      </c>
      <c r="W11" s="83" t="s">
        <v>129</v>
      </c>
      <c r="X11" s="44" t="s">
        <v>129</v>
      </c>
      <c r="Y11" s="44" t="s">
        <v>129</v>
      </c>
      <c r="Z11" s="44" t="s">
        <v>129</v>
      </c>
      <c r="AA11" s="46" t="s">
        <v>132</v>
      </c>
      <c r="AB11" s="45"/>
      <c r="AC11" s="36"/>
      <c r="AD11" s="36"/>
      <c r="AE11" s="47"/>
      <c r="AF11" s="48"/>
      <c r="AG11" s="49"/>
      <c r="AH11" s="49"/>
    </row>
    <row r="12" spans="1:34" ht="48" customHeight="1" x14ac:dyDescent="0.35">
      <c r="A12" s="53" t="str">
        <f>'READ ME FIRST'!$D$12</f>
        <v>SDGE</v>
      </c>
      <c r="B12" s="37">
        <f>'READ ME FIRST'!$D$15</f>
        <v>44683</v>
      </c>
      <c r="C12" s="38" t="s">
        <v>145</v>
      </c>
      <c r="D12" s="39" t="str">
        <f>IF(Table2[[#This Row],[WMPInitiativeCategory]]="", "",INDEX('Initiative mapping-DO NOT EDIT'!$H$3:$H$12, MATCH(Table2[[#This Row],[WMPInitiativeCategory]],'Initiative mapping-DO NOT EDIT'!$G$3:$G$12,0)))</f>
        <v>5.3.2.</v>
      </c>
      <c r="E12" s="38" t="s">
        <v>166</v>
      </c>
      <c r="F12" s="38" t="s">
        <v>167</v>
      </c>
      <c r="G12" s="41">
        <f>IF(Table2[[#This Row],[WMPInitiativeActivity]]="","x",IF(Table2[[#This Row],[WMPInitiativeActivity]]="other", Table2[[#This Row],[ActivityNameifOther]], INDEX('Initiative mapping-DO NOT EDIT'!$C$3:$C$89,MATCH(Table2[[#This Row],[WMPInitiativeActivity]],'Initiative mapping-DO NOT EDIT'!$D$3:$D$89,0))))</f>
        <v>4</v>
      </c>
      <c r="H12" s="38" t="s">
        <v>168</v>
      </c>
      <c r="I12" s="42" t="s">
        <v>169</v>
      </c>
      <c r="J1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Forecasting_Forecast of a fire risk index, fire potential index, or similar  _WMP.450_2022</v>
      </c>
      <c r="K12" s="43">
        <v>207</v>
      </c>
      <c r="L12" s="42" t="s">
        <v>129</v>
      </c>
      <c r="M12" s="42" t="s">
        <v>129</v>
      </c>
      <c r="N12" s="42" t="s">
        <v>129</v>
      </c>
      <c r="O12" s="42" t="s">
        <v>129</v>
      </c>
      <c r="P12" s="42" t="s">
        <v>129</v>
      </c>
      <c r="Q12" s="42" t="s">
        <v>129</v>
      </c>
      <c r="R12" s="42" t="s">
        <v>129</v>
      </c>
      <c r="S12" s="42" t="s">
        <v>129</v>
      </c>
      <c r="T12" s="42" t="s">
        <v>129</v>
      </c>
      <c r="U12" s="42" t="s">
        <v>129</v>
      </c>
      <c r="V12" s="44" t="s">
        <v>170</v>
      </c>
      <c r="W12" s="44" t="s">
        <v>171</v>
      </c>
      <c r="X12" s="44"/>
      <c r="Y12" s="45"/>
      <c r="Z12" s="44" t="s">
        <v>129</v>
      </c>
      <c r="AA12" s="46" t="s">
        <v>132</v>
      </c>
      <c r="AB12" s="45"/>
      <c r="AC12" s="36"/>
      <c r="AD12" s="36"/>
      <c r="AE12" s="47"/>
      <c r="AF12" s="49"/>
      <c r="AG12" s="49"/>
      <c r="AH12" s="49"/>
    </row>
    <row r="13" spans="1:34" ht="48" customHeight="1" x14ac:dyDescent="0.35">
      <c r="A13" s="53" t="str">
        <f>'READ ME FIRST'!$D$12</f>
        <v>SDGE</v>
      </c>
      <c r="B13" s="37">
        <f>'READ ME FIRST'!$D$15</f>
        <v>44683</v>
      </c>
      <c r="C13" s="38" t="s">
        <v>145</v>
      </c>
      <c r="D13" s="39" t="str">
        <f>IF(Table2[[#This Row],[WMPInitiativeCategory]]="", "",INDEX('Initiative mapping-DO NOT EDIT'!$H$3:$H$12, MATCH(Table2[[#This Row],[WMPInitiativeCategory]],'Initiative mapping-DO NOT EDIT'!$G$3:$G$12,0)))</f>
        <v>5.3.2.</v>
      </c>
      <c r="E13" s="38" t="s">
        <v>153</v>
      </c>
      <c r="F13" s="38" t="s">
        <v>172</v>
      </c>
      <c r="G13" s="54" t="str">
        <f>IF(Table2[[#This Row],[WMPInitiativeActivity]]="","x",IF(Table2[[#This Row],[WMPInitiativeActivity]]="other", Table2[[#This Row],[ActivityNameifOther]], INDEX('Initiative mapping-DO NOT EDIT'!$C$3:$C$89,MATCH(Table2[[#This Row],[WMPInitiativeActivity]],'Initiative mapping-DO NOT EDIT'!$D$3:$D$89,0))))</f>
        <v>Santa Ana wildfire threat index</v>
      </c>
      <c r="H13" s="38" t="s">
        <v>173</v>
      </c>
      <c r="I13" s="42" t="s">
        <v>174</v>
      </c>
      <c r="J1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Forecasting_Santa Ana wildfire threat index_WMP.546_2022</v>
      </c>
      <c r="K13" s="43">
        <v>208</v>
      </c>
      <c r="L13" s="42" t="s">
        <v>129</v>
      </c>
      <c r="M13" s="42" t="s">
        <v>129</v>
      </c>
      <c r="N13" s="42" t="s">
        <v>129</v>
      </c>
      <c r="O13" s="42" t="s">
        <v>129</v>
      </c>
      <c r="P13" s="42" t="s">
        <v>129</v>
      </c>
      <c r="Q13" s="42" t="s">
        <v>129</v>
      </c>
      <c r="R13" s="42" t="s">
        <v>129</v>
      </c>
      <c r="S13" s="42" t="s">
        <v>129</v>
      </c>
      <c r="T13" s="42" t="s">
        <v>129</v>
      </c>
      <c r="U13" s="42" t="s">
        <v>129</v>
      </c>
      <c r="V13" s="44" t="s">
        <v>175</v>
      </c>
      <c r="W13" s="44" t="s">
        <v>176</v>
      </c>
      <c r="X13" s="44"/>
      <c r="Y13" s="45"/>
      <c r="Z13" s="44" t="s">
        <v>129</v>
      </c>
      <c r="AA13" s="46" t="s">
        <v>132</v>
      </c>
      <c r="AB13" s="45"/>
      <c r="AC13" s="36"/>
      <c r="AD13" s="36"/>
      <c r="AE13" s="47"/>
      <c r="AF13" s="49"/>
      <c r="AG13" s="49"/>
      <c r="AH13" s="49"/>
    </row>
    <row r="14" spans="1:34" ht="48" customHeight="1" x14ac:dyDescent="0.35">
      <c r="A14" s="53" t="str">
        <f>'READ ME FIRST'!$D$12</f>
        <v>SDGE</v>
      </c>
      <c r="B14" s="37">
        <f>'READ ME FIRST'!$D$15</f>
        <v>44683</v>
      </c>
      <c r="C14" s="38" t="s">
        <v>145</v>
      </c>
      <c r="D14" s="39" t="str">
        <f>IF(Table2[[#This Row],[WMPInitiativeCategory]]="", "",INDEX('Initiative mapping-DO NOT EDIT'!$H$3:$H$12, MATCH(Table2[[#This Row],[WMPInitiativeCategory]],'Initiative mapping-DO NOT EDIT'!$G$3:$G$12,0)))</f>
        <v>5.3.2.</v>
      </c>
      <c r="E14" s="38" t="s">
        <v>153</v>
      </c>
      <c r="F14" s="38" t="s">
        <v>177</v>
      </c>
      <c r="G14" s="57" t="str">
        <f>IF(Table2[[#This Row],[WMPInitiativeActivity]]="","x",IF(Table2[[#This Row],[WMPInitiativeActivity]]="other", Table2[[#This Row],[ActivityNameifOther]], INDEX('Initiative mapping-DO NOT EDIT'!$C$3:$C$89,MATCH(Table2[[#This Row],[WMPInitiativeActivity]],'Initiative mapping-DO NOT EDIT'!$D$3:$D$89,0))))</f>
        <v>High-performance computing infrastructure</v>
      </c>
      <c r="H14" s="38" t="s">
        <v>178</v>
      </c>
      <c r="I14" s="42" t="s">
        <v>179</v>
      </c>
      <c r="J1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Forecasting_High-performance computing infrastructure_WMP.547_2022</v>
      </c>
      <c r="K14" s="43">
        <v>208</v>
      </c>
      <c r="L14" s="42" t="s">
        <v>129</v>
      </c>
      <c r="M14" s="42" t="s">
        <v>129</v>
      </c>
      <c r="N14" s="42" t="s">
        <v>129</v>
      </c>
      <c r="O14" s="42" t="s">
        <v>129</v>
      </c>
      <c r="P14" s="42" t="s">
        <v>129</v>
      </c>
      <c r="Q14" s="42" t="s">
        <v>129</v>
      </c>
      <c r="R14" s="42" t="s">
        <v>129</v>
      </c>
      <c r="S14" s="42" t="s">
        <v>129</v>
      </c>
      <c r="T14" s="42" t="s">
        <v>129</v>
      </c>
      <c r="U14" s="42" t="s">
        <v>129</v>
      </c>
      <c r="V14" s="44" t="s">
        <v>180</v>
      </c>
      <c r="W14" s="44" t="s">
        <v>181</v>
      </c>
      <c r="X14" s="44"/>
      <c r="Y14" s="45"/>
      <c r="Z14" s="44" t="s">
        <v>129</v>
      </c>
      <c r="AA14" s="46" t="s">
        <v>132</v>
      </c>
      <c r="AB14" s="45"/>
      <c r="AC14" s="36"/>
      <c r="AE14" s="47"/>
      <c r="AF14" s="49"/>
      <c r="AG14" s="49"/>
      <c r="AH14" s="49"/>
    </row>
    <row r="15" spans="1:34" ht="48" customHeight="1" x14ac:dyDescent="0.35">
      <c r="A15" s="53" t="str">
        <f>'READ ME FIRST'!$D$12</f>
        <v>SDGE</v>
      </c>
      <c r="B15" s="37">
        <f>'READ ME FIRST'!$D$15</f>
        <v>44683</v>
      </c>
      <c r="C15" s="38" t="s">
        <v>145</v>
      </c>
      <c r="D15" s="39" t="str">
        <f>IF(Table2[[#This Row],[WMPInitiativeCategory]]="", "",INDEX('Initiative mapping-DO NOT EDIT'!$H$3:$H$12, MATCH(Table2[[#This Row],[WMPInitiativeCategory]],'Initiative mapping-DO NOT EDIT'!$G$3:$G$12,0)))</f>
        <v>5.3.2.</v>
      </c>
      <c r="E15" s="38" t="s">
        <v>182</v>
      </c>
      <c r="F15" s="38"/>
      <c r="G15" s="58">
        <f>IF(Table2[[#This Row],[WMPInitiativeActivity]]="","x",IF(Table2[[#This Row],[WMPInitiativeActivity]]="other", Table2[[#This Row],[ActivityNameifOther]], INDEX('Initiative mapping-DO NOT EDIT'!$C$3:$C$89,MATCH(Table2[[#This Row],[WMPInitiativeActivity]],'Initiative mapping-DO NOT EDIT'!$D$3:$D$89,0))))</f>
        <v>5</v>
      </c>
      <c r="H15" s="38" t="s">
        <v>183</v>
      </c>
      <c r="I15" s="42" t="s">
        <v>184</v>
      </c>
      <c r="J1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Forecasting_Personnel monitoring areas of electric lines and equipment in elevated fire risk conditions  _WMP.451_2022</v>
      </c>
      <c r="K15" s="43">
        <v>209</v>
      </c>
      <c r="L15" s="42" t="s">
        <v>129</v>
      </c>
      <c r="M15" s="42" t="s">
        <v>129</v>
      </c>
      <c r="N15" s="42" t="s">
        <v>129</v>
      </c>
      <c r="O15" s="42" t="s">
        <v>129</v>
      </c>
      <c r="P15" s="42" t="s">
        <v>129</v>
      </c>
      <c r="Q15" s="42" t="s">
        <v>129</v>
      </c>
      <c r="R15" s="42" t="s">
        <v>129</v>
      </c>
      <c r="S15" s="42" t="s">
        <v>129</v>
      </c>
      <c r="T15" s="42" t="s">
        <v>129</v>
      </c>
      <c r="U15" s="42" t="s">
        <v>129</v>
      </c>
      <c r="V15" s="44" t="s">
        <v>185</v>
      </c>
      <c r="W15" s="44" t="s">
        <v>186</v>
      </c>
      <c r="X15" s="44"/>
      <c r="Y15" s="45"/>
      <c r="Z15" s="44" t="s">
        <v>129</v>
      </c>
      <c r="AA15" s="46" t="s">
        <v>132</v>
      </c>
      <c r="AB15" s="45"/>
      <c r="AC15" s="36"/>
      <c r="AE15" s="47"/>
      <c r="AF15" s="49"/>
      <c r="AG15" s="49"/>
      <c r="AH15" s="49"/>
    </row>
    <row r="16" spans="1:34" ht="48" customHeight="1" x14ac:dyDescent="0.35">
      <c r="A16" s="53" t="str">
        <f>'READ ME FIRST'!$D$12</f>
        <v>SDGE</v>
      </c>
      <c r="B16" s="37">
        <f>'READ ME FIRST'!$D$15</f>
        <v>44683</v>
      </c>
      <c r="C16" s="38" t="s">
        <v>145</v>
      </c>
      <c r="D16" s="39" t="str">
        <f>IF(Table2[[#This Row],[WMPInitiativeCategory]]="", "",INDEX('Initiative mapping-DO NOT EDIT'!$H$3:$H$12, MATCH(Table2[[#This Row],[WMPInitiativeCategory]],'Initiative mapping-DO NOT EDIT'!$G$3:$G$12,0)))</f>
        <v>5.3.2.</v>
      </c>
      <c r="E16" s="38" t="s">
        <v>187</v>
      </c>
      <c r="F16" s="38"/>
      <c r="G16" s="58">
        <f>IF(Table2[[#This Row],[WMPInitiativeActivity]]="","x",IF(Table2[[#This Row],[WMPInitiativeActivity]]="other", Table2[[#This Row],[ActivityNameifOther]], INDEX('Initiative mapping-DO NOT EDIT'!$C$3:$C$89,MATCH(Table2[[#This Row],[WMPInitiativeActivity]],'Initiative mapping-DO NOT EDIT'!$D$3:$D$89,0))))</f>
        <v>6</v>
      </c>
      <c r="H16" s="38" t="s">
        <v>188</v>
      </c>
      <c r="I16" s="42" t="s">
        <v>189</v>
      </c>
      <c r="J1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Forecasting_Weather forecasting and estimating impacts on electric lines and equipment  _WMP.452_2022</v>
      </c>
      <c r="K16" s="43">
        <v>210</v>
      </c>
      <c r="L16" s="42" t="s">
        <v>129</v>
      </c>
      <c r="M16" s="42" t="s">
        <v>129</v>
      </c>
      <c r="N16" s="42" t="s">
        <v>129</v>
      </c>
      <c r="O16" s="42" t="s">
        <v>129</v>
      </c>
      <c r="P16" s="42" t="s">
        <v>129</v>
      </c>
      <c r="Q16" s="42" t="s">
        <v>129</v>
      </c>
      <c r="R16" s="42" t="s">
        <v>129</v>
      </c>
      <c r="S16" s="42" t="s">
        <v>129</v>
      </c>
      <c r="T16" s="42" t="s">
        <v>129</v>
      </c>
      <c r="U16" s="42" t="s">
        <v>129</v>
      </c>
      <c r="V16" s="44" t="s">
        <v>129</v>
      </c>
      <c r="W16" s="44" t="s">
        <v>129</v>
      </c>
      <c r="X16" s="44" t="s">
        <v>129</v>
      </c>
      <c r="Y16" s="44" t="s">
        <v>129</v>
      </c>
      <c r="Z16" s="44" t="s">
        <v>129</v>
      </c>
      <c r="AA16" s="44" t="s">
        <v>129</v>
      </c>
      <c r="AB16" s="45"/>
      <c r="AC16" s="36"/>
      <c r="AE16" s="47"/>
      <c r="AF16" s="49"/>
      <c r="AG16" s="49"/>
      <c r="AH16" s="49"/>
    </row>
    <row r="17" spans="1:34" ht="48" customHeight="1" x14ac:dyDescent="0.35">
      <c r="A17" s="53" t="str">
        <f>'READ ME FIRST'!$D$12</f>
        <v>SDGE</v>
      </c>
      <c r="B17" s="37">
        <f>'READ ME FIRST'!$D$15</f>
        <v>44683</v>
      </c>
      <c r="C17" s="38" t="s">
        <v>190</v>
      </c>
      <c r="D17" s="39" t="str">
        <f>IF(Table2[[#This Row],[WMPInitiativeCategory]]="", "",INDEX('Initiative mapping-DO NOT EDIT'!$H$3:$H$12, MATCH(Table2[[#This Row],[WMPInitiativeCategory]],'Initiative mapping-DO NOT EDIT'!$G$3:$G$12,0)))</f>
        <v>5.3.3.</v>
      </c>
      <c r="E17" s="38" t="s">
        <v>191</v>
      </c>
      <c r="F17" s="38"/>
      <c r="G17" s="58">
        <f>IF(Table2[[#This Row],[WMPInitiativeActivity]]="","x",IF(Table2[[#This Row],[WMPInitiativeActivity]]="other", Table2[[#This Row],[ActivityNameifOther]], INDEX('Initiative mapping-DO NOT EDIT'!$C$3:$C$89,MATCH(Table2[[#This Row],[WMPInitiativeActivity]],'Initiative mapping-DO NOT EDIT'!$D$3:$D$89,0))))</f>
        <v>1</v>
      </c>
      <c r="H17" s="38" t="s">
        <v>192</v>
      </c>
      <c r="I17" s="42" t="s">
        <v>193</v>
      </c>
      <c r="J1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Hardening_Capacitor maintenance and replacement program  _WMP.453_2022</v>
      </c>
      <c r="K17" s="43">
        <v>212</v>
      </c>
      <c r="L17" s="42" t="s">
        <v>194</v>
      </c>
      <c r="M17" s="42">
        <v>40</v>
      </c>
      <c r="N17" s="42">
        <v>5</v>
      </c>
      <c r="O17" s="43">
        <v>25</v>
      </c>
      <c r="P17" s="42">
        <v>36</v>
      </c>
      <c r="Q17" s="42">
        <v>36</v>
      </c>
      <c r="R17" s="42">
        <v>5</v>
      </c>
      <c r="S17" s="42"/>
      <c r="T17" s="45"/>
      <c r="U17" s="45"/>
      <c r="V17" s="44" t="s">
        <v>129</v>
      </c>
      <c r="W17" s="44" t="s">
        <v>129</v>
      </c>
      <c r="X17" s="44" t="s">
        <v>129</v>
      </c>
      <c r="Y17" s="44" t="s">
        <v>129</v>
      </c>
      <c r="Z17" s="44" t="s">
        <v>129</v>
      </c>
      <c r="AA17" s="44" t="s">
        <v>129</v>
      </c>
      <c r="AB17" s="45"/>
      <c r="AC17" s="36"/>
      <c r="AE17" s="47"/>
      <c r="AF17" s="49"/>
      <c r="AG17" s="49"/>
      <c r="AH17" s="49"/>
    </row>
    <row r="18" spans="1:34" ht="48" customHeight="1" x14ac:dyDescent="0.35">
      <c r="A18" s="50" t="str">
        <f>'READ ME FIRST'!$D$12</f>
        <v>SDGE</v>
      </c>
      <c r="B18" s="37">
        <f>'READ ME FIRST'!$D$15</f>
        <v>44683</v>
      </c>
      <c r="C18" s="38" t="s">
        <v>190</v>
      </c>
      <c r="D18" s="39" t="str">
        <f>IF(Table2[[#This Row],[WMPInitiativeCategory]]="", "",INDEX('Initiative mapping-DO NOT EDIT'!$H$3:$H$12, MATCH(Table2[[#This Row],[WMPInitiativeCategory]],'Initiative mapping-DO NOT EDIT'!$G$3:$G$12,0)))</f>
        <v>5.3.3.</v>
      </c>
      <c r="E18" s="38" t="s">
        <v>195</v>
      </c>
      <c r="F18" s="38"/>
      <c r="G18" s="58">
        <f>IF(Table2[[#This Row],[WMPInitiativeActivity]]="","x",IF(Table2[[#This Row],[WMPInitiativeActivity]]="other", Table2[[#This Row],[ActivityNameifOther]], INDEX('Initiative mapping-DO NOT EDIT'!$C$3:$C$89,MATCH(Table2[[#This Row],[WMPInitiativeActivity]],'Initiative mapping-DO NOT EDIT'!$D$3:$D$89,0))))</f>
        <v>2</v>
      </c>
      <c r="H18" s="38" t="s">
        <v>196</v>
      </c>
      <c r="I18" s="42" t="s">
        <v>197</v>
      </c>
      <c r="J1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Hardening_Circuit breaker maintenance and installation to de-energize lines upon detecting a fault  _WMP.454_2022</v>
      </c>
      <c r="K18" s="43">
        <v>213</v>
      </c>
      <c r="L18" s="42" t="s">
        <v>129</v>
      </c>
      <c r="M18" s="42" t="s">
        <v>129</v>
      </c>
      <c r="N18" s="42" t="s">
        <v>129</v>
      </c>
      <c r="O18" s="42" t="s">
        <v>129</v>
      </c>
      <c r="P18" s="42" t="s">
        <v>129</v>
      </c>
      <c r="Q18" s="42" t="s">
        <v>129</v>
      </c>
      <c r="R18" s="42" t="s">
        <v>129</v>
      </c>
      <c r="S18" s="42" t="s">
        <v>129</v>
      </c>
      <c r="T18" s="42" t="s">
        <v>129</v>
      </c>
      <c r="U18" s="42" t="s">
        <v>129</v>
      </c>
      <c r="V18" s="44" t="s">
        <v>129</v>
      </c>
      <c r="W18" s="44" t="s">
        <v>129</v>
      </c>
      <c r="X18" s="44" t="s">
        <v>129</v>
      </c>
      <c r="Y18" s="44" t="s">
        <v>129</v>
      </c>
      <c r="Z18" s="44" t="s">
        <v>129</v>
      </c>
      <c r="AA18" s="44" t="s">
        <v>129</v>
      </c>
      <c r="AB18" s="45"/>
      <c r="AC18" s="36"/>
      <c r="AE18" s="47"/>
      <c r="AF18" s="49"/>
      <c r="AG18" s="49"/>
      <c r="AH18" s="49"/>
    </row>
    <row r="19" spans="1:34" ht="48" customHeight="1" x14ac:dyDescent="0.35">
      <c r="A19" s="50" t="str">
        <f>'READ ME FIRST'!$D$12</f>
        <v>SDGE</v>
      </c>
      <c r="B19" s="37">
        <f>'READ ME FIRST'!$D$15</f>
        <v>44683</v>
      </c>
      <c r="C19" s="38" t="s">
        <v>190</v>
      </c>
      <c r="D19" s="39" t="str">
        <f>IF(Table2[[#This Row],[WMPInitiativeCategory]]="", "",INDEX('Initiative mapping-DO NOT EDIT'!$H$3:$H$12, MATCH(Table2[[#This Row],[WMPInitiativeCategory]],'Initiative mapping-DO NOT EDIT'!$G$3:$G$12,0)))</f>
        <v>5.3.3.</v>
      </c>
      <c r="E19" s="38" t="s">
        <v>198</v>
      </c>
      <c r="F19" s="38"/>
      <c r="G19" s="58">
        <f>IF(Table2[[#This Row],[WMPInitiativeActivity]]="","x",IF(Table2[[#This Row],[WMPInitiativeActivity]]="other", Table2[[#This Row],[ActivityNameifOther]], INDEX('Initiative mapping-DO NOT EDIT'!$C$3:$C$89,MATCH(Table2[[#This Row],[WMPInitiativeActivity]],'Initiative mapping-DO NOT EDIT'!$D$3:$D$89,0))))</f>
        <v>3</v>
      </c>
      <c r="H19" s="38" t="s">
        <v>199</v>
      </c>
      <c r="I19" s="42" t="s">
        <v>200</v>
      </c>
      <c r="J1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installation  _WMP.455_2022</v>
      </c>
      <c r="K19" s="43">
        <v>213</v>
      </c>
      <c r="L19" s="42" t="s">
        <v>201</v>
      </c>
      <c r="M19" s="42">
        <v>60</v>
      </c>
      <c r="N19" s="42">
        <f>Table2[[#This Row],[QuantActualProgressQ1]]</f>
        <v>3</v>
      </c>
      <c r="O19" s="42">
        <v>18.66</v>
      </c>
      <c r="P19" s="43">
        <v>41.34</v>
      </c>
      <c r="Q19" s="43">
        <v>60</v>
      </c>
      <c r="R19" s="42">
        <v>3</v>
      </c>
      <c r="S19" s="42"/>
      <c r="T19" s="45"/>
      <c r="U19" s="45"/>
      <c r="V19" s="44" t="s">
        <v>129</v>
      </c>
      <c r="W19" s="44" t="s">
        <v>129</v>
      </c>
      <c r="X19" s="44" t="s">
        <v>129</v>
      </c>
      <c r="Y19" s="44" t="s">
        <v>129</v>
      </c>
      <c r="Z19" s="44" t="s">
        <v>129</v>
      </c>
      <c r="AA19" s="46" t="s">
        <v>132</v>
      </c>
      <c r="AB19" s="45"/>
      <c r="AC19" s="36"/>
      <c r="AE19" s="47"/>
      <c r="AF19" s="49"/>
      <c r="AG19" s="49"/>
      <c r="AH19" s="49"/>
    </row>
    <row r="20" spans="1:34" ht="48" customHeight="1" x14ac:dyDescent="0.35">
      <c r="A20" s="50" t="str">
        <f>'READ ME FIRST'!$D$12</f>
        <v>SDGE</v>
      </c>
      <c r="B20" s="37">
        <f>'READ ME FIRST'!$D$15</f>
        <v>44683</v>
      </c>
      <c r="C20" s="38" t="s">
        <v>190</v>
      </c>
      <c r="D20" s="39" t="str">
        <f>IF(Table2[[#This Row],[WMPInitiativeCategory]]="", "",INDEX('Initiative mapping-DO NOT EDIT'!$H$3:$H$12, MATCH(Table2[[#This Row],[WMPInitiativeCategory]],'Initiative mapping-DO NOT EDIT'!$G$3:$G$12,0)))</f>
        <v>5.3.3.</v>
      </c>
      <c r="E20" s="38" t="s">
        <v>202</v>
      </c>
      <c r="F20" s="38"/>
      <c r="G20" s="58">
        <f>IF(Table2[[#This Row],[WMPInitiativeActivity]]="","x",IF(Table2[[#This Row],[WMPInitiativeActivity]]="other", Table2[[#This Row],[ActivityNameifOther]], INDEX('Initiative mapping-DO NOT EDIT'!$C$3:$C$89,MATCH(Table2[[#This Row],[WMPInitiativeActivity]],'Initiative mapping-DO NOT EDIT'!$D$3:$D$89,0))))</f>
        <v>4</v>
      </c>
      <c r="H20" s="38" t="s">
        <v>203</v>
      </c>
      <c r="I20" s="42" t="s">
        <v>204</v>
      </c>
      <c r="J2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maintenance _WMP.456_2022</v>
      </c>
      <c r="K20" s="43">
        <v>215</v>
      </c>
      <c r="L20" s="42" t="s">
        <v>129</v>
      </c>
      <c r="M20" s="42" t="s">
        <v>129</v>
      </c>
      <c r="N20" s="42" t="s">
        <v>129</v>
      </c>
      <c r="O20" s="42" t="s">
        <v>129</v>
      </c>
      <c r="P20" s="43" t="s">
        <v>129</v>
      </c>
      <c r="Q20" s="43" t="s">
        <v>129</v>
      </c>
      <c r="R20" s="42" t="s">
        <v>129</v>
      </c>
      <c r="S20" s="42" t="s">
        <v>129</v>
      </c>
      <c r="T20" s="42" t="s">
        <v>129</v>
      </c>
      <c r="U20" s="42" t="s">
        <v>129</v>
      </c>
      <c r="V20" s="44" t="s">
        <v>129</v>
      </c>
      <c r="W20" s="44" t="s">
        <v>129</v>
      </c>
      <c r="X20" s="44" t="s">
        <v>129</v>
      </c>
      <c r="Y20" s="44" t="s">
        <v>129</v>
      </c>
      <c r="Z20" s="44" t="s">
        <v>129</v>
      </c>
      <c r="AA20" s="45" t="s">
        <v>129</v>
      </c>
      <c r="AB20" s="45"/>
      <c r="AC20" s="36"/>
      <c r="AE20" s="47"/>
      <c r="AF20" s="49"/>
      <c r="AG20" s="49"/>
      <c r="AH20" s="49"/>
    </row>
    <row r="21" spans="1:34" ht="48" customHeight="1" x14ac:dyDescent="0.35">
      <c r="A21" s="50" t="str">
        <f>'READ ME FIRST'!$D$12</f>
        <v>SDGE</v>
      </c>
      <c r="B21" s="37">
        <f>'READ ME FIRST'!$D$15</f>
        <v>44683</v>
      </c>
      <c r="C21" s="38" t="s">
        <v>190</v>
      </c>
      <c r="D21" s="39" t="str">
        <f>IF(Table2[[#This Row],[WMPInitiativeCategory]]="", "",INDEX('Initiative mapping-DO NOT EDIT'!$H$3:$H$12, MATCH(Table2[[#This Row],[WMPInitiativeCategory]],'Initiative mapping-DO NOT EDIT'!$G$3:$G$12,0)))</f>
        <v>5.3.3.</v>
      </c>
      <c r="E21" s="38" t="s">
        <v>205</v>
      </c>
      <c r="F21" s="38"/>
      <c r="G21" s="58">
        <f>IF(Table2[[#This Row],[WMPInitiativeActivity]]="","x",IF(Table2[[#This Row],[WMPInitiativeActivity]]="other", Table2[[#This Row],[ActivityNameifOther]], INDEX('Initiative mapping-DO NOT EDIT'!$C$3:$C$89,MATCH(Table2[[#This Row],[WMPInitiativeActivity]],'Initiative mapping-DO NOT EDIT'!$D$3:$D$89,0))))</f>
        <v>5</v>
      </c>
      <c r="H21" s="38" t="s">
        <v>206</v>
      </c>
      <c r="I21" s="42" t="s">
        <v>207</v>
      </c>
      <c r="J2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Hardening_Crossarm maintenance, repair, and replacement  _WMP.457_2022</v>
      </c>
      <c r="K21" s="43">
        <v>216</v>
      </c>
      <c r="L21" s="42" t="s">
        <v>129</v>
      </c>
      <c r="M21" s="42" t="s">
        <v>129</v>
      </c>
      <c r="N21" s="42" t="s">
        <v>129</v>
      </c>
      <c r="O21" s="42" t="s">
        <v>129</v>
      </c>
      <c r="P21" s="42" t="s">
        <v>129</v>
      </c>
      <c r="Q21" s="42" t="s">
        <v>129</v>
      </c>
      <c r="R21" s="42" t="s">
        <v>129</v>
      </c>
      <c r="S21" s="42" t="s">
        <v>129</v>
      </c>
      <c r="T21" s="42" t="s">
        <v>129</v>
      </c>
      <c r="U21" s="42" t="s">
        <v>129</v>
      </c>
      <c r="V21" s="44" t="s">
        <v>129</v>
      </c>
      <c r="W21" s="44" t="s">
        <v>129</v>
      </c>
      <c r="X21" s="44" t="s">
        <v>129</v>
      </c>
      <c r="Y21" s="44" t="s">
        <v>129</v>
      </c>
      <c r="Z21" s="44" t="s">
        <v>129</v>
      </c>
      <c r="AA21" s="45" t="s">
        <v>129</v>
      </c>
      <c r="AB21" s="45"/>
      <c r="AC21" s="36"/>
      <c r="AE21" s="47"/>
      <c r="AF21" s="49"/>
      <c r="AG21" s="49"/>
      <c r="AH21" s="49"/>
    </row>
    <row r="22" spans="1:34" ht="48" customHeight="1" x14ac:dyDescent="0.35">
      <c r="A22" s="50" t="str">
        <f>'READ ME FIRST'!$D$12</f>
        <v>SDGE</v>
      </c>
      <c r="B22" s="37">
        <f>'READ ME FIRST'!$D$15</f>
        <v>44683</v>
      </c>
      <c r="C22" s="38" t="s">
        <v>190</v>
      </c>
      <c r="D22" s="39" t="str">
        <f>IF(Table2[[#This Row],[WMPInitiativeCategory]]="", "",INDEX('Initiative mapping-DO NOT EDIT'!$H$3:$H$12, MATCH(Table2[[#This Row],[WMPInitiativeCategory]],'Initiative mapping-DO NOT EDIT'!$G$3:$G$12,0)))</f>
        <v>5.3.3.</v>
      </c>
      <c r="E22" s="38" t="s">
        <v>208</v>
      </c>
      <c r="F22" s="38"/>
      <c r="G22" s="58">
        <f>IF(Table2[[#This Row],[WMPInitiativeActivity]]="","x",IF(Table2[[#This Row],[WMPInitiativeActivity]]="other", Table2[[#This Row],[ActivityNameifOther]], INDEX('Initiative mapping-DO NOT EDIT'!$C$3:$C$89,MATCH(Table2[[#This Row],[WMPInitiativeActivity]],'Initiative mapping-DO NOT EDIT'!$D$3:$D$89,0))))</f>
        <v>6</v>
      </c>
      <c r="H22" s="38" t="s">
        <v>209</v>
      </c>
      <c r="I22" s="42" t="s">
        <v>210</v>
      </c>
      <c r="J2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pole replacement and reinforcement, including with composite poles  _WMP.458_2022</v>
      </c>
      <c r="K22" s="43">
        <v>216</v>
      </c>
      <c r="L22" s="42" t="s">
        <v>129</v>
      </c>
      <c r="M22" s="42" t="s">
        <v>129</v>
      </c>
      <c r="N22" s="42" t="s">
        <v>129</v>
      </c>
      <c r="O22" s="42" t="s">
        <v>129</v>
      </c>
      <c r="P22" s="42" t="s">
        <v>129</v>
      </c>
      <c r="Q22" s="42" t="s">
        <v>129</v>
      </c>
      <c r="R22" s="42" t="s">
        <v>129</v>
      </c>
      <c r="S22" s="42" t="s">
        <v>129</v>
      </c>
      <c r="T22" s="42" t="s">
        <v>129</v>
      </c>
      <c r="U22" s="42" t="s">
        <v>129</v>
      </c>
      <c r="V22" s="44" t="s">
        <v>211</v>
      </c>
      <c r="W22" s="44" t="s">
        <v>211</v>
      </c>
      <c r="X22" s="44"/>
      <c r="Y22" s="44"/>
      <c r="Z22" s="44"/>
      <c r="AA22" s="46" t="s">
        <v>132</v>
      </c>
      <c r="AB22" s="45"/>
      <c r="AC22" s="36"/>
      <c r="AE22" s="47"/>
      <c r="AF22" s="49"/>
      <c r="AG22" s="49"/>
      <c r="AH22" s="49"/>
    </row>
    <row r="23" spans="1:34" ht="48" customHeight="1" x14ac:dyDescent="0.35">
      <c r="A23" s="50" t="str">
        <f>'READ ME FIRST'!$D$12</f>
        <v>SDGE</v>
      </c>
      <c r="B23" s="37">
        <f>'READ ME FIRST'!$D$15</f>
        <v>44683</v>
      </c>
      <c r="C23" s="38" t="s">
        <v>190</v>
      </c>
      <c r="D23" s="39" t="str">
        <f>IF(Table2[[#This Row],[WMPInitiativeCategory]]="", "",INDEX('Initiative mapping-DO NOT EDIT'!$H$3:$H$12, MATCH(Table2[[#This Row],[WMPInitiativeCategory]],'Initiative mapping-DO NOT EDIT'!$G$3:$G$12,0)))</f>
        <v>5.3.3.</v>
      </c>
      <c r="E23" s="38" t="s">
        <v>212</v>
      </c>
      <c r="F23" s="38"/>
      <c r="G23" s="59">
        <f>IF(Table2[[#This Row],[WMPInitiativeActivity]]="","x",IF(Table2[[#This Row],[WMPInitiativeActivity]]="other", Table2[[#This Row],[ActivityNameifOther]], INDEX('Initiative mapping-DO NOT EDIT'!$C$3:$C$89,MATCH(Table2[[#This Row],[WMPInitiativeActivity]],'Initiative mapping-DO NOT EDIT'!$D$3:$D$89,0))))</f>
        <v>7</v>
      </c>
      <c r="H23" s="38" t="s">
        <v>213</v>
      </c>
      <c r="I23" s="42" t="s">
        <v>214</v>
      </c>
      <c r="J2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Hardening_Expulsion fuse replacement  _WMP.459_2022</v>
      </c>
      <c r="K23" s="43">
        <v>217</v>
      </c>
      <c r="L23" s="42" t="s">
        <v>215</v>
      </c>
      <c r="M23" s="42">
        <v>277</v>
      </c>
      <c r="N23" s="42">
        <f>Table2[[#This Row],[QuantActualProgressQ1]]</f>
        <v>98</v>
      </c>
      <c r="O23" s="43">
        <v>170</v>
      </c>
      <c r="P23" s="42">
        <v>277</v>
      </c>
      <c r="Q23" s="42">
        <v>277</v>
      </c>
      <c r="R23" s="42">
        <v>98</v>
      </c>
      <c r="S23" s="42"/>
      <c r="T23" s="45"/>
      <c r="U23" s="45"/>
      <c r="V23" s="44" t="s">
        <v>129</v>
      </c>
      <c r="W23" s="44" t="s">
        <v>129</v>
      </c>
      <c r="X23" s="44" t="s">
        <v>129</v>
      </c>
      <c r="Y23" s="44" t="s">
        <v>129</v>
      </c>
      <c r="Z23" s="44" t="s">
        <v>129</v>
      </c>
      <c r="AA23" s="46" t="s">
        <v>132</v>
      </c>
      <c r="AB23" s="45"/>
      <c r="AC23" s="36"/>
      <c r="AE23" s="47"/>
      <c r="AF23" s="49"/>
      <c r="AG23" s="49"/>
      <c r="AH23" s="49"/>
    </row>
    <row r="24" spans="1:34" ht="48" customHeight="1" x14ac:dyDescent="0.35">
      <c r="A24" s="50" t="str">
        <f>'READ ME FIRST'!$D$12</f>
        <v>SDGE</v>
      </c>
      <c r="B24" s="37">
        <f>'READ ME FIRST'!$D$15</f>
        <v>44683</v>
      </c>
      <c r="C24" s="38" t="s">
        <v>190</v>
      </c>
      <c r="D24" s="39" t="str">
        <f>IF(Table2[[#This Row],[WMPInitiativeCategory]]="", "",INDEX('Initiative mapping-DO NOT EDIT'!$H$3:$H$12, MATCH(Table2[[#This Row],[WMPInitiativeCategory]],'Initiative mapping-DO NOT EDIT'!$G$3:$G$12,0)))</f>
        <v>5.3.3.</v>
      </c>
      <c r="E24" s="38" t="s">
        <v>153</v>
      </c>
      <c r="F24" s="38" t="s">
        <v>216</v>
      </c>
      <c r="G24" s="58" t="str">
        <f>IF(Table2[[#This Row],[WMPInitiativeActivity]]="","x",IF(Table2[[#This Row],[WMPInitiativeActivity]]="other", Table2[[#This Row],[ActivityNameifOther]], INDEX('Initiative mapping-DO NOT EDIT'!$C$3:$C$89,MATCH(Table2[[#This Row],[WMPInitiativeActivity]],'Initiative mapping-DO NOT EDIT'!$D$3:$D$89,0))))</f>
        <v>PSPS sectionalizing enhancements</v>
      </c>
      <c r="H24" s="38" t="s">
        <v>217</v>
      </c>
      <c r="I24" s="42" t="s">
        <v>218</v>
      </c>
      <c r="J2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Hardening_PSPS sectionalizing enhancements_WMP.461_2022</v>
      </c>
      <c r="K24" s="43">
        <v>218</v>
      </c>
      <c r="L24" s="42" t="s">
        <v>219</v>
      </c>
      <c r="M24" s="42">
        <v>10</v>
      </c>
      <c r="N24" s="42">
        <f>Table2[[#This Row],[QuantActualProgressQ1]]</f>
        <v>3</v>
      </c>
      <c r="O24" s="43">
        <v>7</v>
      </c>
      <c r="P24" s="42">
        <v>11</v>
      </c>
      <c r="Q24" s="42">
        <v>11</v>
      </c>
      <c r="R24" s="42">
        <v>3</v>
      </c>
      <c r="S24" s="42"/>
      <c r="T24" s="45"/>
      <c r="U24" s="45"/>
      <c r="V24" s="44" t="s">
        <v>129</v>
      </c>
      <c r="W24" s="44" t="s">
        <v>129</v>
      </c>
      <c r="X24" s="44" t="s">
        <v>129</v>
      </c>
      <c r="Y24" s="44" t="s">
        <v>129</v>
      </c>
      <c r="Z24" s="44" t="s">
        <v>129</v>
      </c>
      <c r="AA24" s="46" t="s">
        <v>132</v>
      </c>
      <c r="AB24" s="45"/>
      <c r="AC24" s="36"/>
      <c r="AE24" s="47"/>
      <c r="AF24" s="49"/>
      <c r="AG24" s="49"/>
      <c r="AH24" s="49"/>
    </row>
    <row r="25" spans="1:34" ht="48" customHeight="1" x14ac:dyDescent="0.35">
      <c r="A25" s="50" t="str">
        <f>'READ ME FIRST'!$D$12</f>
        <v>SDGE</v>
      </c>
      <c r="B25" s="37">
        <f>'READ ME FIRST'!$D$15</f>
        <v>44683</v>
      </c>
      <c r="C25" s="38" t="s">
        <v>190</v>
      </c>
      <c r="D25" s="39" t="str">
        <f>IF(Table2[[#This Row],[WMPInitiativeCategory]]="", "",INDEX('Initiative mapping-DO NOT EDIT'!$H$3:$H$12, MATCH(Table2[[#This Row],[WMPInitiativeCategory]],'Initiative mapping-DO NOT EDIT'!$G$3:$G$12,0)))</f>
        <v>5.3.3.</v>
      </c>
      <c r="E25" s="38" t="s">
        <v>153</v>
      </c>
      <c r="F25" s="38" t="s">
        <v>220</v>
      </c>
      <c r="G25" s="58"/>
      <c r="H25" s="38" t="s">
        <v>221</v>
      </c>
      <c r="I25" s="42" t="s">
        <v>222</v>
      </c>
      <c r="J2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Hardening_Microgrids_WMP.462_2022</v>
      </c>
      <c r="K25" s="43">
        <v>219</v>
      </c>
      <c r="L25" s="42" t="s">
        <v>220</v>
      </c>
      <c r="M25" s="42">
        <v>4</v>
      </c>
      <c r="N25" s="42">
        <f>Table2[[#This Row],[QuantActualProgressQ1]]</f>
        <v>1</v>
      </c>
      <c r="O25" s="42">
        <v>1</v>
      </c>
      <c r="P25" s="42">
        <v>1</v>
      </c>
      <c r="Q25" s="42">
        <v>0</v>
      </c>
      <c r="R25" s="42">
        <v>1</v>
      </c>
      <c r="S25" s="42"/>
      <c r="T25" s="45"/>
      <c r="U25" s="45"/>
      <c r="V25" s="44" t="s">
        <v>129</v>
      </c>
      <c r="W25" s="44" t="s">
        <v>129</v>
      </c>
      <c r="X25" s="44" t="s">
        <v>129</v>
      </c>
      <c r="Y25" s="44" t="s">
        <v>129</v>
      </c>
      <c r="Z25" s="44" t="s">
        <v>129</v>
      </c>
      <c r="AA25" s="46" t="s">
        <v>132</v>
      </c>
      <c r="AB25" s="44" t="s">
        <v>223</v>
      </c>
      <c r="AC25" s="36"/>
      <c r="AE25" s="47"/>
      <c r="AF25" s="49"/>
      <c r="AG25" s="49"/>
      <c r="AH25" s="49"/>
    </row>
    <row r="26" spans="1:34" ht="48" customHeight="1" x14ac:dyDescent="0.35">
      <c r="A26" s="50" t="str">
        <f>'READ ME FIRST'!$D$12</f>
        <v>SDGE</v>
      </c>
      <c r="B26" s="37">
        <f>'READ ME FIRST'!$D$15</f>
        <v>44683</v>
      </c>
      <c r="C26" s="38" t="s">
        <v>190</v>
      </c>
      <c r="D26" s="39" t="str">
        <f>IF(Table2[[#This Row],[WMPInitiativeCategory]]="", "",INDEX('Initiative mapping-DO NOT EDIT'!$H$3:$H$12, MATCH(Table2[[#This Row],[WMPInitiativeCategory]],'Initiative mapping-DO NOT EDIT'!$G$3:$G$12,0)))</f>
        <v>5.3.3.</v>
      </c>
      <c r="E26" s="38" t="s">
        <v>224</v>
      </c>
      <c r="F26" s="38"/>
      <c r="G26" s="58">
        <f>IF(Table2[[#This Row],[WMPInitiativeActivity]]="","x",IF(Table2[[#This Row],[WMPInitiativeActivity]]="other", Table2[[#This Row],[ActivityNameifOther]], INDEX('Initiative mapping-DO NOT EDIT'!$C$3:$C$89,MATCH(Table2[[#This Row],[WMPInitiativeActivity]],'Initiative mapping-DO NOT EDIT'!$D$3:$D$89,0))))</f>
        <v>9</v>
      </c>
      <c r="H26" s="38" t="s">
        <v>225</v>
      </c>
      <c r="I26" s="42" t="s">
        <v>226</v>
      </c>
      <c r="J2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Hardening_Installation of system automation equipment _WMP.463_2022</v>
      </c>
      <c r="K26" s="43">
        <v>221</v>
      </c>
      <c r="L26" s="42" t="s">
        <v>227</v>
      </c>
      <c r="M26" s="42">
        <v>8</v>
      </c>
      <c r="N26" s="42">
        <f>Table2[[#This Row],[QuantActualProgressQ1]]</f>
        <v>0</v>
      </c>
      <c r="O26" s="42">
        <v>3</v>
      </c>
      <c r="P26" s="42">
        <v>5</v>
      </c>
      <c r="Q26" s="42">
        <v>8</v>
      </c>
      <c r="R26" s="42">
        <v>0</v>
      </c>
      <c r="S26" s="42"/>
      <c r="T26" s="45"/>
      <c r="U26" s="45"/>
      <c r="V26" s="44" t="s">
        <v>129</v>
      </c>
      <c r="W26" s="44" t="s">
        <v>129</v>
      </c>
      <c r="X26" s="44" t="s">
        <v>129</v>
      </c>
      <c r="Y26" s="44" t="s">
        <v>129</v>
      </c>
      <c r="Z26" s="44" t="s">
        <v>129</v>
      </c>
      <c r="AA26" s="46" t="s">
        <v>228</v>
      </c>
      <c r="AB26" s="45"/>
      <c r="AC26" s="36"/>
      <c r="AE26" s="47"/>
      <c r="AF26" s="49"/>
      <c r="AG26" s="49"/>
      <c r="AH26" s="49"/>
    </row>
    <row r="27" spans="1:34" ht="48" customHeight="1" x14ac:dyDescent="0.35">
      <c r="A27" s="50" t="str">
        <f>'READ ME FIRST'!$D$12</f>
        <v>SDGE</v>
      </c>
      <c r="B27" s="37">
        <f>'READ ME FIRST'!$D$15</f>
        <v>44683</v>
      </c>
      <c r="C27" s="38" t="s">
        <v>190</v>
      </c>
      <c r="D27" s="39" t="str">
        <f>IF(Table2[[#This Row],[WMPInitiativeCategory]]="", "",INDEX('Initiative mapping-DO NOT EDIT'!$H$3:$H$12, MATCH(Table2[[#This Row],[WMPInitiativeCategory]],'Initiative mapping-DO NOT EDIT'!$G$3:$G$12,0)))</f>
        <v>5.3.3.</v>
      </c>
      <c r="E27" s="38" t="s">
        <v>229</v>
      </c>
      <c r="F27" s="38"/>
      <c r="G27" s="58">
        <f>IF(Table2[[#This Row],[WMPInitiativeActivity]]="","x",IF(Table2[[#This Row],[WMPInitiativeActivity]]="other", Table2[[#This Row],[ActivityNameifOther]], INDEX('Initiative mapping-DO NOT EDIT'!$C$3:$C$89,MATCH(Table2[[#This Row],[WMPInitiativeActivity]],'Initiative mapping-DO NOT EDIT'!$D$3:$D$89,0))))</f>
        <v>10</v>
      </c>
      <c r="H27" s="38" t="s">
        <v>230</v>
      </c>
      <c r="I27" s="42" t="s">
        <v>231</v>
      </c>
      <c r="J2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Hardening_Maintenance, repair, and replacement of connectors, including hotline clamps  _WMP.464_2022</v>
      </c>
      <c r="K27" s="43">
        <v>223</v>
      </c>
      <c r="L27" s="42" t="s">
        <v>232</v>
      </c>
      <c r="M27" s="42">
        <v>1650</v>
      </c>
      <c r="N27" s="42">
        <f>Table2[[#This Row],[QuantActualProgressQ1]]</f>
        <v>576</v>
      </c>
      <c r="O27" s="43">
        <v>1554</v>
      </c>
      <c r="P27" s="42">
        <v>1700</v>
      </c>
      <c r="Q27" s="42">
        <v>1700</v>
      </c>
      <c r="R27" s="42">
        <v>576</v>
      </c>
      <c r="S27" s="42"/>
      <c r="T27" s="45"/>
      <c r="U27" s="45"/>
      <c r="V27" s="44" t="s">
        <v>129</v>
      </c>
      <c r="W27" s="44" t="s">
        <v>129</v>
      </c>
      <c r="X27" s="44" t="s">
        <v>129</v>
      </c>
      <c r="Y27" s="44" t="s">
        <v>129</v>
      </c>
      <c r="Z27" s="44" t="s">
        <v>129</v>
      </c>
      <c r="AA27" s="46" t="s">
        <v>132</v>
      </c>
      <c r="AB27" s="45"/>
      <c r="AC27" s="36"/>
      <c r="AE27" s="47"/>
      <c r="AF27" s="49"/>
      <c r="AG27" s="49"/>
      <c r="AH27" s="49"/>
    </row>
    <row r="28" spans="1:34" ht="48" customHeight="1" x14ac:dyDescent="0.35">
      <c r="A28" s="50" t="str">
        <f>'READ ME FIRST'!$D$12</f>
        <v>SDGE</v>
      </c>
      <c r="B28" s="37">
        <f>'READ ME FIRST'!$D$15</f>
        <v>44683</v>
      </c>
      <c r="C28" s="38" t="s">
        <v>190</v>
      </c>
      <c r="D28" s="39" t="str">
        <f>IF(Table2[[#This Row],[WMPInitiativeCategory]]="", "",INDEX('Initiative mapping-DO NOT EDIT'!$H$3:$H$12, MATCH(Table2[[#This Row],[WMPInitiativeCategory]],'Initiative mapping-DO NOT EDIT'!$G$3:$G$12,0)))</f>
        <v>5.3.3.</v>
      </c>
      <c r="E28" s="38" t="s">
        <v>153</v>
      </c>
      <c r="F28" s="38" t="s">
        <v>233</v>
      </c>
      <c r="G28" s="58" t="str">
        <f>IF(Table2[[#This Row],[WMPInitiativeActivity]]="","x",IF(Table2[[#This Row],[WMPInitiativeActivity]]="other", Table2[[#This Row],[ActivityNameifOther]], INDEX('Initiative mapping-DO NOT EDIT'!$C$3:$C$89,MATCH(Table2[[#This Row],[WMPInitiativeActivity]],'Initiative mapping-DO NOT EDIT'!$D$3:$D$89,0))))</f>
        <v>Generator Grant Programs</v>
      </c>
      <c r="H28" s="38" t="s">
        <v>234</v>
      </c>
      <c r="I28" s="42" t="s">
        <v>235</v>
      </c>
      <c r="J2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Hardening_Generator Grant Programs_WMP.466_2022</v>
      </c>
      <c r="K28" s="43">
        <v>225</v>
      </c>
      <c r="L28" s="42" t="s">
        <v>236</v>
      </c>
      <c r="M28" s="42">
        <v>3000</v>
      </c>
      <c r="N28" s="42">
        <f>Table2[[#This Row],[QuantActualProgressQ1]]</f>
        <v>8</v>
      </c>
      <c r="O28" s="42">
        <v>1008</v>
      </c>
      <c r="P28" s="42">
        <v>2508</v>
      </c>
      <c r="Q28" s="42">
        <v>3008</v>
      </c>
      <c r="R28" s="42">
        <v>8</v>
      </c>
      <c r="S28" s="42"/>
      <c r="T28" s="45"/>
      <c r="U28" s="45"/>
      <c r="V28" s="44" t="s">
        <v>129</v>
      </c>
      <c r="W28" s="44" t="s">
        <v>129</v>
      </c>
      <c r="X28" s="44" t="s">
        <v>129</v>
      </c>
      <c r="Y28" s="44" t="s">
        <v>129</v>
      </c>
      <c r="Z28" s="44" t="s">
        <v>129</v>
      </c>
      <c r="AA28" s="46" t="s">
        <v>132</v>
      </c>
      <c r="AB28" s="45"/>
      <c r="AC28" s="36"/>
      <c r="AE28" s="47"/>
      <c r="AF28" s="49"/>
      <c r="AG28" s="49"/>
      <c r="AH28" s="49"/>
    </row>
    <row r="29" spans="1:34" ht="48" customHeight="1" x14ac:dyDescent="0.35">
      <c r="A29" s="50" t="str">
        <f>'READ ME FIRST'!$D$12</f>
        <v>SDGE</v>
      </c>
      <c r="B29" s="37">
        <f>'READ ME FIRST'!$D$15</f>
        <v>44683</v>
      </c>
      <c r="C29" s="38" t="s">
        <v>190</v>
      </c>
      <c r="D29" s="39" t="str">
        <f>IF(Table2[[#This Row],[WMPInitiativeCategory]]="", "",INDEX('Initiative mapping-DO NOT EDIT'!$H$3:$H$12, MATCH(Table2[[#This Row],[WMPInitiativeCategory]],'Initiative mapping-DO NOT EDIT'!$G$3:$G$12,0)))</f>
        <v>5.3.3.</v>
      </c>
      <c r="E29" s="38" t="s">
        <v>153</v>
      </c>
      <c r="F29" s="38" t="s">
        <v>237</v>
      </c>
      <c r="G29" s="58" t="str">
        <f>IF(Table2[[#This Row],[WMPInitiativeActivity]]="","x",IF(Table2[[#This Row],[WMPInitiativeActivity]]="other", Table2[[#This Row],[ActivityNameifOther]], INDEX('Initiative mapping-DO NOT EDIT'!$C$3:$C$89,MATCH(Table2[[#This Row],[WMPInitiativeActivity]],'Initiative mapping-DO NOT EDIT'!$D$3:$D$89,0))))</f>
        <v>Standby Power Programs</v>
      </c>
      <c r="H29" s="38" t="s">
        <v>238</v>
      </c>
      <c r="I29" s="43" t="s">
        <v>239</v>
      </c>
      <c r="J2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Hardening_Standby Power Programs_WMP.467_2022</v>
      </c>
      <c r="K29" s="43">
        <v>226</v>
      </c>
      <c r="L29" s="42" t="s">
        <v>236</v>
      </c>
      <c r="M29" s="42">
        <v>412</v>
      </c>
      <c r="N29" s="42">
        <f>Table2[[#This Row],[QuantActualProgressQ1]]</f>
        <v>46</v>
      </c>
      <c r="O29" s="42">
        <v>186</v>
      </c>
      <c r="P29" s="42">
        <v>326</v>
      </c>
      <c r="Q29" s="42">
        <v>466</v>
      </c>
      <c r="R29" s="42">
        <v>46</v>
      </c>
      <c r="S29" s="42"/>
      <c r="T29" s="45"/>
      <c r="U29" s="45"/>
      <c r="V29" s="44" t="s">
        <v>129</v>
      </c>
      <c r="W29" s="44" t="s">
        <v>129</v>
      </c>
      <c r="X29" s="44" t="s">
        <v>129</v>
      </c>
      <c r="Y29" s="44" t="s">
        <v>129</v>
      </c>
      <c r="Z29" s="44" t="s">
        <v>129</v>
      </c>
      <c r="AA29" s="46" t="s">
        <v>132</v>
      </c>
      <c r="AB29" s="45"/>
      <c r="AC29" s="36"/>
      <c r="AE29" s="47"/>
      <c r="AF29" s="49"/>
      <c r="AG29" s="49"/>
      <c r="AH29" s="49"/>
    </row>
    <row r="30" spans="1:34" ht="48" customHeight="1" x14ac:dyDescent="0.35">
      <c r="A30" s="50" t="str">
        <f>'READ ME FIRST'!$D$12</f>
        <v>SDGE</v>
      </c>
      <c r="B30" s="37">
        <f>'READ ME FIRST'!$D$15</f>
        <v>44683</v>
      </c>
      <c r="C30" s="38" t="s">
        <v>190</v>
      </c>
      <c r="D30" s="39" t="str">
        <f>IF(Table2[[#This Row],[WMPInitiativeCategory]]="", "",INDEX('Initiative mapping-DO NOT EDIT'!$H$3:$H$12, MATCH(Table2[[#This Row],[WMPInitiativeCategory]],'Initiative mapping-DO NOT EDIT'!$G$3:$G$12,0)))</f>
        <v>5.3.3.</v>
      </c>
      <c r="E30" s="38" t="s">
        <v>153</v>
      </c>
      <c r="F30" s="38" t="s">
        <v>240</v>
      </c>
      <c r="G30" s="58" t="str">
        <f>IF(Table2[[#This Row],[WMPInitiativeActivity]]="","x",IF(Table2[[#This Row],[WMPInitiativeActivity]]="other", Table2[[#This Row],[ActivityNameifOther]], INDEX('Initiative mapping-DO NOT EDIT'!$C$3:$C$89,MATCH(Table2[[#This Row],[WMPInitiativeActivity]],'Initiative mapping-DO NOT EDIT'!$D$3:$D$89,0))))</f>
        <v>Generator Assistance Programs</v>
      </c>
      <c r="H30" s="38" t="s">
        <v>241</v>
      </c>
      <c r="I30" s="43" t="s">
        <v>242</v>
      </c>
      <c r="J3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Hardening_Generator Assistance Programs_WMP.468_2022</v>
      </c>
      <c r="K30" s="43">
        <v>228</v>
      </c>
      <c r="L30" s="42" t="s">
        <v>236</v>
      </c>
      <c r="M30" s="42">
        <v>1250</v>
      </c>
      <c r="N30" s="42">
        <f>Table2[[#This Row],[QuantActualProgressQ1]]</f>
        <v>0</v>
      </c>
      <c r="O30" s="42">
        <v>100</v>
      </c>
      <c r="P30" s="42">
        <v>650</v>
      </c>
      <c r="Q30" s="42">
        <v>1250</v>
      </c>
      <c r="R30" s="42">
        <v>0</v>
      </c>
      <c r="S30" s="42"/>
      <c r="T30" s="45"/>
      <c r="U30" s="45"/>
      <c r="V30" s="44" t="s">
        <v>129</v>
      </c>
      <c r="W30" s="44" t="s">
        <v>129</v>
      </c>
      <c r="X30" s="44" t="s">
        <v>129</v>
      </c>
      <c r="Y30" s="44" t="s">
        <v>129</v>
      </c>
      <c r="Z30" s="44" t="s">
        <v>129</v>
      </c>
      <c r="AA30" s="46" t="s">
        <v>228</v>
      </c>
      <c r="AB30" s="45"/>
      <c r="AC30" s="36"/>
      <c r="AE30" s="47"/>
      <c r="AF30" s="49"/>
      <c r="AG30" s="49"/>
      <c r="AH30" s="49"/>
    </row>
    <row r="31" spans="1:34" ht="48" customHeight="1" x14ac:dyDescent="0.35">
      <c r="A31" s="50" t="str">
        <f>'READ ME FIRST'!$D$12</f>
        <v>SDGE</v>
      </c>
      <c r="B31" s="37">
        <f>'READ ME FIRST'!$D$15</f>
        <v>44683</v>
      </c>
      <c r="C31" s="38" t="s">
        <v>190</v>
      </c>
      <c r="D31" s="39" t="str">
        <f>IF(Table2[[#This Row],[WMPInitiativeCategory]]="", "",INDEX('Initiative mapping-DO NOT EDIT'!$H$3:$H$12, MATCH(Table2[[#This Row],[WMPInitiativeCategory]],'Initiative mapping-DO NOT EDIT'!$G$3:$G$12,0)))</f>
        <v>5.3.3.</v>
      </c>
      <c r="E31" s="38" t="s">
        <v>243</v>
      </c>
      <c r="F31" s="38"/>
      <c r="G31" s="60">
        <f>IF(Table2[[#This Row],[WMPInitiativeActivity]]="","x",IF(Table2[[#This Row],[WMPInitiativeActivity]]="other", Table2[[#This Row],[ActivityNameifOther]], INDEX('Initiative mapping-DO NOT EDIT'!$C$3:$C$89,MATCH(Table2[[#This Row],[WMPInitiativeActivity]],'Initiative mapping-DO NOT EDIT'!$D$3:$D$89,0))))</f>
        <v>12</v>
      </c>
      <c r="H31" s="38" t="s">
        <v>244</v>
      </c>
      <c r="I31" s="42" t="s">
        <v>245</v>
      </c>
      <c r="J3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 corrective action  _WMP.469_2022</v>
      </c>
      <c r="K31" s="43">
        <v>230</v>
      </c>
      <c r="L31" s="42" t="s">
        <v>129</v>
      </c>
      <c r="M31" s="42" t="s">
        <v>129</v>
      </c>
      <c r="N31" s="42" t="s">
        <v>129</v>
      </c>
      <c r="O31" s="42" t="s">
        <v>129</v>
      </c>
      <c r="P31" s="42" t="s">
        <v>129</v>
      </c>
      <c r="Q31" s="42" t="s">
        <v>129</v>
      </c>
      <c r="R31" s="42" t="s">
        <v>129</v>
      </c>
      <c r="S31" s="42" t="s">
        <v>129</v>
      </c>
      <c r="T31" s="42" t="s">
        <v>129</v>
      </c>
      <c r="U31" s="42" t="s">
        <v>129</v>
      </c>
      <c r="V31" s="44" t="s">
        <v>129</v>
      </c>
      <c r="W31" s="44" t="s">
        <v>129</v>
      </c>
      <c r="X31" s="44" t="s">
        <v>129</v>
      </c>
      <c r="Y31" s="44" t="s">
        <v>129</v>
      </c>
      <c r="Z31" s="44" t="s">
        <v>129</v>
      </c>
      <c r="AA31" s="45" t="s">
        <v>129</v>
      </c>
      <c r="AB31" s="45"/>
      <c r="AC31" s="36"/>
      <c r="AE31" s="47"/>
      <c r="AF31" s="49"/>
      <c r="AG31" s="49"/>
      <c r="AH31" s="49"/>
    </row>
    <row r="32" spans="1:34" ht="48" customHeight="1" x14ac:dyDescent="0.35">
      <c r="A32" s="50" t="str">
        <f>'READ ME FIRST'!$D$12</f>
        <v>SDGE</v>
      </c>
      <c r="B32" s="37">
        <f>'READ ME FIRST'!$D$15</f>
        <v>44683</v>
      </c>
      <c r="C32" s="38" t="s">
        <v>190</v>
      </c>
      <c r="D32" s="39" t="str">
        <f>IF(Table2[[#This Row],[WMPInitiativeCategory]]="", "",INDEX('Initiative mapping-DO NOT EDIT'!$H$3:$H$12, MATCH(Table2[[#This Row],[WMPInitiativeCategory]],'Initiative mapping-DO NOT EDIT'!$G$3:$G$12,0)))</f>
        <v>5.3.3.</v>
      </c>
      <c r="E32" s="38" t="s">
        <v>246</v>
      </c>
      <c r="F32" s="38"/>
      <c r="G32" s="58">
        <f>IF(Table2[[#This Row],[WMPInitiativeActivity]]="","x",IF(Table2[[#This Row],[WMPInitiativeActivity]]="other", Table2[[#This Row],[ActivityNameifOther]], INDEX('Initiative mapping-DO NOT EDIT'!$C$3:$C$89,MATCH(Table2[[#This Row],[WMPInitiativeActivity]],'Initiative mapping-DO NOT EDIT'!$D$3:$D$89,0))))</f>
        <v>13</v>
      </c>
      <c r="H32" s="38" t="s">
        <v>247</v>
      </c>
      <c r="I32" s="42" t="s">
        <v>248</v>
      </c>
      <c r="J3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Hardening_Pole loading infrastructure hardening and replacement program based on pole loading assessment program _WMP.470_2022</v>
      </c>
      <c r="K32" s="43">
        <v>230</v>
      </c>
      <c r="L32" s="42" t="s">
        <v>129</v>
      </c>
      <c r="M32" s="42" t="s">
        <v>129</v>
      </c>
      <c r="N32" s="42" t="s">
        <v>129</v>
      </c>
      <c r="O32" s="42" t="s">
        <v>129</v>
      </c>
      <c r="P32" s="42" t="s">
        <v>129</v>
      </c>
      <c r="Q32" s="42" t="s">
        <v>129</v>
      </c>
      <c r="R32" s="42" t="s">
        <v>129</v>
      </c>
      <c r="S32" s="42" t="s">
        <v>129</v>
      </c>
      <c r="T32" s="42" t="s">
        <v>129</v>
      </c>
      <c r="U32" s="42" t="s">
        <v>129</v>
      </c>
      <c r="V32" s="44" t="s">
        <v>129</v>
      </c>
      <c r="W32" s="44" t="s">
        <v>129</v>
      </c>
      <c r="X32" s="44" t="s">
        <v>129</v>
      </c>
      <c r="Y32" s="44" t="s">
        <v>129</v>
      </c>
      <c r="Z32" s="44" t="s">
        <v>129</v>
      </c>
      <c r="AA32" s="45" t="s">
        <v>129</v>
      </c>
      <c r="AB32" s="45"/>
      <c r="AC32" s="36"/>
      <c r="AE32" s="47"/>
      <c r="AF32" s="49"/>
      <c r="AG32" s="49"/>
      <c r="AH32" s="49"/>
    </row>
    <row r="33" spans="1:34" ht="48" customHeight="1" x14ac:dyDescent="0.35">
      <c r="A33" s="50" t="str">
        <f>'READ ME FIRST'!$D$12</f>
        <v>SDGE</v>
      </c>
      <c r="B33" s="37">
        <f>'READ ME FIRST'!$D$15</f>
        <v>44683</v>
      </c>
      <c r="C33" s="38" t="s">
        <v>190</v>
      </c>
      <c r="D33" s="39" t="str">
        <f>IF(Table2[[#This Row],[WMPInitiativeCategory]]="", "",INDEX('Initiative mapping-DO NOT EDIT'!$H$3:$H$12, MATCH(Table2[[#This Row],[WMPInitiativeCategory]],'Initiative mapping-DO NOT EDIT'!$G$3:$G$12,0)))</f>
        <v>5.3.3.</v>
      </c>
      <c r="E33" s="38" t="s">
        <v>249</v>
      </c>
      <c r="F33" s="38"/>
      <c r="G33" s="58">
        <f>IF(Table2[[#This Row],[WMPInitiativeActivity]]="","x",IF(Table2[[#This Row],[WMPInitiativeActivity]]="other", Table2[[#This Row],[ActivityNameifOther]], INDEX('Initiative mapping-DO NOT EDIT'!$C$3:$C$89,MATCH(Table2[[#This Row],[WMPInitiativeActivity]],'Initiative mapping-DO NOT EDIT'!$D$3:$D$89,0))))</f>
        <v>14</v>
      </c>
      <c r="H33" s="38" t="s">
        <v>250</v>
      </c>
      <c r="I33" s="42" t="s">
        <v>251</v>
      </c>
      <c r="J3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Hardening_Transformers maintenance and replacement  _WMP.471_2022</v>
      </c>
      <c r="K33" s="43">
        <v>230</v>
      </c>
      <c r="L33" s="42" t="s">
        <v>129</v>
      </c>
      <c r="M33" s="42" t="s">
        <v>129</v>
      </c>
      <c r="N33" s="42" t="s">
        <v>129</v>
      </c>
      <c r="O33" s="42" t="s">
        <v>129</v>
      </c>
      <c r="P33" s="42" t="s">
        <v>129</v>
      </c>
      <c r="Q33" s="42" t="s">
        <v>129</v>
      </c>
      <c r="R33" s="42" t="s">
        <v>129</v>
      </c>
      <c r="S33" s="42" t="s">
        <v>129</v>
      </c>
      <c r="T33" s="42" t="s">
        <v>129</v>
      </c>
      <c r="U33" s="42" t="s">
        <v>129</v>
      </c>
      <c r="V33" s="44" t="s">
        <v>129</v>
      </c>
      <c r="W33" s="44" t="s">
        <v>129</v>
      </c>
      <c r="X33" s="44" t="s">
        <v>129</v>
      </c>
      <c r="Y33" s="44" t="s">
        <v>129</v>
      </c>
      <c r="Z33" s="44" t="s">
        <v>129</v>
      </c>
      <c r="AA33" s="45" t="s">
        <v>129</v>
      </c>
      <c r="AB33" s="45"/>
      <c r="AC33" s="36"/>
      <c r="AE33" s="47"/>
      <c r="AF33" s="49"/>
      <c r="AG33" s="49"/>
      <c r="AH33" s="49"/>
    </row>
    <row r="34" spans="1:34" ht="48" customHeight="1" x14ac:dyDescent="0.35">
      <c r="A34" s="50" t="str">
        <f>'READ ME FIRST'!$D$12</f>
        <v>SDGE</v>
      </c>
      <c r="B34" s="37">
        <f>'READ ME FIRST'!$D$15</f>
        <v>44683</v>
      </c>
      <c r="C34" s="38" t="s">
        <v>190</v>
      </c>
      <c r="D34" s="39" t="str">
        <f>IF(Table2[[#This Row],[WMPInitiativeCategory]]="", "",INDEX('Initiative mapping-DO NOT EDIT'!$H$3:$H$12, MATCH(Table2[[#This Row],[WMPInitiativeCategory]],'Initiative mapping-DO NOT EDIT'!$G$3:$G$12,0)))</f>
        <v>5.3.3.</v>
      </c>
      <c r="E34" s="38" t="s">
        <v>252</v>
      </c>
      <c r="F34" s="38"/>
      <c r="G34" s="58">
        <f>IF(Table2[[#This Row],[WMPInitiativeActivity]]="","x",IF(Table2[[#This Row],[WMPInitiativeActivity]]="other", Table2[[#This Row],[ActivityNameifOther]], INDEX('Initiative mapping-DO NOT EDIT'!$C$3:$C$89,MATCH(Table2[[#This Row],[WMPInitiativeActivity]],'Initiative mapping-DO NOT EDIT'!$D$3:$D$89,0))))</f>
        <v>15</v>
      </c>
      <c r="H34" s="38" t="s">
        <v>253</v>
      </c>
      <c r="I34" s="42" t="s">
        <v>254</v>
      </c>
      <c r="J3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tower maintenance and replacement  _WMP.472_2022</v>
      </c>
      <c r="K34" s="43">
        <v>230</v>
      </c>
      <c r="L34" s="42" t="s">
        <v>129</v>
      </c>
      <c r="M34" s="42" t="s">
        <v>129</v>
      </c>
      <c r="N34" s="42" t="s">
        <v>129</v>
      </c>
      <c r="O34" s="42" t="s">
        <v>129</v>
      </c>
      <c r="P34" s="42" t="s">
        <v>129</v>
      </c>
      <c r="Q34" s="42" t="s">
        <v>129</v>
      </c>
      <c r="R34" s="42" t="s">
        <v>129</v>
      </c>
      <c r="S34" s="42" t="s">
        <v>129</v>
      </c>
      <c r="T34" s="42" t="s">
        <v>129</v>
      </c>
      <c r="U34" s="42" t="s">
        <v>129</v>
      </c>
      <c r="V34" s="44" t="s">
        <v>129</v>
      </c>
      <c r="W34" s="44" t="s">
        <v>129</v>
      </c>
      <c r="X34" s="44" t="s">
        <v>129</v>
      </c>
      <c r="Y34" s="44" t="s">
        <v>129</v>
      </c>
      <c r="Z34" s="44" t="s">
        <v>129</v>
      </c>
      <c r="AA34" s="45" t="s">
        <v>129</v>
      </c>
      <c r="AB34" s="45"/>
      <c r="AC34" s="36"/>
      <c r="AE34" s="47"/>
      <c r="AF34" s="49"/>
      <c r="AG34" s="49"/>
      <c r="AH34" s="49"/>
    </row>
    <row r="35" spans="1:34" ht="48" customHeight="1" x14ac:dyDescent="0.35">
      <c r="A35" s="50" t="str">
        <f>'READ ME FIRST'!$D$12</f>
        <v>SDGE</v>
      </c>
      <c r="B35" s="37">
        <f>'READ ME FIRST'!$D$15</f>
        <v>44683</v>
      </c>
      <c r="C35" s="38" t="s">
        <v>190</v>
      </c>
      <c r="D35" s="39" t="str">
        <f>IF(Table2[[#This Row],[WMPInitiativeCategory]]="", "",INDEX('Initiative mapping-DO NOT EDIT'!$H$3:$H$12, MATCH(Table2[[#This Row],[WMPInitiativeCategory]],'Initiative mapping-DO NOT EDIT'!$G$3:$G$12,0)))</f>
        <v>5.3.3.</v>
      </c>
      <c r="E35" s="38" t="s">
        <v>255</v>
      </c>
      <c r="F35" s="38"/>
      <c r="G35" s="58">
        <f>IF(Table2[[#This Row],[WMPInitiativeActivity]]="","x",IF(Table2[[#This Row],[WMPInitiativeActivity]]="other", Table2[[#This Row],[ActivityNameifOther]], INDEX('Initiative mapping-DO NOT EDIT'!$C$3:$C$89,MATCH(Table2[[#This Row],[WMPInitiativeActivity]],'Initiative mapping-DO NOT EDIT'!$D$3:$D$89,0))))</f>
        <v>16</v>
      </c>
      <c r="H35" s="38" t="s">
        <v>256</v>
      </c>
      <c r="I35" s="42" t="s">
        <v>257</v>
      </c>
      <c r="J3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Hardening_Undergrounding of electric lines and/or equipment  _WMP.473_2022</v>
      </c>
      <c r="K35" s="43">
        <v>230</v>
      </c>
      <c r="L35" s="42" t="s">
        <v>201</v>
      </c>
      <c r="M35" s="43">
        <v>65</v>
      </c>
      <c r="N35" s="42">
        <f>Table2[[#This Row],[QuantActualProgressQ1]]</f>
        <v>9.91</v>
      </c>
      <c r="O35" s="42">
        <v>11.77</v>
      </c>
      <c r="P35" s="42">
        <v>26.62</v>
      </c>
      <c r="Q35" s="43">
        <v>65</v>
      </c>
      <c r="R35" s="42">
        <v>9.91</v>
      </c>
      <c r="S35" s="42"/>
      <c r="T35" s="45"/>
      <c r="U35" s="45"/>
      <c r="V35" s="44" t="s">
        <v>129</v>
      </c>
      <c r="W35" s="44" t="s">
        <v>129</v>
      </c>
      <c r="X35" s="44" t="s">
        <v>129</v>
      </c>
      <c r="Y35" s="44" t="s">
        <v>129</v>
      </c>
      <c r="Z35" s="44" t="s">
        <v>129</v>
      </c>
      <c r="AA35" s="46" t="s">
        <v>132</v>
      </c>
      <c r="AB35" s="45"/>
      <c r="AC35" s="36"/>
      <c r="AE35" s="47"/>
      <c r="AF35" s="49"/>
      <c r="AG35" s="49"/>
      <c r="AH35" s="49"/>
    </row>
    <row r="36" spans="1:34" ht="48" customHeight="1" x14ac:dyDescent="0.35">
      <c r="A36" s="50" t="str">
        <f>'READ ME FIRST'!$D$12</f>
        <v>SDGE</v>
      </c>
      <c r="B36" s="37">
        <f>'READ ME FIRST'!$D$15</f>
        <v>44683</v>
      </c>
      <c r="C36" s="38" t="s">
        <v>190</v>
      </c>
      <c r="D36" s="39" t="str">
        <f>IF(Table2[[#This Row],[WMPInitiativeCategory]]="", "",INDEX('Initiative mapping-DO NOT EDIT'!$H$3:$H$12, MATCH(Table2[[#This Row],[WMPInitiativeCategory]],'Initiative mapping-DO NOT EDIT'!$G$3:$G$12,0)))</f>
        <v>5.3.3.</v>
      </c>
      <c r="E36" s="38" t="s">
        <v>153</v>
      </c>
      <c r="F36" s="38" t="s">
        <v>258</v>
      </c>
      <c r="G36" s="58" t="str">
        <f>IF(Table2[[#This Row],[WMPInitiativeActivity]]="","x",IF(Table2[[#This Row],[WMPInitiativeActivity]]="other", Table2[[#This Row],[ActivityNameifOther]], INDEX('Initiative mapping-DO NOT EDIT'!$C$3:$C$89,MATCH(Table2[[#This Row],[WMPInitiativeActivity]],'Initiative mapping-DO NOT EDIT'!$D$3:$D$89,0))))</f>
        <v xml:space="preserve">Traditional hardening distribution overhead system hardening </v>
      </c>
      <c r="H36" s="38" t="s">
        <v>259</v>
      </c>
      <c r="I36" s="42" t="s">
        <v>260</v>
      </c>
      <c r="J3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Hardening_Traditional hardening distribution overhead system hardening _WMP.475_2022</v>
      </c>
      <c r="K36" s="43">
        <v>234</v>
      </c>
      <c r="L36" s="42" t="s">
        <v>201</v>
      </c>
      <c r="M36" s="42">
        <v>5</v>
      </c>
      <c r="N36" s="42">
        <f>Table2[[#This Row],[QuantActualProgressQ1]]</f>
        <v>12.65</v>
      </c>
      <c r="O36" s="42">
        <v>28.08</v>
      </c>
      <c r="P36" s="42">
        <v>28.62</v>
      </c>
      <c r="Q36" s="42">
        <v>31.41</v>
      </c>
      <c r="R36" s="42">
        <v>12.65</v>
      </c>
      <c r="S36" s="42"/>
      <c r="T36" s="45"/>
      <c r="U36" s="45"/>
      <c r="V36" s="44" t="s">
        <v>129</v>
      </c>
      <c r="W36" s="44" t="s">
        <v>129</v>
      </c>
      <c r="X36" s="44" t="s">
        <v>129</v>
      </c>
      <c r="Y36" s="44" t="s">
        <v>129</v>
      </c>
      <c r="Z36" s="44" t="s">
        <v>129</v>
      </c>
      <c r="AA36" s="46" t="s">
        <v>132</v>
      </c>
      <c r="AB36" s="45"/>
      <c r="AC36" s="36"/>
      <c r="AE36" s="47"/>
      <c r="AF36" s="49"/>
      <c r="AG36" s="49"/>
      <c r="AH36" s="49"/>
    </row>
    <row r="37" spans="1:34" ht="48" customHeight="1" x14ac:dyDescent="0.35">
      <c r="A37" s="50" t="str">
        <f>'READ ME FIRST'!$D$12</f>
        <v>SDGE</v>
      </c>
      <c r="B37" s="37">
        <f>'READ ME FIRST'!$D$15</f>
        <v>44683</v>
      </c>
      <c r="C37" s="38" t="s">
        <v>190</v>
      </c>
      <c r="D37" s="39" t="str">
        <f>IF(Table2[[#This Row],[WMPInitiativeCategory]]="", "",INDEX('Initiative mapping-DO NOT EDIT'!$H$3:$H$12, MATCH(Table2[[#This Row],[WMPInitiativeCategory]],'Initiative mapping-DO NOT EDIT'!$G$3:$G$12,0)))</f>
        <v>5.3.3.</v>
      </c>
      <c r="E37" s="38" t="s">
        <v>153</v>
      </c>
      <c r="F37" s="38" t="s">
        <v>261</v>
      </c>
      <c r="G37" s="58" t="str">
        <f>IF(Table2[[#This Row],[WMPInitiativeActivity]]="","x",IF(Table2[[#This Row],[WMPInitiativeActivity]]="other", Table2[[#This Row],[ActivityNameifOther]], INDEX('Initiative mapping-DO NOT EDIT'!$C$3:$C$89,MATCH(Table2[[#This Row],[WMPInitiativeActivity]],'Initiative mapping-DO NOT EDIT'!$D$3:$D$89,0))))</f>
        <v>Overhead transmission fire hardening (Transmission)</v>
      </c>
      <c r="H37" s="38" t="s">
        <v>262</v>
      </c>
      <c r="I37" s="42" t="s">
        <v>263</v>
      </c>
      <c r="J3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Hardening_Overhead transmission fire hardening (Transmission)_WMP.476_2022</v>
      </c>
      <c r="K37" s="43">
        <v>234</v>
      </c>
      <c r="L37" s="42" t="s">
        <v>201</v>
      </c>
      <c r="M37" s="42">
        <v>18.5</v>
      </c>
      <c r="N37" s="42">
        <f>Table2[[#This Row],[QuantActualProgressQ1]]</f>
        <v>1.45</v>
      </c>
      <c r="O37" s="42">
        <v>1.45</v>
      </c>
      <c r="P37" s="42">
        <v>10.95</v>
      </c>
      <c r="Q37" s="42">
        <v>18.55</v>
      </c>
      <c r="R37" s="42">
        <v>1.45</v>
      </c>
      <c r="S37" s="42"/>
      <c r="T37" s="45"/>
      <c r="U37" s="45"/>
      <c r="V37" s="44" t="s">
        <v>129</v>
      </c>
      <c r="W37" s="44" t="s">
        <v>129</v>
      </c>
      <c r="X37" s="44" t="s">
        <v>129</v>
      </c>
      <c r="Y37" s="44" t="s">
        <v>129</v>
      </c>
      <c r="Z37" s="44" t="s">
        <v>129</v>
      </c>
      <c r="AA37" s="46" t="s">
        <v>132</v>
      </c>
      <c r="AB37" s="45"/>
      <c r="AC37" s="36"/>
      <c r="AE37" s="47"/>
      <c r="AF37" s="49"/>
      <c r="AG37" s="49"/>
      <c r="AH37" s="49"/>
    </row>
    <row r="38" spans="1:34" ht="48" customHeight="1" x14ac:dyDescent="0.35">
      <c r="A38" s="50" t="str">
        <f>'READ ME FIRST'!$D$12</f>
        <v>SDGE</v>
      </c>
      <c r="B38" s="37">
        <f>'READ ME FIRST'!$D$15</f>
        <v>44683</v>
      </c>
      <c r="C38" s="38" t="s">
        <v>190</v>
      </c>
      <c r="D38" s="39" t="str">
        <f>IF(Table2[[#This Row],[WMPInitiativeCategory]]="", "",INDEX('Initiative mapping-DO NOT EDIT'!$H$3:$H$12, MATCH(Table2[[#This Row],[WMPInitiativeCategory]],'Initiative mapping-DO NOT EDIT'!$G$3:$G$12,0)))</f>
        <v>5.3.3.</v>
      </c>
      <c r="E38" s="38" t="s">
        <v>153</v>
      </c>
      <c r="F38" s="38" t="s">
        <v>264</v>
      </c>
      <c r="G38" s="58" t="str">
        <f>IF(Table2[[#This Row],[WMPInitiativeActivity]]="","x",IF(Table2[[#This Row],[WMPInitiativeActivity]]="other", Table2[[#This Row],[ActivityNameifOther]], INDEX('Initiative mapping-DO NOT EDIT'!$C$3:$C$89,MATCH(Table2[[#This Row],[WMPInitiativeActivity]],'Initiative mapping-DO NOT EDIT'!$D$3:$D$89,0))))</f>
        <v>Underground transmission fire hardening (Transmission)</v>
      </c>
      <c r="H38" s="38" t="s">
        <v>265</v>
      </c>
      <c r="I38" s="42" t="s">
        <v>266</v>
      </c>
      <c r="J3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 transmission fire hardening (Transmission)_WMP.543_2022</v>
      </c>
      <c r="K38" s="43">
        <v>221</v>
      </c>
      <c r="L38" s="42" t="s">
        <v>201</v>
      </c>
      <c r="M38" s="42">
        <v>5.5</v>
      </c>
      <c r="N38" s="42">
        <f>Table2[[#This Row],[QuantActualProgressQ1]]</f>
        <v>0</v>
      </c>
      <c r="O38" s="42">
        <v>0</v>
      </c>
      <c r="P38" s="42">
        <v>0</v>
      </c>
      <c r="Q38" s="42">
        <v>5.5</v>
      </c>
      <c r="R38" s="42">
        <v>0</v>
      </c>
      <c r="S38" s="42"/>
      <c r="T38" s="45"/>
      <c r="U38" s="45"/>
      <c r="V38" s="44" t="s">
        <v>129</v>
      </c>
      <c r="W38" s="44" t="s">
        <v>129</v>
      </c>
      <c r="X38" s="44" t="s">
        <v>129</v>
      </c>
      <c r="Y38" s="44" t="s">
        <v>129</v>
      </c>
      <c r="Z38" s="44" t="s">
        <v>129</v>
      </c>
      <c r="AA38" s="46" t="s">
        <v>228</v>
      </c>
      <c r="AB38" s="45"/>
      <c r="AC38" s="36"/>
      <c r="AE38" s="47"/>
      <c r="AF38" s="49"/>
      <c r="AG38" s="49"/>
      <c r="AH38" s="49"/>
    </row>
    <row r="39" spans="1:34" ht="48" customHeight="1" x14ac:dyDescent="0.35">
      <c r="A39" s="50" t="str">
        <f>'READ ME FIRST'!$D$12</f>
        <v>SDGE</v>
      </c>
      <c r="B39" s="37">
        <f>'READ ME FIRST'!$D$15</f>
        <v>44683</v>
      </c>
      <c r="C39" s="38" t="s">
        <v>190</v>
      </c>
      <c r="D39" s="39" t="str">
        <f>IF(Table2[[#This Row],[WMPInitiativeCategory]]="", "",INDEX('Initiative mapping-DO NOT EDIT'!$H$3:$H$12, MATCH(Table2[[#This Row],[WMPInitiativeCategory]],'Initiative mapping-DO NOT EDIT'!$G$3:$G$12,0)))</f>
        <v>5.3.3.</v>
      </c>
      <c r="E39" s="38" t="s">
        <v>153</v>
      </c>
      <c r="F39" s="38" t="s">
        <v>267</v>
      </c>
      <c r="G39" s="58" t="str">
        <f>IF(Table2[[#This Row],[WMPInitiativeActivity]]="","x",IF(Table2[[#This Row],[WMPInitiativeActivity]]="other", Table2[[#This Row],[ActivityNameifOther]], INDEX('Initiative mapping-DO NOT EDIT'!$C$3:$C$89,MATCH(Table2[[#This Row],[WMPInitiativeActivity]],'Initiative mapping-DO NOT EDIT'!$D$3:$D$89,0))))</f>
        <v>Overhead transmission fire hardening (Distribution Underbuilt)</v>
      </c>
      <c r="H39" s="38" t="s">
        <v>268</v>
      </c>
      <c r="I39" s="42" t="s">
        <v>269</v>
      </c>
      <c r="J3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Hardening_Overhead transmission fire hardening (Distribution Underbuilt)_WMP.542_2022</v>
      </c>
      <c r="K39" s="43">
        <v>221</v>
      </c>
      <c r="L39" s="42" t="s">
        <v>201</v>
      </c>
      <c r="M39" s="42">
        <v>7.6</v>
      </c>
      <c r="N39" s="42">
        <f>Table2[[#This Row],[QuantActualProgressQ1]]</f>
        <v>0</v>
      </c>
      <c r="O39" s="42">
        <v>0</v>
      </c>
      <c r="P39" s="42">
        <v>0.6</v>
      </c>
      <c r="Q39" s="42">
        <v>7.6</v>
      </c>
      <c r="R39" s="42">
        <v>0</v>
      </c>
      <c r="S39" s="42"/>
      <c r="T39" s="45"/>
      <c r="U39" s="45"/>
      <c r="V39" s="44" t="s">
        <v>129</v>
      </c>
      <c r="W39" s="44" t="s">
        <v>129</v>
      </c>
      <c r="X39" s="44" t="s">
        <v>129</v>
      </c>
      <c r="Y39" s="44" t="s">
        <v>129</v>
      </c>
      <c r="Z39" s="44" t="s">
        <v>129</v>
      </c>
      <c r="AA39" s="46" t="s">
        <v>228</v>
      </c>
      <c r="AB39" s="45"/>
      <c r="AC39" s="36"/>
      <c r="AE39" s="47"/>
      <c r="AF39" s="49"/>
      <c r="AG39" s="49"/>
      <c r="AH39" s="49"/>
    </row>
    <row r="40" spans="1:34" ht="48" customHeight="1" x14ac:dyDescent="0.35">
      <c r="A40" s="50" t="str">
        <f>'READ ME FIRST'!$D$12</f>
        <v>SDGE</v>
      </c>
      <c r="B40" s="37">
        <f>'READ ME FIRST'!$D$15</f>
        <v>44683</v>
      </c>
      <c r="C40" s="38" t="s">
        <v>190</v>
      </c>
      <c r="D40" s="39" t="str">
        <f>IF(Table2[[#This Row],[WMPInitiativeCategory]]="", "",INDEX('Initiative mapping-DO NOT EDIT'!$H$3:$H$12, MATCH(Table2[[#This Row],[WMPInitiativeCategory]],'Initiative mapping-DO NOT EDIT'!$G$3:$G$12,0)))</f>
        <v>5.3.3.</v>
      </c>
      <c r="E40" s="38" t="s">
        <v>153</v>
      </c>
      <c r="F40" s="38" t="s">
        <v>270</v>
      </c>
      <c r="G40" s="58" t="str">
        <f>IF(Table2[[#This Row],[WMPInitiativeActivity]]="","x",IF(Table2[[#This Row],[WMPInitiativeActivity]]="other", Table2[[#This Row],[ActivityNameifOther]], INDEX('Initiative mapping-DO NOT EDIT'!$C$3:$C$89,MATCH(Table2[[#This Row],[WMPInitiativeActivity]],'Initiative mapping-DO NOT EDIT'!$D$3:$D$89,0))))</f>
        <v>Distribution Communications Reliability Improvements (LTE)</v>
      </c>
      <c r="H40" s="38" t="s">
        <v>271</v>
      </c>
      <c r="I40" s="42" t="s">
        <v>272</v>
      </c>
      <c r="J4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Communications Reliability Improvements (LTE)_WMP.537_2022</v>
      </c>
      <c r="K40" s="43">
        <v>240</v>
      </c>
      <c r="L40" s="42" t="s">
        <v>273</v>
      </c>
      <c r="M40" s="42">
        <v>25</v>
      </c>
      <c r="N40" s="42">
        <f>Table2[[#This Row],[QuantActualProgressQ1]]</f>
        <v>2</v>
      </c>
      <c r="O40" s="42">
        <v>6</v>
      </c>
      <c r="P40" s="42">
        <v>16</v>
      </c>
      <c r="Q40" s="42">
        <v>25</v>
      </c>
      <c r="R40" s="42">
        <v>2</v>
      </c>
      <c r="S40" s="42"/>
      <c r="T40" s="45"/>
      <c r="U40" s="45"/>
      <c r="V40" s="44" t="s">
        <v>129</v>
      </c>
      <c r="W40" s="44" t="s">
        <v>129</v>
      </c>
      <c r="X40" s="44" t="s">
        <v>129</v>
      </c>
      <c r="Y40" s="44" t="s">
        <v>129</v>
      </c>
      <c r="Z40" s="44" t="s">
        <v>129</v>
      </c>
      <c r="AA40" s="46" t="s">
        <v>132</v>
      </c>
      <c r="AB40" s="45"/>
      <c r="AC40" s="36"/>
      <c r="AE40" s="47"/>
      <c r="AF40" s="49"/>
      <c r="AG40" s="49"/>
      <c r="AH40" s="49"/>
    </row>
    <row r="41" spans="1:34" ht="48" customHeight="1" x14ac:dyDescent="0.35">
      <c r="A41" s="50" t="str">
        <f>'READ ME FIRST'!$D$12</f>
        <v>SDGE</v>
      </c>
      <c r="B41" s="37">
        <f>'READ ME FIRST'!$D$15</f>
        <v>44683</v>
      </c>
      <c r="C41" s="38" t="s">
        <v>190</v>
      </c>
      <c r="D41" s="39" t="str">
        <f>IF(Table2[[#This Row],[WMPInitiativeCategory]]="", "",INDEX('Initiative mapping-DO NOT EDIT'!$H$3:$H$12, MATCH(Table2[[#This Row],[WMPInitiativeCategory]],'Initiative mapping-DO NOT EDIT'!$G$3:$G$12,0)))</f>
        <v>5.3.3.</v>
      </c>
      <c r="E41" s="38" t="s">
        <v>153</v>
      </c>
      <c r="F41" s="38" t="s">
        <v>274</v>
      </c>
      <c r="G41" s="58" t="str">
        <f>IF(Table2[[#This Row],[WMPInitiativeActivity]]="","x",IF(Table2[[#This Row],[WMPInitiativeActivity]]="other", Table2[[#This Row],[ActivityNameifOther]], INDEX('Initiative mapping-DO NOT EDIT'!$C$3:$C$89,MATCH(Table2[[#This Row],[WMPInitiativeActivity]],'Initiative mapping-DO NOT EDIT'!$D$3:$D$89,0))))</f>
        <v>Lightning arrestor removal and replacement</v>
      </c>
      <c r="H41" s="38" t="s">
        <v>275</v>
      </c>
      <c r="I41" s="42" t="s">
        <v>276</v>
      </c>
      <c r="J4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Hardening_Lightning arrestor removal and replacement_WMP.548_2022</v>
      </c>
      <c r="K41" s="43">
        <v>241</v>
      </c>
      <c r="L41" s="42" t="s">
        <v>277</v>
      </c>
      <c r="M41" s="62">
        <v>1848</v>
      </c>
      <c r="N41" s="42">
        <f>Table2[[#This Row],[QuantActualProgressQ1]]</f>
        <v>341</v>
      </c>
      <c r="O41" s="42">
        <v>1000</v>
      </c>
      <c r="P41" s="42">
        <v>1600</v>
      </c>
      <c r="Q41" s="42">
        <v>1848</v>
      </c>
      <c r="R41" s="42">
        <v>341</v>
      </c>
      <c r="S41" s="42"/>
      <c r="T41" s="45"/>
      <c r="U41" s="45"/>
      <c r="V41" s="44" t="s">
        <v>129</v>
      </c>
      <c r="W41" s="44" t="s">
        <v>129</v>
      </c>
      <c r="X41" s="44" t="s">
        <v>129</v>
      </c>
      <c r="Y41" s="44" t="s">
        <v>129</v>
      </c>
      <c r="Z41" s="44" t="s">
        <v>129</v>
      </c>
      <c r="AA41" s="46" t="s">
        <v>132</v>
      </c>
      <c r="AB41" s="45"/>
      <c r="AC41" s="36"/>
      <c r="AE41" s="47"/>
      <c r="AF41" s="49"/>
      <c r="AG41" s="49"/>
      <c r="AH41" s="49"/>
    </row>
    <row r="42" spans="1:34" ht="48" customHeight="1" x14ac:dyDescent="0.35">
      <c r="A42" s="36" t="str">
        <f>'READ ME FIRST'!$D$12</f>
        <v>SDGE</v>
      </c>
      <c r="B42" s="37">
        <f>'READ ME FIRST'!$D$15</f>
        <v>44683</v>
      </c>
      <c r="C42" s="38" t="s">
        <v>190</v>
      </c>
      <c r="D42" s="39" t="str">
        <f>IF(Table2[[#This Row],[WMPInitiativeCategory]]="", "",INDEX('Initiative mapping-DO NOT EDIT'!$H$3:$H$12, MATCH(Table2[[#This Row],[WMPInitiativeCategory]],'Initiative mapping-DO NOT EDIT'!$G$3:$G$12,0)))</f>
        <v>5.3.3.</v>
      </c>
      <c r="E42" s="38" t="s">
        <v>153</v>
      </c>
      <c r="F42" s="38" t="s">
        <v>278</v>
      </c>
      <c r="G42" s="58" t="str">
        <f>IF(Table2[[#This Row],[WMPInitiativeActivity]]="","x",IF(Table2[[#This Row],[WMPInitiativeActivity]]="other", Table2[[#This Row],[ActivityNameifOther]], INDEX('Initiative mapping-DO NOT EDIT'!$C$3:$C$89,MATCH(Table2[[#This Row],[WMPInitiativeActivity]],'Initiative mapping-DO NOT EDIT'!$D$3:$D$89,0))))</f>
        <v xml:space="preserve">Avian Mitigation </v>
      </c>
      <c r="H42" s="38" t="s">
        <v>279</v>
      </c>
      <c r="I42" s="51" t="s">
        <v>280</v>
      </c>
      <c r="J4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Hardening_Avian Mitigation _WMP.549_2022</v>
      </c>
      <c r="K42" s="52">
        <v>243</v>
      </c>
      <c r="L42" s="42" t="s">
        <v>281</v>
      </c>
      <c r="M42" s="42">
        <v>847</v>
      </c>
      <c r="N42" s="42">
        <f>Table2[[#This Row],[QuantActualProgressQ1]]</f>
        <v>205</v>
      </c>
      <c r="O42" s="42">
        <v>464</v>
      </c>
      <c r="P42" s="42">
        <v>714</v>
      </c>
      <c r="Q42" s="42">
        <v>847</v>
      </c>
      <c r="R42" s="42">
        <v>205</v>
      </c>
      <c r="S42" s="42"/>
      <c r="T42" s="45"/>
      <c r="U42" s="45"/>
      <c r="V42" s="44" t="s">
        <v>129</v>
      </c>
      <c r="W42" s="44" t="s">
        <v>129</v>
      </c>
      <c r="X42" s="44" t="s">
        <v>129</v>
      </c>
      <c r="Y42" s="44" t="s">
        <v>129</v>
      </c>
      <c r="Z42" s="44" t="s">
        <v>129</v>
      </c>
      <c r="AA42" s="46" t="s">
        <v>132</v>
      </c>
      <c r="AB42" s="45"/>
      <c r="AC42" s="36"/>
      <c r="AD42" s="36"/>
      <c r="AE42" s="47"/>
      <c r="AF42" s="49"/>
      <c r="AG42" s="49"/>
      <c r="AH42" s="49"/>
    </row>
    <row r="43" spans="1:34" ht="48" customHeight="1" x14ac:dyDescent="0.35">
      <c r="A43" s="50" t="str">
        <f>'READ ME FIRST'!$D$12</f>
        <v>SDGE</v>
      </c>
      <c r="B43" s="37">
        <f>'READ ME FIRST'!$D$15</f>
        <v>44683</v>
      </c>
      <c r="C43" s="38" t="s">
        <v>282</v>
      </c>
      <c r="D43" s="39" t="str">
        <f>IF(Table2[[#This Row],[WMPInitiativeCategory]]="", "",INDEX('Initiative mapping-DO NOT EDIT'!$H$3:$H$12, MATCH(Table2[[#This Row],[WMPInitiativeCategory]],'Initiative mapping-DO NOT EDIT'!$G$3:$G$12,0)))</f>
        <v>5.3.4.</v>
      </c>
      <c r="E43" s="38" t="s">
        <v>283</v>
      </c>
      <c r="F43" s="38"/>
      <c r="G43" s="58">
        <f>IF(Table2[[#This Row],[WMPInitiativeActivity]]="","x",IF(Table2[[#This Row],[WMPInitiativeActivity]]="other", Table2[[#This Row],[ActivityNameifOther]], INDEX('Initiative mapping-DO NOT EDIT'!$C$3:$C$89,MATCH(Table2[[#This Row],[WMPInitiativeActivity]],'Initiative mapping-DO NOT EDIT'!$D$3:$D$89,0))))</f>
        <v>1</v>
      </c>
      <c r="H43" s="38" t="s">
        <v>284</v>
      </c>
      <c r="I43" s="42" t="s">
        <v>285</v>
      </c>
      <c r="J4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distribution electric lines and equipment  _WMP.478_2022</v>
      </c>
      <c r="K43" s="43">
        <v>248</v>
      </c>
      <c r="L43" s="42" t="s">
        <v>286</v>
      </c>
      <c r="M43" s="62">
        <v>18177</v>
      </c>
      <c r="N43" s="42">
        <f>Table2[[#This Row],[QuantActualProgressQ1]]</f>
        <v>9639</v>
      </c>
      <c r="O43" s="42">
        <v>13419</v>
      </c>
      <c r="P43" s="42">
        <v>16952</v>
      </c>
      <c r="Q43" s="42">
        <v>18177</v>
      </c>
      <c r="R43" s="42">
        <v>9639</v>
      </c>
      <c r="S43" s="42"/>
      <c r="T43" s="45"/>
      <c r="U43" s="45"/>
      <c r="V43" s="44" t="s">
        <v>129</v>
      </c>
      <c r="W43" s="44" t="s">
        <v>129</v>
      </c>
      <c r="X43" s="44" t="s">
        <v>129</v>
      </c>
      <c r="Y43" s="44" t="s">
        <v>129</v>
      </c>
      <c r="Z43" s="44" t="s">
        <v>129</v>
      </c>
      <c r="AA43" s="46" t="s">
        <v>132</v>
      </c>
      <c r="AB43" s="45"/>
      <c r="AC43" s="36"/>
      <c r="AE43" s="47"/>
      <c r="AF43" s="49"/>
      <c r="AG43" s="49"/>
      <c r="AH43" s="49"/>
    </row>
    <row r="44" spans="1:34" ht="48" customHeight="1" x14ac:dyDescent="0.35">
      <c r="A44" s="50" t="str">
        <f>'READ ME FIRST'!$D$12</f>
        <v>SDGE</v>
      </c>
      <c r="B44" s="37">
        <f>'READ ME FIRST'!$D$15</f>
        <v>44683</v>
      </c>
      <c r="C44" s="38" t="s">
        <v>282</v>
      </c>
      <c r="D44" s="39" t="str">
        <f>IF(Table2[[#This Row],[WMPInitiativeCategory]]="", "",INDEX('Initiative mapping-DO NOT EDIT'!$H$3:$H$12, MATCH(Table2[[#This Row],[WMPInitiativeCategory]],'Initiative mapping-DO NOT EDIT'!$G$3:$G$12,0)))</f>
        <v>5.3.4.</v>
      </c>
      <c r="E44" s="38" t="s">
        <v>287</v>
      </c>
      <c r="F44" s="38"/>
      <c r="G44" s="58">
        <f>IF(Table2[[#This Row],[WMPInitiativeActivity]]="","x",IF(Table2[[#This Row],[WMPInitiativeActivity]]="other", Table2[[#This Row],[ActivityNameifOther]], INDEX('Initiative mapping-DO NOT EDIT'!$C$3:$C$89,MATCH(Table2[[#This Row],[WMPInitiativeActivity]],'Initiative mapping-DO NOT EDIT'!$D$3:$D$89,0))))</f>
        <v>2</v>
      </c>
      <c r="H44" s="38" t="s">
        <v>288</v>
      </c>
      <c r="I44" s="42" t="s">
        <v>289</v>
      </c>
      <c r="J4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transmission electric lines and equipment  _WMP.479_2022</v>
      </c>
      <c r="K44" s="43">
        <v>249</v>
      </c>
      <c r="L44" s="42" t="s">
        <v>286</v>
      </c>
      <c r="M44" s="62">
        <v>2087</v>
      </c>
      <c r="N44" s="42">
        <f>Table2[[#This Row],[QuantActualProgressQ1]]</f>
        <v>531</v>
      </c>
      <c r="O44" s="42">
        <v>570</v>
      </c>
      <c r="P44" s="42">
        <v>1120</v>
      </c>
      <c r="Q44" s="42">
        <v>1777</v>
      </c>
      <c r="R44" s="42">
        <v>531</v>
      </c>
      <c r="S44" s="42"/>
      <c r="T44" s="45"/>
      <c r="U44" s="45"/>
      <c r="V44" s="44" t="s">
        <v>129</v>
      </c>
      <c r="W44" s="44" t="s">
        <v>129</v>
      </c>
      <c r="X44" s="44" t="s">
        <v>129</v>
      </c>
      <c r="Y44" s="44" t="s">
        <v>129</v>
      </c>
      <c r="Z44" s="44" t="s">
        <v>129</v>
      </c>
      <c r="AA44" s="46" t="s">
        <v>129</v>
      </c>
      <c r="AB44" s="45"/>
      <c r="AC44" s="36"/>
      <c r="AE44" s="47"/>
      <c r="AF44" s="49"/>
      <c r="AG44" s="49"/>
      <c r="AH44" s="49"/>
    </row>
    <row r="45" spans="1:34" ht="48" customHeight="1" x14ac:dyDescent="0.35">
      <c r="A45" s="50" t="str">
        <f>'READ ME FIRST'!$D$12</f>
        <v>SDGE</v>
      </c>
      <c r="B45" s="37">
        <f>'READ ME FIRST'!$D$15</f>
        <v>44683</v>
      </c>
      <c r="C45" s="38" t="s">
        <v>282</v>
      </c>
      <c r="D45" s="39" t="str">
        <f>IF(Table2[[#This Row],[WMPInitiativeCategory]]="", "",INDEX('Initiative mapping-DO NOT EDIT'!$H$3:$H$12, MATCH(Table2[[#This Row],[WMPInitiativeCategory]],'Initiative mapping-DO NOT EDIT'!$G$3:$G$12,0)))</f>
        <v>5.3.4.</v>
      </c>
      <c r="E45" s="38" t="s">
        <v>290</v>
      </c>
      <c r="F45" s="38"/>
      <c r="G45" s="58">
        <f>IF(Table2[[#This Row],[WMPInitiativeActivity]]="","x",IF(Table2[[#This Row],[WMPInitiativeActivity]]="other", Table2[[#This Row],[ActivityNameifOther]], INDEX('Initiative mapping-DO NOT EDIT'!$C$3:$C$89,MATCH(Table2[[#This Row],[WMPInitiativeActivity]],'Initiative mapping-DO NOT EDIT'!$D$3:$D$89,0))))</f>
        <v>3</v>
      </c>
      <c r="H45" s="38" t="s">
        <v>291</v>
      </c>
      <c r="I45" s="42" t="s">
        <v>292</v>
      </c>
      <c r="J4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Inspections_Improvement of inspections _WMP.480_2022</v>
      </c>
      <c r="K45" s="43">
        <v>251</v>
      </c>
      <c r="L45" s="42" t="s">
        <v>129</v>
      </c>
      <c r="M45" s="42" t="s">
        <v>129</v>
      </c>
      <c r="N45" s="42" t="s">
        <v>129</v>
      </c>
      <c r="O45" s="42" t="s">
        <v>129</v>
      </c>
      <c r="P45" s="42" t="s">
        <v>129</v>
      </c>
      <c r="Q45" s="42" t="s">
        <v>129</v>
      </c>
      <c r="R45" s="42" t="s">
        <v>129</v>
      </c>
      <c r="S45" s="42" t="s">
        <v>129</v>
      </c>
      <c r="T45" s="42" t="s">
        <v>129</v>
      </c>
      <c r="U45" s="42" t="s">
        <v>129</v>
      </c>
      <c r="V45" s="44" t="s">
        <v>129</v>
      </c>
      <c r="W45" s="44" t="s">
        <v>129</v>
      </c>
      <c r="X45" s="44" t="s">
        <v>129</v>
      </c>
      <c r="Y45" s="44" t="s">
        <v>129</v>
      </c>
      <c r="Z45" s="44" t="s">
        <v>129</v>
      </c>
      <c r="AA45" s="45" t="s">
        <v>132</v>
      </c>
      <c r="AB45" s="45"/>
      <c r="AC45" s="36"/>
      <c r="AE45" s="47"/>
      <c r="AF45" s="49"/>
      <c r="AG45" s="49"/>
      <c r="AH45" s="49"/>
    </row>
    <row r="46" spans="1:34" ht="48" customHeight="1" x14ac:dyDescent="0.35">
      <c r="A46" s="50" t="str">
        <f>'READ ME FIRST'!$D$12</f>
        <v>SDGE</v>
      </c>
      <c r="B46" s="37">
        <f>'READ ME FIRST'!$D$15</f>
        <v>44683</v>
      </c>
      <c r="C46" s="38" t="s">
        <v>282</v>
      </c>
      <c r="D46" s="39" t="str">
        <f>IF(Table2[[#This Row],[WMPInitiativeCategory]]="", "",INDEX('Initiative mapping-DO NOT EDIT'!$H$3:$H$12, MATCH(Table2[[#This Row],[WMPInitiativeCategory]],'Initiative mapping-DO NOT EDIT'!$G$3:$G$12,0)))</f>
        <v>5.3.4.</v>
      </c>
      <c r="E46" s="38" t="s">
        <v>293</v>
      </c>
      <c r="F46" s="38"/>
      <c r="G46" s="58">
        <f>IF(Table2[[#This Row],[WMPInitiativeActivity]]="","x",IF(Table2[[#This Row],[WMPInitiativeActivity]]="other", Table2[[#This Row],[ActivityNameifOther]], INDEX('Initiative mapping-DO NOT EDIT'!$C$3:$C$89,MATCH(Table2[[#This Row],[WMPInitiativeActivity]],'Initiative mapping-DO NOT EDIT'!$D$3:$D$89,0))))</f>
        <v>4</v>
      </c>
      <c r="H46" s="38" t="s">
        <v>294</v>
      </c>
      <c r="I46" s="42" t="s">
        <v>295</v>
      </c>
      <c r="J4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distribution electric lines and equipment  _WMP.481_2022</v>
      </c>
      <c r="K46" s="43">
        <v>251</v>
      </c>
      <c r="L46" s="42" t="s">
        <v>286</v>
      </c>
      <c r="M46" s="62">
        <v>12000</v>
      </c>
      <c r="N46" s="42">
        <f>Table2[[#This Row],[QuantActualProgressQ1]]</f>
        <v>3820</v>
      </c>
      <c r="O46" s="42">
        <v>7519</v>
      </c>
      <c r="P46" s="42">
        <v>10519</v>
      </c>
      <c r="Q46" s="42">
        <v>12000</v>
      </c>
      <c r="R46" s="42">
        <f>1831+1989</f>
        <v>3820</v>
      </c>
      <c r="S46" s="42"/>
      <c r="T46" s="45"/>
      <c r="U46" s="45"/>
      <c r="V46" s="44" t="s">
        <v>129</v>
      </c>
      <c r="W46" s="44" t="s">
        <v>129</v>
      </c>
      <c r="X46" s="44" t="s">
        <v>129</v>
      </c>
      <c r="Y46" s="44" t="s">
        <v>129</v>
      </c>
      <c r="Z46" s="44" t="s">
        <v>129</v>
      </c>
      <c r="AA46" s="45" t="s">
        <v>132</v>
      </c>
      <c r="AB46" s="45"/>
      <c r="AC46" s="36"/>
      <c r="AE46" s="47"/>
      <c r="AF46" s="49"/>
      <c r="AG46" s="49"/>
      <c r="AH46" s="49"/>
    </row>
    <row r="47" spans="1:34" ht="48" customHeight="1" x14ac:dyDescent="0.35">
      <c r="A47" s="50" t="str">
        <f>'READ ME FIRST'!$D$12</f>
        <v>SDGE</v>
      </c>
      <c r="B47" s="37">
        <f>'READ ME FIRST'!$D$15</f>
        <v>44683</v>
      </c>
      <c r="C47" s="38" t="s">
        <v>282</v>
      </c>
      <c r="D47" s="39" t="str">
        <f>IF(Table2[[#This Row],[WMPInitiativeCategory]]="", "",INDEX('Initiative mapping-DO NOT EDIT'!$H$3:$H$12, MATCH(Table2[[#This Row],[WMPInitiativeCategory]],'Initiative mapping-DO NOT EDIT'!$G$3:$G$12,0)))</f>
        <v>5.3.4.</v>
      </c>
      <c r="E47" s="38" t="s">
        <v>296</v>
      </c>
      <c r="F47" s="38"/>
      <c r="G47" s="58">
        <f>IF(Table2[[#This Row],[WMPInitiativeActivity]]="","x",IF(Table2[[#This Row],[WMPInitiativeActivity]]="other", Table2[[#This Row],[ActivityNameifOther]], INDEX('Initiative mapping-DO NOT EDIT'!$C$3:$C$89,MATCH(Table2[[#This Row],[WMPInitiativeActivity]],'Initiative mapping-DO NOT EDIT'!$D$3:$D$89,0))))</f>
        <v>5</v>
      </c>
      <c r="H47" s="38" t="s">
        <v>297</v>
      </c>
      <c r="I47" s="42" t="s">
        <v>298</v>
      </c>
      <c r="J4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transmission electric lines and equipment  _WMP.482_2022</v>
      </c>
      <c r="K47" s="43">
        <v>253</v>
      </c>
      <c r="L47" s="42" t="s">
        <v>286</v>
      </c>
      <c r="M47" s="62">
        <v>6154</v>
      </c>
      <c r="N47" s="42">
        <f>Table2[[#This Row],[QuantActualProgressQ1]]</f>
        <v>0</v>
      </c>
      <c r="O47" s="42">
        <v>0</v>
      </c>
      <c r="P47" s="42">
        <v>0</v>
      </c>
      <c r="Q47" s="43">
        <v>6154</v>
      </c>
      <c r="R47" s="42">
        <v>0</v>
      </c>
      <c r="S47" s="42"/>
      <c r="T47" s="45"/>
      <c r="U47" s="45"/>
      <c r="V47" s="44" t="s">
        <v>129</v>
      </c>
      <c r="W47" s="44" t="s">
        <v>129</v>
      </c>
      <c r="X47" s="44" t="s">
        <v>129</v>
      </c>
      <c r="Y47" s="44" t="s">
        <v>129</v>
      </c>
      <c r="Z47" s="44" t="s">
        <v>129</v>
      </c>
      <c r="AA47" s="45" t="s">
        <v>228</v>
      </c>
      <c r="AB47" s="45"/>
      <c r="AC47" s="36"/>
      <c r="AE47" s="47"/>
      <c r="AF47" s="49"/>
      <c r="AG47" s="49"/>
      <c r="AH47" s="49"/>
    </row>
    <row r="48" spans="1:34" ht="48" customHeight="1" x14ac:dyDescent="0.35">
      <c r="A48" s="50" t="str">
        <f>'READ ME FIRST'!$D$12</f>
        <v>SDGE</v>
      </c>
      <c r="B48" s="37">
        <f>'READ ME FIRST'!$D$15</f>
        <v>44683</v>
      </c>
      <c r="C48" s="38" t="s">
        <v>282</v>
      </c>
      <c r="D48" s="39" t="str">
        <f>IF(Table2[[#This Row],[WMPInitiativeCategory]]="", "",INDEX('Initiative mapping-DO NOT EDIT'!$H$3:$H$12, MATCH(Table2[[#This Row],[WMPInitiativeCategory]],'Initiative mapping-DO NOT EDIT'!$G$3:$G$12,0)))</f>
        <v>5.3.4.</v>
      </c>
      <c r="E48" s="38" t="s">
        <v>299</v>
      </c>
      <c r="F48" s="38"/>
      <c r="G48" s="58">
        <f>IF(Table2[[#This Row],[WMPInitiativeActivity]]="","x",IF(Table2[[#This Row],[WMPInitiativeActivity]]="other", Table2[[#This Row],[ActivityNameifOther]], INDEX('Initiative mapping-DO NOT EDIT'!$C$3:$C$89,MATCH(Table2[[#This Row],[WMPInitiativeActivity]],'Initiative mapping-DO NOT EDIT'!$D$3:$D$89,0))))</f>
        <v>6</v>
      </c>
      <c r="H48" s="38" t="s">
        <v>300</v>
      </c>
      <c r="I48" s="42" t="s">
        <v>301</v>
      </c>
      <c r="J4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Inspections_Intrusive pole inspections  _WMP.483_2022</v>
      </c>
      <c r="K48" s="43">
        <v>255</v>
      </c>
      <c r="L48" s="42" t="s">
        <v>286</v>
      </c>
      <c r="M48" s="42">
        <v>350</v>
      </c>
      <c r="N48" s="42">
        <f>Table2[[#This Row],[QuantActualProgressQ1]]</f>
        <v>135</v>
      </c>
      <c r="O48" s="42">
        <v>194</v>
      </c>
      <c r="P48" s="42">
        <v>253</v>
      </c>
      <c r="Q48" s="42">
        <v>350</v>
      </c>
      <c r="R48" s="42">
        <v>135</v>
      </c>
      <c r="S48" s="42"/>
      <c r="T48" s="45"/>
      <c r="U48" s="45"/>
      <c r="V48" s="44" t="s">
        <v>129</v>
      </c>
      <c r="W48" s="44" t="s">
        <v>129</v>
      </c>
      <c r="X48" s="44" t="s">
        <v>129</v>
      </c>
      <c r="Y48" s="44" t="s">
        <v>129</v>
      </c>
      <c r="Z48" s="44" t="s">
        <v>129</v>
      </c>
      <c r="AA48" s="45" t="s">
        <v>132</v>
      </c>
      <c r="AB48" s="45"/>
      <c r="AC48" s="36"/>
      <c r="AE48" s="47"/>
      <c r="AF48" s="49"/>
      <c r="AG48" s="49"/>
      <c r="AH48" s="49"/>
    </row>
    <row r="49" spans="1:34" ht="48" customHeight="1" x14ac:dyDescent="0.35">
      <c r="A49" s="50" t="str">
        <f>'READ ME FIRST'!$D$12</f>
        <v>SDGE</v>
      </c>
      <c r="B49" s="37">
        <f>'READ ME FIRST'!$D$15</f>
        <v>44683</v>
      </c>
      <c r="C49" s="38" t="s">
        <v>282</v>
      </c>
      <c r="D49" s="39" t="str">
        <f>IF(Table2[[#This Row],[WMPInitiativeCategory]]="", "",INDEX('Initiative mapping-DO NOT EDIT'!$H$3:$H$12, MATCH(Table2[[#This Row],[WMPInitiativeCategory]],'Initiative mapping-DO NOT EDIT'!$G$3:$G$12,0)))</f>
        <v>5.3.4.</v>
      </c>
      <c r="E49" s="38" t="s">
        <v>302</v>
      </c>
      <c r="F49" s="38"/>
      <c r="G49" s="58">
        <f>IF(Table2[[#This Row],[WMPInitiativeActivity]]="","x",IF(Table2[[#This Row],[WMPInitiativeActivity]]="other", Table2[[#This Row],[ActivityNameifOther]], INDEX('Initiative mapping-DO NOT EDIT'!$C$3:$C$89,MATCH(Table2[[#This Row],[WMPInitiativeActivity]],'Initiative mapping-DO NOT EDIT'!$D$3:$D$89,0))))</f>
        <v>7</v>
      </c>
      <c r="H49" s="38" t="s">
        <v>303</v>
      </c>
      <c r="I49" s="42" t="s">
        <v>304</v>
      </c>
      <c r="J4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distribution electric lines and equipment _WMP.484_2022</v>
      </c>
      <c r="K49" s="43">
        <v>257</v>
      </c>
      <c r="L49" s="42" t="s">
        <v>129</v>
      </c>
      <c r="M49" s="42" t="s">
        <v>129</v>
      </c>
      <c r="N49" s="42" t="s">
        <v>129</v>
      </c>
      <c r="O49" s="42" t="s">
        <v>129</v>
      </c>
      <c r="P49" s="42" t="s">
        <v>129</v>
      </c>
      <c r="Q49" s="42" t="s">
        <v>129</v>
      </c>
      <c r="R49" s="42" t="s">
        <v>129</v>
      </c>
      <c r="S49" s="42" t="s">
        <v>129</v>
      </c>
      <c r="T49" s="42" t="s">
        <v>129</v>
      </c>
      <c r="U49" s="42" t="s">
        <v>129</v>
      </c>
      <c r="V49" s="44" t="s">
        <v>305</v>
      </c>
      <c r="W49" s="44" t="s">
        <v>306</v>
      </c>
      <c r="X49" s="44"/>
      <c r="Y49" s="45"/>
      <c r="Z49" s="56"/>
      <c r="AA49" s="46" t="s">
        <v>132</v>
      </c>
      <c r="AB49" s="45"/>
      <c r="AC49" s="36"/>
      <c r="AE49" s="47"/>
      <c r="AF49" s="49"/>
      <c r="AG49" s="49"/>
      <c r="AH49" s="49"/>
    </row>
    <row r="50" spans="1:34" ht="48" customHeight="1" x14ac:dyDescent="0.35">
      <c r="A50" s="50" t="str">
        <f>'READ ME FIRST'!$D$12</f>
        <v>SDGE</v>
      </c>
      <c r="B50" s="37">
        <f>'READ ME FIRST'!$D$15</f>
        <v>44683</v>
      </c>
      <c r="C50" s="38" t="s">
        <v>282</v>
      </c>
      <c r="D50" s="39" t="str">
        <f>IF(Table2[[#This Row],[WMPInitiativeCategory]]="", "",INDEX('Initiative mapping-DO NOT EDIT'!$H$3:$H$12, MATCH(Table2[[#This Row],[WMPInitiativeCategory]],'Initiative mapping-DO NOT EDIT'!$G$3:$G$12,0)))</f>
        <v>5.3.4.</v>
      </c>
      <c r="E50" s="38" t="s">
        <v>307</v>
      </c>
      <c r="F50" s="38"/>
      <c r="G50" s="58">
        <f>IF(Table2[[#This Row],[WMPInitiativeActivity]]="","x",IF(Table2[[#This Row],[WMPInitiativeActivity]]="other", Table2[[#This Row],[ActivityNameifOther]], INDEX('Initiative mapping-DO NOT EDIT'!$C$3:$C$89,MATCH(Table2[[#This Row],[WMPInitiativeActivity]],'Initiative mapping-DO NOT EDIT'!$D$3:$D$89,0))))</f>
        <v>8</v>
      </c>
      <c r="H50" s="38" t="s">
        <v>308</v>
      </c>
      <c r="I50" s="42" t="s">
        <v>309</v>
      </c>
      <c r="J5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transmission electric lines and equipment _WMP.485_2022</v>
      </c>
      <c r="K50" s="43">
        <v>258</v>
      </c>
      <c r="L50" s="42" t="s">
        <v>129</v>
      </c>
      <c r="M50" s="42" t="s">
        <v>129</v>
      </c>
      <c r="N50" s="42" t="s">
        <v>129</v>
      </c>
      <c r="O50" s="42" t="s">
        <v>129</v>
      </c>
      <c r="P50" s="42" t="s">
        <v>129</v>
      </c>
      <c r="Q50" s="42" t="s">
        <v>129</v>
      </c>
      <c r="R50" s="42" t="s">
        <v>129</v>
      </c>
      <c r="S50" s="42" t="s">
        <v>129</v>
      </c>
      <c r="T50" s="42" t="s">
        <v>129</v>
      </c>
      <c r="U50" s="42" t="s">
        <v>129</v>
      </c>
      <c r="V50" s="44" t="s">
        <v>129</v>
      </c>
      <c r="W50" s="44" t="s">
        <v>129</v>
      </c>
      <c r="X50" s="44" t="s">
        <v>129</v>
      </c>
      <c r="Y50" s="44" t="s">
        <v>129</v>
      </c>
      <c r="Z50" s="44" t="s">
        <v>129</v>
      </c>
      <c r="AA50" s="46" t="s">
        <v>129</v>
      </c>
      <c r="AB50" s="45"/>
      <c r="AC50" s="36"/>
      <c r="AE50" s="47"/>
      <c r="AF50" s="49"/>
      <c r="AG50" s="49"/>
      <c r="AH50" s="49"/>
    </row>
    <row r="51" spans="1:34" ht="48" customHeight="1" x14ac:dyDescent="0.35">
      <c r="A51" s="50" t="str">
        <f>'READ ME FIRST'!$D$12</f>
        <v>SDGE</v>
      </c>
      <c r="B51" s="37">
        <f>'READ ME FIRST'!$D$15</f>
        <v>44683</v>
      </c>
      <c r="C51" s="38" t="s">
        <v>282</v>
      </c>
      <c r="D51" s="39" t="str">
        <f>IF(Table2[[#This Row],[WMPInitiativeCategory]]="", "",INDEX('Initiative mapping-DO NOT EDIT'!$H$3:$H$12, MATCH(Table2[[#This Row],[WMPInitiativeCategory]],'Initiative mapping-DO NOT EDIT'!$G$3:$G$12,0)))</f>
        <v>5.3.4.</v>
      </c>
      <c r="E51" s="38" t="s">
        <v>153</v>
      </c>
      <c r="F51" s="38" t="s">
        <v>310</v>
      </c>
      <c r="G51" s="58" t="str">
        <f>IF(Table2[[#This Row],[WMPInitiativeActivity]]="","x",IF(Table2[[#This Row],[WMPInitiativeActivity]]="other", Table2[[#This Row],[ActivityNameifOther]], INDEX('Initiative mapping-DO NOT EDIT'!$C$3:$C$89,MATCH(Table2[[#This Row],[WMPInitiativeActivity]],'Initiative mapping-DO NOT EDIT'!$D$3:$D$89,0))))</f>
        <v>HFTD Tier 3 distribution pole inspections</v>
      </c>
      <c r="H51" s="38" t="s">
        <v>311</v>
      </c>
      <c r="I51" s="42" t="s">
        <v>312</v>
      </c>
      <c r="J5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Inspections_HFTD Tier 3 distribution pole inspections_WMP.538_2022</v>
      </c>
      <c r="K51" s="43">
        <v>259</v>
      </c>
      <c r="L51" s="42" t="s">
        <v>286</v>
      </c>
      <c r="M51" s="62">
        <v>12268</v>
      </c>
      <c r="N51" s="43">
        <f>Table2[[#This Row],[QuantActualProgressQ1]]</f>
        <v>12404</v>
      </c>
      <c r="O51" s="43">
        <v>12268</v>
      </c>
      <c r="P51" s="43">
        <v>12268</v>
      </c>
      <c r="Q51" s="43">
        <v>12268</v>
      </c>
      <c r="R51" s="42">
        <v>12404</v>
      </c>
      <c r="S51" s="42"/>
      <c r="T51" s="45"/>
      <c r="U51" s="45"/>
      <c r="V51" s="44" t="s">
        <v>129</v>
      </c>
      <c r="W51" s="44" t="s">
        <v>129</v>
      </c>
      <c r="X51" s="44" t="s">
        <v>129</v>
      </c>
      <c r="Y51" s="44" t="s">
        <v>129</v>
      </c>
      <c r="Z51" s="44" t="s">
        <v>129</v>
      </c>
      <c r="AA51" s="46" t="s">
        <v>132</v>
      </c>
      <c r="AB51" s="45"/>
      <c r="AC51" s="36"/>
      <c r="AE51" s="47"/>
      <c r="AF51" s="49"/>
      <c r="AG51" s="49"/>
      <c r="AH51" s="49"/>
    </row>
    <row r="52" spans="1:34" ht="48" customHeight="1" x14ac:dyDescent="0.35">
      <c r="A52" s="50" t="str">
        <f>'READ ME FIRST'!$D$12</f>
        <v>SDGE</v>
      </c>
      <c r="B52" s="37">
        <f>'READ ME FIRST'!$D$15</f>
        <v>44683</v>
      </c>
      <c r="C52" s="38" t="s">
        <v>282</v>
      </c>
      <c r="D52" s="39" t="str">
        <f>IF(Table2[[#This Row],[WMPInitiativeCategory]]="", "",INDEX('Initiative mapping-DO NOT EDIT'!$H$3:$H$12, MATCH(Table2[[#This Row],[WMPInitiativeCategory]],'Initiative mapping-DO NOT EDIT'!$G$3:$G$12,0)))</f>
        <v>5.3.4.</v>
      </c>
      <c r="E52" s="38" t="s">
        <v>153</v>
      </c>
      <c r="F52" s="38" t="s">
        <v>313</v>
      </c>
      <c r="G52" s="58" t="str">
        <f>IF(Table2[[#This Row],[WMPInitiativeActivity]]="","x",IF(Table2[[#This Row],[WMPInitiativeActivity]]="other", Table2[[#This Row],[ActivityNameifOther]], INDEX('Initiative mapping-DO NOT EDIT'!$C$3:$C$89,MATCH(Table2[[#This Row],[WMPInitiativeActivity]],'Initiative mapping-DO NOT EDIT'!$D$3:$D$89,0))))</f>
        <v>Drone assessments of distribution infrastructure</v>
      </c>
      <c r="H52" s="38" t="s">
        <v>314</v>
      </c>
      <c r="I52" s="42" t="s">
        <v>315</v>
      </c>
      <c r="J5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assessments of distribution infrastructure_WMP.539_2022</v>
      </c>
      <c r="K52" s="43">
        <v>261</v>
      </c>
      <c r="L52" s="42" t="s">
        <v>286</v>
      </c>
      <c r="M52" s="62">
        <v>22000</v>
      </c>
      <c r="N52" s="42">
        <f>Table2[[#This Row],[QuantActualProgressQ1]]</f>
        <v>11441</v>
      </c>
      <c r="O52" s="42">
        <v>22000</v>
      </c>
      <c r="P52" s="42">
        <v>0</v>
      </c>
      <c r="Q52" s="42">
        <v>0</v>
      </c>
      <c r="R52" s="42">
        <v>11441</v>
      </c>
      <c r="S52" s="42"/>
      <c r="T52" s="45"/>
      <c r="U52" s="45"/>
      <c r="V52" s="44" t="s">
        <v>129</v>
      </c>
      <c r="W52" s="44" t="s">
        <v>129</v>
      </c>
      <c r="X52" s="44" t="s">
        <v>129</v>
      </c>
      <c r="Y52" s="44" t="s">
        <v>129</v>
      </c>
      <c r="Z52" s="44" t="s">
        <v>129</v>
      </c>
      <c r="AA52" s="46" t="s">
        <v>132</v>
      </c>
      <c r="AB52" s="45"/>
      <c r="AC52" s="36"/>
      <c r="AE52" s="47"/>
      <c r="AF52" s="49"/>
      <c r="AG52" s="49"/>
      <c r="AH52" s="49"/>
    </row>
    <row r="53" spans="1:34" ht="48" customHeight="1" x14ac:dyDescent="0.35">
      <c r="A53" s="50" t="str">
        <f>'READ ME FIRST'!$D$12</f>
        <v>SDGE</v>
      </c>
      <c r="B53" s="37">
        <f>'READ ME FIRST'!$D$15</f>
        <v>44683</v>
      </c>
      <c r="C53" s="38" t="s">
        <v>282</v>
      </c>
      <c r="D53" s="39" t="str">
        <f>IF(Table2[[#This Row],[WMPInitiativeCategory]]="", "",INDEX('Initiative mapping-DO NOT EDIT'!$H$3:$H$12, MATCH(Table2[[#This Row],[WMPInitiativeCategory]],'Initiative mapping-DO NOT EDIT'!$G$3:$G$12,0)))</f>
        <v>5.3.4.</v>
      </c>
      <c r="E53" s="38" t="s">
        <v>153</v>
      </c>
      <c r="F53" s="38" t="s">
        <v>316</v>
      </c>
      <c r="G53" s="58" t="str">
        <f>IF(Table2[[#This Row],[WMPInitiativeActivity]]="","x",IF(Table2[[#This Row],[WMPInitiativeActivity]]="other", Table2[[#This Row],[ActivityNameifOther]], INDEX('Initiative mapping-DO NOT EDIT'!$C$3:$C$89,MATCH(Table2[[#This Row],[WMPInitiativeActivity]],'Initiative mapping-DO NOT EDIT'!$D$3:$D$89,0))))</f>
        <v>Circuit ownership</v>
      </c>
      <c r="H53" s="38" t="s">
        <v>317</v>
      </c>
      <c r="I53" s="42" t="s">
        <v>318</v>
      </c>
      <c r="J5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Inspections_Circuit ownership_WMP.550_2022</v>
      </c>
      <c r="K53" s="43">
        <v>261</v>
      </c>
      <c r="L53" s="42" t="s">
        <v>129</v>
      </c>
      <c r="M53" s="42" t="s">
        <v>129</v>
      </c>
      <c r="N53" s="42" t="s">
        <v>129</v>
      </c>
      <c r="O53" s="42" t="s">
        <v>129</v>
      </c>
      <c r="P53" s="42" t="s">
        <v>129</v>
      </c>
      <c r="Q53" s="42" t="s">
        <v>129</v>
      </c>
      <c r="R53" s="42" t="s">
        <v>129</v>
      </c>
      <c r="S53" s="42" t="s">
        <v>129</v>
      </c>
      <c r="T53" s="42" t="s">
        <v>129</v>
      </c>
      <c r="U53" s="42" t="s">
        <v>129</v>
      </c>
      <c r="V53" s="44" t="s">
        <v>129</v>
      </c>
      <c r="W53" s="44" t="s">
        <v>129</v>
      </c>
      <c r="X53" s="44" t="s">
        <v>129</v>
      </c>
      <c r="Y53" s="44" t="s">
        <v>129</v>
      </c>
      <c r="Z53" s="44" t="s">
        <v>129</v>
      </c>
      <c r="AA53" s="46" t="s">
        <v>129</v>
      </c>
      <c r="AB53" s="45"/>
      <c r="AC53" s="36"/>
      <c r="AE53" s="47"/>
      <c r="AF53" s="49"/>
      <c r="AG53" s="49"/>
      <c r="AH53" s="49"/>
    </row>
    <row r="54" spans="1:34" ht="48" customHeight="1" x14ac:dyDescent="0.35">
      <c r="A54" s="50" t="str">
        <f>'READ ME FIRST'!$D$12</f>
        <v>SDGE</v>
      </c>
      <c r="B54" s="37">
        <f>'READ ME FIRST'!$D$15</f>
        <v>44683</v>
      </c>
      <c r="C54" s="38" t="s">
        <v>282</v>
      </c>
      <c r="D54" s="39" t="str">
        <f>IF(Table2[[#This Row],[WMPInitiativeCategory]]="", "",INDEX('Initiative mapping-DO NOT EDIT'!$H$3:$H$12, MATCH(Table2[[#This Row],[WMPInitiativeCategory]],'Initiative mapping-DO NOT EDIT'!$G$3:$G$12,0)))</f>
        <v>5.3.4.</v>
      </c>
      <c r="E54" s="38" t="s">
        <v>153</v>
      </c>
      <c r="F54" s="38" t="s">
        <v>319</v>
      </c>
      <c r="G54" s="58" t="str">
        <f>IF(Table2[[#This Row],[WMPInitiativeActivity]]="","x",IF(Table2[[#This Row],[WMPInitiativeActivity]]="other", Table2[[#This Row],[ActivityNameifOther]], INDEX('Initiative mapping-DO NOT EDIT'!$C$3:$C$89,MATCH(Table2[[#This Row],[WMPInitiativeActivity]],'Initiative mapping-DO NOT EDIT'!$D$3:$D$89,0))))</f>
        <v>Drone assessment of transmission</v>
      </c>
      <c r="H54" s="38" t="s">
        <v>320</v>
      </c>
      <c r="I54" s="42" t="s">
        <v>321</v>
      </c>
      <c r="J5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 of transmission_WMP.540_2022</v>
      </c>
      <c r="K54" s="43">
        <v>266</v>
      </c>
      <c r="L54" s="42" t="s">
        <v>286</v>
      </c>
      <c r="M54" s="42">
        <v>500</v>
      </c>
      <c r="N54" s="42">
        <f>Table2[[#This Row],[QuantActualProgressQ1]]</f>
        <v>468</v>
      </c>
      <c r="O54" s="42">
        <v>500</v>
      </c>
      <c r="P54" s="42">
        <v>500</v>
      </c>
      <c r="Q54" s="42">
        <v>500</v>
      </c>
      <c r="R54" s="42">
        <v>468</v>
      </c>
      <c r="S54" s="42"/>
      <c r="T54" s="45"/>
      <c r="U54" s="45"/>
      <c r="V54" s="44" t="s">
        <v>129</v>
      </c>
      <c r="W54" s="44" t="s">
        <v>129</v>
      </c>
      <c r="X54" s="44" t="s">
        <v>129</v>
      </c>
      <c r="Y54" s="44" t="s">
        <v>129</v>
      </c>
      <c r="Z54" s="44" t="s">
        <v>129</v>
      </c>
      <c r="AA54" s="46" t="s">
        <v>132</v>
      </c>
      <c r="AB54" s="45"/>
      <c r="AC54" s="36"/>
      <c r="AE54" s="47"/>
      <c r="AF54" s="49"/>
      <c r="AG54" s="49"/>
      <c r="AH54" s="49"/>
    </row>
    <row r="55" spans="1:34" ht="48" customHeight="1" x14ac:dyDescent="0.35">
      <c r="A55" s="50" t="str">
        <f>'READ ME FIRST'!$D$12</f>
        <v>SDGE</v>
      </c>
      <c r="B55" s="37">
        <f>'READ ME FIRST'!$D$15</f>
        <v>44683</v>
      </c>
      <c r="C55" s="38" t="s">
        <v>282</v>
      </c>
      <c r="D55" s="39" t="str">
        <f>IF(Table2[[#This Row],[WMPInitiativeCategory]]="", "",INDEX('Initiative mapping-DO NOT EDIT'!$H$3:$H$12, MATCH(Table2[[#This Row],[WMPInitiativeCategory]],'Initiative mapping-DO NOT EDIT'!$G$3:$G$12,0)))</f>
        <v>5.3.4.</v>
      </c>
      <c r="E55" s="38" t="s">
        <v>153</v>
      </c>
      <c r="F55" s="38" t="s">
        <v>322</v>
      </c>
      <c r="G55" s="60" t="str">
        <f>IF(Table2[[#This Row],[WMPInitiativeActivity]]="","x",IF(Table2[[#This Row],[WMPInitiativeActivity]]="other", Table2[[#This Row],[ActivityNameifOther]], INDEX('Initiative mapping-DO NOT EDIT'!$C$3:$C$89,MATCH(Table2[[#This Row],[WMPInitiativeActivity]],'Initiative mapping-DO NOT EDIT'!$D$3:$D$89,0))))</f>
        <v>Additional Transmission Aerial 69kV Tier 3 Visual Inspection</v>
      </c>
      <c r="H55" s="38" t="s">
        <v>323</v>
      </c>
      <c r="I55" s="42" t="s">
        <v>324</v>
      </c>
      <c r="J5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Inspections_Additional Transmission Aerial 69kV Tier 3 Visual Inspection_WMP.541_2022</v>
      </c>
      <c r="K55" s="43">
        <v>268</v>
      </c>
      <c r="L55" s="42" t="s">
        <v>286</v>
      </c>
      <c r="M55" s="62">
        <v>1654</v>
      </c>
      <c r="N55" s="42">
        <f>Table2[[#This Row],[QuantActualProgressQ1]]</f>
        <v>0</v>
      </c>
      <c r="O55" s="42">
        <v>0</v>
      </c>
      <c r="P55" s="42">
        <v>0</v>
      </c>
      <c r="Q55" s="42">
        <v>1651</v>
      </c>
      <c r="R55" s="42">
        <v>0</v>
      </c>
      <c r="S55" s="42"/>
      <c r="T55" s="45"/>
      <c r="U55" s="45"/>
      <c r="V55" s="44" t="s">
        <v>129</v>
      </c>
      <c r="W55" s="44" t="s">
        <v>129</v>
      </c>
      <c r="X55" s="44" t="s">
        <v>129</v>
      </c>
      <c r="Y55" s="44" t="s">
        <v>129</v>
      </c>
      <c r="Z55" s="44" t="s">
        <v>129</v>
      </c>
      <c r="AA55" s="46" t="s">
        <v>228</v>
      </c>
      <c r="AB55" s="45"/>
      <c r="AC55" s="36"/>
      <c r="AE55" s="47"/>
      <c r="AF55" s="49"/>
      <c r="AG55" s="49"/>
      <c r="AH55" s="49"/>
    </row>
    <row r="56" spans="1:34" ht="48" customHeight="1" x14ac:dyDescent="0.35">
      <c r="A56" s="36" t="str">
        <f>'READ ME FIRST'!$D$12</f>
        <v>SDGE</v>
      </c>
      <c r="B56" s="37">
        <f>'READ ME FIRST'!$D$15</f>
        <v>44683</v>
      </c>
      <c r="C56" s="38" t="s">
        <v>282</v>
      </c>
      <c r="D56" s="39" t="str">
        <f>IF(Table2[[#This Row],[WMPInitiativeCategory]]="", "",INDEX('Initiative mapping-DO NOT EDIT'!$H$3:$H$12, MATCH(Table2[[#This Row],[WMPInitiativeCategory]],'Initiative mapping-DO NOT EDIT'!$G$3:$G$12,0)))</f>
        <v>5.3.4.</v>
      </c>
      <c r="E56" s="38" t="s">
        <v>325</v>
      </c>
      <c r="F56" s="38"/>
      <c r="G56" s="58">
        <f>IF(Table2[[#This Row],[WMPInitiativeActivity]]="","x",IF(Table2[[#This Row],[WMPInitiativeActivity]]="other", Table2[[#This Row],[ActivityNameifOther]], INDEX('Initiative mapping-DO NOT EDIT'!$C$3:$C$89,MATCH(Table2[[#This Row],[WMPInitiativeActivity]],'Initiative mapping-DO NOT EDIT'!$D$3:$D$89,0))))</f>
        <v>11</v>
      </c>
      <c r="H56" s="38" t="s">
        <v>326</v>
      </c>
      <c r="I56" s="42" t="s">
        <v>327</v>
      </c>
      <c r="J5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distribution electric lines and equipment  _WMP.488_2022</v>
      </c>
      <c r="K56" s="52">
        <v>270</v>
      </c>
      <c r="L56" s="42" t="s">
        <v>286</v>
      </c>
      <c r="M56" s="42">
        <v>86490</v>
      </c>
      <c r="N56" s="43">
        <v>37000</v>
      </c>
      <c r="O56" s="43">
        <v>49544</v>
      </c>
      <c r="P56" s="43">
        <v>84162</v>
      </c>
      <c r="Q56" s="43">
        <v>86490</v>
      </c>
      <c r="R56" s="43">
        <v>37567</v>
      </c>
      <c r="S56" s="42"/>
      <c r="T56" s="45"/>
      <c r="U56" s="45"/>
      <c r="V56" s="44" t="s">
        <v>129</v>
      </c>
      <c r="W56" s="44" t="s">
        <v>129</v>
      </c>
      <c r="X56" s="44" t="s">
        <v>129</v>
      </c>
      <c r="Y56" s="44" t="s">
        <v>129</v>
      </c>
      <c r="Z56" s="44" t="s">
        <v>129</v>
      </c>
      <c r="AA56" s="45" t="s">
        <v>132</v>
      </c>
      <c r="AB56" s="45"/>
      <c r="AC56" s="36"/>
      <c r="AD56" s="36"/>
      <c r="AE56" s="47"/>
      <c r="AF56" s="49"/>
      <c r="AG56" s="49"/>
      <c r="AH56" s="49"/>
    </row>
    <row r="57" spans="1:34" ht="48" customHeight="1" x14ac:dyDescent="0.35">
      <c r="A57" s="50" t="str">
        <f>'READ ME FIRST'!$D$12</f>
        <v>SDGE</v>
      </c>
      <c r="B57" s="37">
        <f>'READ ME FIRST'!$D$15</f>
        <v>44683</v>
      </c>
      <c r="C57" s="38" t="s">
        <v>282</v>
      </c>
      <c r="D57" s="39" t="str">
        <f>IF(Table2[[#This Row],[WMPInitiativeCategory]]="", "",INDEX('Initiative mapping-DO NOT EDIT'!$H$3:$H$12, MATCH(Table2[[#This Row],[WMPInitiativeCategory]],'Initiative mapping-DO NOT EDIT'!$G$3:$G$12,0)))</f>
        <v>5.3.4.</v>
      </c>
      <c r="E57" s="38" t="s">
        <v>328</v>
      </c>
      <c r="F57" s="38"/>
      <c r="G57" s="58">
        <f>IF(Table2[[#This Row],[WMPInitiativeActivity]]="","x",IF(Table2[[#This Row],[WMPInitiativeActivity]]="other", Table2[[#This Row],[ActivityNameifOther]], INDEX('Initiative mapping-DO NOT EDIT'!$C$3:$C$89,MATCH(Table2[[#This Row],[WMPInitiativeActivity]],'Initiative mapping-DO NOT EDIT'!$D$3:$D$89,0))))</f>
        <v>12</v>
      </c>
      <c r="H57" s="38" t="s">
        <v>329</v>
      </c>
      <c r="I57" s="42" t="s">
        <v>330</v>
      </c>
      <c r="J5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transmission electric lines and equipment  _WMP.489_2022</v>
      </c>
      <c r="K57" s="43">
        <v>271</v>
      </c>
      <c r="L57" s="42" t="s">
        <v>286</v>
      </c>
      <c r="M57" s="62">
        <v>6312</v>
      </c>
      <c r="N57" s="43">
        <f>Table2[[#This Row],[QuantActualProgressQ1]]</f>
        <v>1962</v>
      </c>
      <c r="O57" s="43">
        <v>5589</v>
      </c>
      <c r="P57" s="43">
        <v>5589</v>
      </c>
      <c r="Q57" s="43">
        <v>5924</v>
      </c>
      <c r="R57" s="43">
        <v>1962</v>
      </c>
      <c r="S57" s="42"/>
      <c r="T57" s="45"/>
      <c r="U57" s="45"/>
      <c r="V57" s="44" t="s">
        <v>129</v>
      </c>
      <c r="W57" s="44" t="s">
        <v>129</v>
      </c>
      <c r="X57" s="44" t="s">
        <v>129</v>
      </c>
      <c r="Y57" s="44" t="s">
        <v>129</v>
      </c>
      <c r="Z57" s="44" t="s">
        <v>129</v>
      </c>
      <c r="AA57" s="46" t="s">
        <v>132</v>
      </c>
      <c r="AB57" s="45"/>
      <c r="AC57" s="36"/>
      <c r="AE57" s="47"/>
      <c r="AF57" s="49"/>
      <c r="AG57" s="49"/>
      <c r="AH57" s="49"/>
    </row>
    <row r="58" spans="1:34" ht="48" customHeight="1" x14ac:dyDescent="0.35">
      <c r="A58" s="50" t="str">
        <f>'READ ME FIRST'!$D$12</f>
        <v>SDGE</v>
      </c>
      <c r="B58" s="37">
        <f>'READ ME FIRST'!$D$15</f>
        <v>44683</v>
      </c>
      <c r="C58" s="38" t="s">
        <v>282</v>
      </c>
      <c r="D58" s="39" t="str">
        <f>IF(Table2[[#This Row],[WMPInitiativeCategory]]="", "",INDEX('Initiative mapping-DO NOT EDIT'!$H$3:$H$12, MATCH(Table2[[#This Row],[WMPInitiativeCategory]],'Initiative mapping-DO NOT EDIT'!$G$3:$G$12,0)))</f>
        <v>5.3.4.</v>
      </c>
      <c r="E58" s="38" t="s">
        <v>331</v>
      </c>
      <c r="F58" s="38"/>
      <c r="G58" s="58">
        <f>IF(Table2[[#This Row],[WMPInitiativeActivity]]="","x",IF(Table2[[#This Row],[WMPInitiativeActivity]]="other", Table2[[#This Row],[ActivityNameifOther]], INDEX('Initiative mapping-DO NOT EDIT'!$C$3:$C$89,MATCH(Table2[[#This Row],[WMPInitiativeActivity]],'Initiative mapping-DO NOT EDIT'!$D$3:$D$89,0))))</f>
        <v>13</v>
      </c>
      <c r="H58" s="38" t="s">
        <v>332</v>
      </c>
      <c r="I58" s="42" t="s">
        <v>333</v>
      </c>
      <c r="J5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Inspections_Pole loading assessment program to determine safety factor  _WMP.490_2022</v>
      </c>
      <c r="K58" s="43">
        <v>272</v>
      </c>
      <c r="L58" s="42" t="s">
        <v>129</v>
      </c>
      <c r="M58" s="42" t="s">
        <v>129</v>
      </c>
      <c r="N58" s="42" t="s">
        <v>129</v>
      </c>
      <c r="O58" s="42" t="s">
        <v>129</v>
      </c>
      <c r="P58" s="42" t="s">
        <v>129</v>
      </c>
      <c r="Q58" s="42" t="s">
        <v>129</v>
      </c>
      <c r="R58" s="42" t="s">
        <v>129</v>
      </c>
      <c r="S58" s="42" t="s">
        <v>129</v>
      </c>
      <c r="T58" s="42" t="s">
        <v>129</v>
      </c>
      <c r="U58" s="42" t="s">
        <v>129</v>
      </c>
      <c r="V58" s="44" t="s">
        <v>129</v>
      </c>
      <c r="W58" s="44" t="s">
        <v>129</v>
      </c>
      <c r="X58" s="44" t="s">
        <v>129</v>
      </c>
      <c r="Y58" s="44" t="s">
        <v>129</v>
      </c>
      <c r="Z58" s="44" t="s">
        <v>129</v>
      </c>
      <c r="AA58" s="45" t="s">
        <v>129</v>
      </c>
      <c r="AB58" s="45"/>
      <c r="AC58" s="36"/>
      <c r="AE58" s="47"/>
      <c r="AF58" s="49"/>
      <c r="AG58" s="49"/>
      <c r="AH58" s="49"/>
    </row>
    <row r="59" spans="1:34" ht="48" customHeight="1" x14ac:dyDescent="0.35">
      <c r="A59" s="50" t="str">
        <f>'READ ME FIRST'!$D$12</f>
        <v>SDGE</v>
      </c>
      <c r="B59" s="37">
        <f>'READ ME FIRST'!$D$15</f>
        <v>44683</v>
      </c>
      <c r="C59" s="38" t="s">
        <v>282</v>
      </c>
      <c r="D59" s="39" t="str">
        <f>IF(Table2[[#This Row],[WMPInitiativeCategory]]="", "",INDEX('Initiative mapping-DO NOT EDIT'!$H$3:$H$12, MATCH(Table2[[#This Row],[WMPInitiativeCategory]],'Initiative mapping-DO NOT EDIT'!$G$3:$G$12,0)))</f>
        <v>5.3.4.</v>
      </c>
      <c r="E59" s="38" t="s">
        <v>334</v>
      </c>
      <c r="F59" s="38"/>
      <c r="G59" s="58">
        <f>IF(Table2[[#This Row],[WMPInitiativeActivity]]="","x",IF(Table2[[#This Row],[WMPInitiativeActivity]]="other", Table2[[#This Row],[ActivityNameifOther]], INDEX('Initiative mapping-DO NOT EDIT'!$C$3:$C$89,MATCH(Table2[[#This Row],[WMPInitiativeActivity]],'Initiative mapping-DO NOT EDIT'!$D$3:$D$89,0))))</f>
        <v>14</v>
      </c>
      <c r="H59" s="38" t="s">
        <v>335</v>
      </c>
      <c r="I59" s="42" t="s">
        <v>336</v>
      </c>
      <c r="J5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Inspections_Quality assurance / quality control of inspections  _WMP.491_2022</v>
      </c>
      <c r="K59" s="43">
        <v>272</v>
      </c>
      <c r="L59" s="42" t="s">
        <v>129</v>
      </c>
      <c r="M59" s="42" t="s">
        <v>129</v>
      </c>
      <c r="N59" s="42" t="s">
        <v>129</v>
      </c>
      <c r="O59" s="42" t="s">
        <v>129</v>
      </c>
      <c r="P59" s="42" t="s">
        <v>129</v>
      </c>
      <c r="Q59" s="42" t="s">
        <v>129</v>
      </c>
      <c r="R59" s="42" t="s">
        <v>129</v>
      </c>
      <c r="S59" s="42" t="s">
        <v>129</v>
      </c>
      <c r="T59" s="42" t="s">
        <v>129</v>
      </c>
      <c r="U59" s="42" t="s">
        <v>129</v>
      </c>
      <c r="V59" s="44" t="s">
        <v>337</v>
      </c>
      <c r="W59" s="44" t="s">
        <v>338</v>
      </c>
      <c r="X59" s="44"/>
      <c r="Y59" s="45"/>
      <c r="Z59" s="56"/>
      <c r="AA59" s="46" t="s">
        <v>132</v>
      </c>
      <c r="AB59" s="45"/>
      <c r="AC59" s="36"/>
      <c r="AE59" s="47"/>
      <c r="AF59" s="49"/>
      <c r="AG59" s="49"/>
      <c r="AH59" s="49"/>
    </row>
    <row r="60" spans="1:34" ht="48" customHeight="1" x14ac:dyDescent="0.35">
      <c r="A60" s="50" t="str">
        <f>'READ ME FIRST'!$D$12</f>
        <v>SDGE</v>
      </c>
      <c r="B60" s="37">
        <f>'READ ME FIRST'!$D$15</f>
        <v>44683</v>
      </c>
      <c r="C60" s="38" t="s">
        <v>282</v>
      </c>
      <c r="D60" s="39" t="str">
        <f>IF(Table2[[#This Row],[WMPInitiativeCategory]]="", "",INDEX('Initiative mapping-DO NOT EDIT'!$H$3:$H$12, MATCH(Table2[[#This Row],[WMPInitiativeCategory]],'Initiative mapping-DO NOT EDIT'!$G$3:$G$12,0)))</f>
        <v>5.3.4.</v>
      </c>
      <c r="E60" s="38" t="s">
        <v>339</v>
      </c>
      <c r="F60" s="38"/>
      <c r="G60" s="58">
        <f>IF(Table2[[#This Row],[WMPInitiativeActivity]]="","x",IF(Table2[[#This Row],[WMPInitiativeActivity]]="other", Table2[[#This Row],[ActivityNameifOther]], INDEX('Initiative mapping-DO NOT EDIT'!$C$3:$C$89,MATCH(Table2[[#This Row],[WMPInitiativeActivity]],'Initiative mapping-DO NOT EDIT'!$D$3:$D$89,0))))</f>
        <v>15</v>
      </c>
      <c r="H60" s="38" t="s">
        <v>340</v>
      </c>
      <c r="I60" s="42" t="s">
        <v>341</v>
      </c>
      <c r="J6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Inspections_Substation inspections  _WMP.492_2022</v>
      </c>
      <c r="K60" s="43">
        <v>280</v>
      </c>
      <c r="L60" s="42" t="s">
        <v>286</v>
      </c>
      <c r="M60" s="42">
        <v>330</v>
      </c>
      <c r="N60" s="42">
        <f>Table2[[#This Row],[QuantActualProgressQ1]]</f>
        <v>91</v>
      </c>
      <c r="O60" s="42">
        <v>197</v>
      </c>
      <c r="P60" s="43">
        <v>133</v>
      </c>
      <c r="Q60" s="43">
        <v>330</v>
      </c>
      <c r="R60" s="42">
        <v>91</v>
      </c>
      <c r="S60" s="42"/>
      <c r="T60" s="45"/>
      <c r="U60" s="45"/>
      <c r="V60" s="44" t="s">
        <v>129</v>
      </c>
      <c r="W60" s="44" t="s">
        <v>129</v>
      </c>
      <c r="X60" s="45"/>
      <c r="Y60" s="45"/>
      <c r="Z60" s="56"/>
      <c r="AA60" s="46" t="s">
        <v>132</v>
      </c>
      <c r="AB60" s="45"/>
      <c r="AC60" s="36"/>
      <c r="AE60" s="47"/>
      <c r="AF60" s="49"/>
      <c r="AG60" s="49"/>
      <c r="AH60" s="49"/>
    </row>
    <row r="61" spans="1:34" ht="48" customHeight="1" x14ac:dyDescent="0.35">
      <c r="A61" s="50" t="str">
        <f>'READ ME FIRST'!$D$12</f>
        <v>SDGE</v>
      </c>
      <c r="B61" s="37">
        <f>'READ ME FIRST'!$D$15</f>
        <v>44683</v>
      </c>
      <c r="C61" s="38" t="s">
        <v>342</v>
      </c>
      <c r="D61" s="39" t="str">
        <f>IF(Table2[[#This Row],[WMPInitiativeCategory]]="", "",INDEX('Initiative mapping-DO NOT EDIT'!$H$3:$H$12, MATCH(Table2[[#This Row],[WMPInitiativeCategory]],'Initiative mapping-DO NOT EDIT'!$G$3:$G$12,0)))</f>
        <v>5.3.5.</v>
      </c>
      <c r="E61" s="38" t="s">
        <v>343</v>
      </c>
      <c r="F61" s="38"/>
      <c r="G61" s="58">
        <f>IF(Table2[[#This Row],[WMPInitiativeActivity]]="","x",IF(Table2[[#This Row],[WMPInitiativeActivity]]="other", Table2[[#This Row],[ActivityNameifOther]], INDEX('Initiative mapping-DO NOT EDIT'!$C$3:$C$89,MATCH(Table2[[#This Row],[WMPInitiativeActivity]],'Initiative mapping-DO NOT EDIT'!$D$3:$D$89,0))))</f>
        <v>1</v>
      </c>
      <c r="H61" s="38" t="s">
        <v>344</v>
      </c>
      <c r="I61" s="42" t="s">
        <v>345</v>
      </c>
      <c r="J6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Inspections_Additional efforts to manage community and environmental impacts _WMP.493_2022</v>
      </c>
      <c r="K61" s="43">
        <v>280</v>
      </c>
      <c r="L61" s="42" t="s">
        <v>129</v>
      </c>
      <c r="M61" s="42" t="s">
        <v>129</v>
      </c>
      <c r="N61" s="42" t="s">
        <v>129</v>
      </c>
      <c r="O61" s="42" t="s">
        <v>129</v>
      </c>
      <c r="P61" s="42" t="s">
        <v>129</v>
      </c>
      <c r="Q61" s="42" t="s">
        <v>129</v>
      </c>
      <c r="R61" s="42" t="s">
        <v>129</v>
      </c>
      <c r="S61" s="42" t="s">
        <v>129</v>
      </c>
      <c r="T61" s="42" t="s">
        <v>129</v>
      </c>
      <c r="U61" s="42" t="s">
        <v>129</v>
      </c>
      <c r="V61" s="44" t="s">
        <v>346</v>
      </c>
      <c r="W61" s="44" t="s">
        <v>347</v>
      </c>
      <c r="X61" s="44"/>
      <c r="Y61" s="45"/>
      <c r="Z61" s="56"/>
      <c r="AA61" s="46" t="s">
        <v>132</v>
      </c>
      <c r="AB61" s="45"/>
      <c r="AC61" s="36"/>
      <c r="AE61" s="47"/>
      <c r="AF61" s="49"/>
      <c r="AG61" s="49"/>
      <c r="AH61" s="49"/>
    </row>
    <row r="62" spans="1:34" s="63" customFormat="1" ht="48" customHeight="1" x14ac:dyDescent="0.35">
      <c r="A62" s="63" t="str">
        <f>'READ ME FIRST'!$D$12</f>
        <v>SDGE</v>
      </c>
      <c r="B62" s="64">
        <f>'READ ME FIRST'!$D$15</f>
        <v>44683</v>
      </c>
      <c r="C62" s="65" t="s">
        <v>342</v>
      </c>
      <c r="D62" s="66" t="str">
        <f>IF(Table2[[#This Row],[WMPInitiativeCategory]]="", "",INDEX('Initiative mapping-DO NOT EDIT'!$H$3:$H$12, MATCH(Table2[[#This Row],[WMPInitiativeCategory]],'Initiative mapping-DO NOT EDIT'!$G$3:$G$12,0)))</f>
        <v>5.3.5.</v>
      </c>
      <c r="E62" s="65" t="s">
        <v>348</v>
      </c>
      <c r="F62" s="65"/>
      <c r="G62" s="67">
        <f>IF(Table2[[#This Row],[WMPInitiativeActivity]]="","x",IF(Table2[[#This Row],[WMPInitiativeActivity]]="other", Table2[[#This Row],[ActivityNameifOther]], INDEX('Initiative mapping-DO NOT EDIT'!$C$3:$C$89,MATCH(Table2[[#This Row],[WMPInitiativeActivity]],'Initiative mapping-DO NOT EDIT'!$D$3:$D$89,0))))</f>
        <v>2</v>
      </c>
      <c r="H62" s="65" t="s">
        <v>349</v>
      </c>
      <c r="I62" s="43" t="s">
        <v>350</v>
      </c>
      <c r="J62" s="6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distribution electric lines and equipment 
_WMP.494_2022</v>
      </c>
      <c r="K62" s="43">
        <v>283</v>
      </c>
      <c r="L62" s="43" t="s">
        <v>351</v>
      </c>
      <c r="M62" s="69">
        <v>491822</v>
      </c>
      <c r="N62" s="42">
        <f>Table2[[#This Row],[QuantActualProgressQ1]]</f>
        <v>123917</v>
      </c>
      <c r="O62" s="43">
        <v>246917</v>
      </c>
      <c r="P62" s="43">
        <v>369917</v>
      </c>
      <c r="Q62" s="43">
        <v>491822</v>
      </c>
      <c r="R62" s="43">
        <v>123917</v>
      </c>
      <c r="S62" s="43"/>
      <c r="T62" s="70"/>
      <c r="U62" s="70"/>
      <c r="V62" s="71" t="s">
        <v>129</v>
      </c>
      <c r="W62" s="71" t="s">
        <v>129</v>
      </c>
      <c r="X62" s="71" t="s">
        <v>129</v>
      </c>
      <c r="Y62" s="71" t="s">
        <v>129</v>
      </c>
      <c r="Z62" s="71" t="s">
        <v>129</v>
      </c>
      <c r="AA62" s="73" t="s">
        <v>132</v>
      </c>
      <c r="AB62" s="70"/>
      <c r="AC62" s="74"/>
      <c r="AE62" s="75"/>
      <c r="AF62" s="76"/>
      <c r="AG62" s="76"/>
      <c r="AH62" s="76"/>
    </row>
    <row r="63" spans="1:34" ht="48" customHeight="1" x14ac:dyDescent="0.35">
      <c r="A63" s="50" t="str">
        <f>'READ ME FIRST'!$D$12</f>
        <v>SDGE</v>
      </c>
      <c r="B63" s="37">
        <f>'READ ME FIRST'!$D$15</f>
        <v>44683</v>
      </c>
      <c r="C63" s="38" t="s">
        <v>342</v>
      </c>
      <c r="D63" s="39" t="str">
        <f>IF(Table2[[#This Row],[WMPInitiativeCategory]]="", "",INDEX('Initiative mapping-DO NOT EDIT'!$H$3:$H$12, MATCH(Table2[[#This Row],[WMPInitiativeCategory]],'Initiative mapping-DO NOT EDIT'!$G$3:$G$12,0)))</f>
        <v>5.3.5.</v>
      </c>
      <c r="E63" s="38" t="s">
        <v>352</v>
      </c>
      <c r="F63" s="38"/>
      <c r="G63" s="58">
        <f>IF(Table2[[#This Row],[WMPInitiativeActivity]]="","x",IF(Table2[[#This Row],[WMPInitiativeActivity]]="other", Table2[[#This Row],[ActivityNameifOther]], INDEX('Initiative mapping-DO NOT EDIT'!$C$3:$C$89,MATCH(Table2[[#This Row],[WMPInitiativeActivity]],'Initiative mapping-DO NOT EDIT'!$D$3:$D$89,0))))</f>
        <v>3</v>
      </c>
      <c r="H63" s="38" t="s">
        <v>353</v>
      </c>
      <c r="I63" s="42" t="s">
        <v>354</v>
      </c>
      <c r="J6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transmission electric lines and equipment 
_WMP.495_2022</v>
      </c>
      <c r="K63" s="43">
        <v>287</v>
      </c>
      <c r="L63" s="42" t="s">
        <v>129</v>
      </c>
      <c r="M63" s="42" t="s">
        <v>129</v>
      </c>
      <c r="N63" s="42" t="s">
        <v>129</v>
      </c>
      <c r="O63" s="42" t="s">
        <v>129</v>
      </c>
      <c r="P63" s="42" t="s">
        <v>129</v>
      </c>
      <c r="Q63" s="42" t="s">
        <v>129</v>
      </c>
      <c r="R63" s="42" t="s">
        <v>129</v>
      </c>
      <c r="S63" s="42" t="s">
        <v>129</v>
      </c>
      <c r="T63" s="42" t="s">
        <v>129</v>
      </c>
      <c r="U63" s="42" t="s">
        <v>129</v>
      </c>
      <c r="V63" s="44" t="s">
        <v>129</v>
      </c>
      <c r="W63" s="44" t="s">
        <v>129</v>
      </c>
      <c r="X63" s="44" t="s">
        <v>129</v>
      </c>
      <c r="Y63" s="44" t="s">
        <v>129</v>
      </c>
      <c r="Z63" s="44" t="s">
        <v>129</v>
      </c>
      <c r="AA63" s="45" t="s">
        <v>129</v>
      </c>
      <c r="AB63" s="45"/>
      <c r="AC63" s="36"/>
      <c r="AE63" s="47"/>
      <c r="AF63" s="49"/>
      <c r="AG63" s="49"/>
      <c r="AH63" s="49"/>
    </row>
    <row r="64" spans="1:34" ht="48" customHeight="1" x14ac:dyDescent="0.35">
      <c r="A64" s="50" t="str">
        <f>'READ ME FIRST'!$D$12</f>
        <v>SDGE</v>
      </c>
      <c r="B64" s="37">
        <f>'READ ME FIRST'!$D$15</f>
        <v>44683</v>
      </c>
      <c r="C64" s="38" t="s">
        <v>342</v>
      </c>
      <c r="D64" s="39" t="str">
        <f>IF(Table2[[#This Row],[WMPInitiativeCategory]]="", "",INDEX('Initiative mapping-DO NOT EDIT'!$H$3:$H$12, MATCH(Table2[[#This Row],[WMPInitiativeCategory]],'Initiative mapping-DO NOT EDIT'!$G$3:$G$12,0)))</f>
        <v>5.3.5.</v>
      </c>
      <c r="E64" s="38" t="s">
        <v>355</v>
      </c>
      <c r="F64" s="38"/>
      <c r="G64" s="58">
        <f>IF(Table2[[#This Row],[WMPInitiativeActivity]]="","x",IF(Table2[[#This Row],[WMPInitiativeActivity]]="other", Table2[[#This Row],[ActivityNameifOther]], INDEX('Initiative mapping-DO NOT EDIT'!$C$3:$C$89,MATCH(Table2[[#This Row],[WMPInitiativeActivity]],'Initiative mapping-DO NOT EDIT'!$D$3:$D$89,0))))</f>
        <v>4</v>
      </c>
      <c r="H64" s="38" t="s">
        <v>356</v>
      </c>
      <c r="I64" s="42" t="s">
        <v>357</v>
      </c>
      <c r="J6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Inspections_Emergency response vegetation management due to red flag warning or other urgent conditions   _WMP.496_2022</v>
      </c>
      <c r="K64" s="43">
        <v>287</v>
      </c>
      <c r="L64" s="42" t="s">
        <v>129</v>
      </c>
      <c r="M64" s="42" t="s">
        <v>129</v>
      </c>
      <c r="N64" s="42" t="s">
        <v>129</v>
      </c>
      <c r="O64" s="42" t="s">
        <v>129</v>
      </c>
      <c r="P64" s="42" t="s">
        <v>129</v>
      </c>
      <c r="Q64" s="42" t="s">
        <v>129</v>
      </c>
      <c r="R64" s="42" t="s">
        <v>129</v>
      </c>
      <c r="S64" s="42" t="s">
        <v>129</v>
      </c>
      <c r="T64" s="42" t="s">
        <v>129</v>
      </c>
      <c r="U64" s="42" t="s">
        <v>129</v>
      </c>
      <c r="V64" s="44" t="s">
        <v>129</v>
      </c>
      <c r="W64" s="44" t="s">
        <v>129</v>
      </c>
      <c r="X64" s="44" t="s">
        <v>129</v>
      </c>
      <c r="Y64" s="44" t="s">
        <v>129</v>
      </c>
      <c r="Z64" s="44" t="s">
        <v>129</v>
      </c>
      <c r="AA64" s="45" t="s">
        <v>129</v>
      </c>
      <c r="AB64" s="45"/>
      <c r="AC64" s="36"/>
      <c r="AE64" s="47"/>
      <c r="AF64" s="49"/>
      <c r="AG64" s="49"/>
      <c r="AH64" s="49"/>
    </row>
    <row r="65" spans="1:34" ht="48" customHeight="1" x14ac:dyDescent="0.35">
      <c r="A65" s="50" t="str">
        <f>'READ ME FIRST'!$D$12</f>
        <v>SDGE</v>
      </c>
      <c r="B65" s="37">
        <f>'READ ME FIRST'!$D$15</f>
        <v>44683</v>
      </c>
      <c r="C65" s="65" t="s">
        <v>342</v>
      </c>
      <c r="D65" s="39" t="str">
        <f>IF(Table2[[#This Row],[WMPInitiativeCategory]]="", "",INDEX('Initiative mapping-DO NOT EDIT'!$H$3:$H$12, MATCH(Table2[[#This Row],[WMPInitiativeCategory]],'Initiative mapping-DO NOT EDIT'!$G$3:$G$12,0)))</f>
        <v>5.3.5.</v>
      </c>
      <c r="E65" s="65" t="s">
        <v>358</v>
      </c>
      <c r="F65" s="65"/>
      <c r="G65" s="58">
        <f>IF(Table2[[#This Row],[WMPInitiativeActivity]]="","x",IF(Table2[[#This Row],[WMPInitiativeActivity]]="other", Table2[[#This Row],[ActivityNameifOther]], INDEX('Initiative mapping-DO NOT EDIT'!$C$3:$C$89,MATCH(Table2[[#This Row],[WMPInitiativeActivity]],'Initiative mapping-DO NOT EDIT'!$D$3:$D$89,0))))</f>
        <v>5</v>
      </c>
      <c r="H65" s="65" t="s">
        <v>359</v>
      </c>
      <c r="I65" s="43" t="s">
        <v>360</v>
      </c>
      <c r="J6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Inspections_Fuel management and reduction of “slash” from vegetation management activities _WMP.497_2022</v>
      </c>
      <c r="K65" s="43">
        <v>288</v>
      </c>
      <c r="L65" s="43" t="s">
        <v>361</v>
      </c>
      <c r="M65" s="43">
        <v>500</v>
      </c>
      <c r="N65" s="42">
        <f>Table2[[#This Row],[QuantActualProgressQ1]]</f>
        <v>90</v>
      </c>
      <c r="O65" s="43">
        <v>90</v>
      </c>
      <c r="P65" s="43">
        <v>180</v>
      </c>
      <c r="Q65" s="43">
        <v>500</v>
      </c>
      <c r="R65" s="43">
        <v>90</v>
      </c>
      <c r="S65" s="43"/>
      <c r="T65" s="70"/>
      <c r="U65" s="70"/>
      <c r="V65" s="71" t="s">
        <v>362</v>
      </c>
      <c r="W65" s="71" t="s">
        <v>363</v>
      </c>
      <c r="X65" s="71"/>
      <c r="Y65" s="70"/>
      <c r="Z65" s="72"/>
      <c r="AA65" s="73" t="s">
        <v>132</v>
      </c>
      <c r="AB65" s="70"/>
      <c r="AC65" s="36"/>
      <c r="AE65" s="47"/>
      <c r="AF65" s="76"/>
      <c r="AG65" s="76"/>
      <c r="AH65" s="76"/>
    </row>
    <row r="66" spans="1:34" ht="48" customHeight="1" x14ac:dyDescent="0.35">
      <c r="A66" s="50" t="str">
        <f>'READ ME FIRST'!$D$12</f>
        <v>SDGE</v>
      </c>
      <c r="B66" s="37">
        <f>'READ ME FIRST'!$D$15</f>
        <v>44683</v>
      </c>
      <c r="C66" s="38" t="s">
        <v>342</v>
      </c>
      <c r="D66" s="39" t="str">
        <f>IF(Table2[[#This Row],[WMPInitiativeCategory]]="", "",INDEX('Initiative mapping-DO NOT EDIT'!$H$3:$H$12, MATCH(Table2[[#This Row],[WMPInitiativeCategory]],'Initiative mapping-DO NOT EDIT'!$G$3:$G$12,0)))</f>
        <v>5.3.5.</v>
      </c>
      <c r="E66" s="38" t="s">
        <v>290</v>
      </c>
      <c r="F66" s="38"/>
      <c r="G66" s="58">
        <f>IF(Table2[[#This Row],[WMPInitiativeActivity]]="","x",IF(Table2[[#This Row],[WMPInitiativeActivity]]="other", Table2[[#This Row],[ActivityNameifOther]], INDEX('Initiative mapping-DO NOT EDIT'!$C$3:$C$89,MATCH(Table2[[#This Row],[WMPInitiativeActivity]],'Initiative mapping-DO NOT EDIT'!$D$3:$D$89,0))))</f>
        <v>3</v>
      </c>
      <c r="H66" s="38" t="s">
        <v>364</v>
      </c>
      <c r="I66" s="42" t="s">
        <v>365</v>
      </c>
      <c r="J6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Inspections_Improvement of inspections _WMP.498_2022</v>
      </c>
      <c r="K66" s="43">
        <v>291</v>
      </c>
      <c r="L66" s="42" t="s">
        <v>129</v>
      </c>
      <c r="M66" s="42" t="s">
        <v>129</v>
      </c>
      <c r="N66" s="42" t="s">
        <v>129</v>
      </c>
      <c r="O66" s="42" t="s">
        <v>129</v>
      </c>
      <c r="P66" s="42" t="s">
        <v>129</v>
      </c>
      <c r="Q66" s="42" t="s">
        <v>129</v>
      </c>
      <c r="R66" s="42" t="s">
        <v>129</v>
      </c>
      <c r="S66" s="42" t="s">
        <v>129</v>
      </c>
      <c r="T66" s="42" t="s">
        <v>129</v>
      </c>
      <c r="U66" s="42" t="s">
        <v>129</v>
      </c>
      <c r="V66" s="44" t="s">
        <v>129</v>
      </c>
      <c r="W66" s="44" t="s">
        <v>129</v>
      </c>
      <c r="X66" s="44" t="s">
        <v>129</v>
      </c>
      <c r="Y66" s="44" t="s">
        <v>129</v>
      </c>
      <c r="Z66" s="44" t="s">
        <v>129</v>
      </c>
      <c r="AA66" s="45" t="s">
        <v>129</v>
      </c>
      <c r="AB66" s="45"/>
      <c r="AC66" s="36"/>
      <c r="AE66" s="47"/>
      <c r="AF66" s="49"/>
      <c r="AG66" s="49"/>
      <c r="AH66" s="49"/>
    </row>
    <row r="67" spans="1:34" ht="48" customHeight="1" x14ac:dyDescent="0.35">
      <c r="A67" s="50" t="str">
        <f>'READ ME FIRST'!$D$12</f>
        <v>SDGE</v>
      </c>
      <c r="B67" s="37">
        <f>'READ ME FIRST'!$D$15</f>
        <v>44683</v>
      </c>
      <c r="C67" s="38" t="s">
        <v>342</v>
      </c>
      <c r="D67" s="39" t="str">
        <f>IF(Table2[[#This Row],[WMPInitiativeCategory]]="", "",INDEX('Initiative mapping-DO NOT EDIT'!$H$3:$H$12, MATCH(Table2[[#This Row],[WMPInitiativeCategory]],'Initiative mapping-DO NOT EDIT'!$G$3:$G$12,0)))</f>
        <v>5.3.5.</v>
      </c>
      <c r="E67" s="38" t="s">
        <v>366</v>
      </c>
      <c r="F67" s="38"/>
      <c r="G67" s="58">
        <f>IF(Table2[[#This Row],[WMPInitiativeActivity]]="","x",IF(Table2[[#This Row],[WMPInitiativeActivity]]="other", Table2[[#This Row],[ActivityNameifOther]], INDEX('Initiative mapping-DO NOT EDIT'!$C$3:$C$89,MATCH(Table2[[#This Row],[WMPInitiativeActivity]],'Initiative mapping-DO NOT EDIT'!$D$3:$D$89,0))))</f>
        <v>7</v>
      </c>
      <c r="H67" s="38" t="s">
        <v>367</v>
      </c>
      <c r="I67" s="42" t="s">
        <v>368</v>
      </c>
      <c r="J6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vegetation around distribution electric lines and equipment _WMP.499_2022</v>
      </c>
      <c r="K67" s="43">
        <v>292</v>
      </c>
      <c r="L67" s="42" t="s">
        <v>369</v>
      </c>
      <c r="M67" s="42">
        <v>730</v>
      </c>
      <c r="N67" s="42">
        <f>Table2[[#This Row],[QuantActualProgressQ1]]</f>
        <v>56.2</v>
      </c>
      <c r="O67" s="42">
        <v>555</v>
      </c>
      <c r="P67" s="42">
        <v>688</v>
      </c>
      <c r="Q67" s="42">
        <v>746</v>
      </c>
      <c r="R67" s="42">
        <v>56.2</v>
      </c>
      <c r="S67" s="42"/>
      <c r="T67" s="45"/>
      <c r="U67" s="45"/>
      <c r="V67" s="44" t="s">
        <v>129</v>
      </c>
      <c r="W67" s="44" t="s">
        <v>129</v>
      </c>
      <c r="X67" s="44" t="s">
        <v>129</v>
      </c>
      <c r="Y67" s="44" t="s">
        <v>129</v>
      </c>
      <c r="Z67" s="44" t="s">
        <v>129</v>
      </c>
      <c r="AA67" s="46" t="s">
        <v>132</v>
      </c>
      <c r="AB67" s="45"/>
      <c r="AC67" s="36"/>
      <c r="AE67" s="47"/>
      <c r="AF67" s="49"/>
      <c r="AG67" s="49"/>
      <c r="AH67" s="49"/>
    </row>
    <row r="68" spans="1:34" ht="48" customHeight="1" x14ac:dyDescent="0.35">
      <c r="A68" s="50" t="str">
        <f>'READ ME FIRST'!$D$12</f>
        <v>SDGE</v>
      </c>
      <c r="B68" s="37">
        <f>'READ ME FIRST'!$D$15</f>
        <v>44683</v>
      </c>
      <c r="C68" s="38" t="s">
        <v>342</v>
      </c>
      <c r="D68" s="39" t="str">
        <f>IF(Table2[[#This Row],[WMPInitiativeCategory]]="", "",INDEX('Initiative mapping-DO NOT EDIT'!$H$3:$H$12, MATCH(Table2[[#This Row],[WMPInitiativeCategory]],'Initiative mapping-DO NOT EDIT'!$G$3:$G$12,0)))</f>
        <v>5.3.5.</v>
      </c>
      <c r="E68" s="38" t="s">
        <v>307</v>
      </c>
      <c r="F68" s="38"/>
      <c r="G68" s="58">
        <f>IF(Table2[[#This Row],[WMPInitiativeActivity]]="","x",IF(Table2[[#This Row],[WMPInitiativeActivity]]="other", Table2[[#This Row],[ActivityNameifOther]], INDEX('Initiative mapping-DO NOT EDIT'!$C$3:$C$89,MATCH(Table2[[#This Row],[WMPInitiativeActivity]],'Initiative mapping-DO NOT EDIT'!$D$3:$D$89,0))))</f>
        <v>8</v>
      </c>
      <c r="H68" s="38" t="s">
        <v>370</v>
      </c>
      <c r="I68" s="42" t="s">
        <v>371</v>
      </c>
      <c r="J6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transmission electric lines and equipment _WMP.500_2022</v>
      </c>
      <c r="K68" s="43">
        <v>292</v>
      </c>
      <c r="L68" s="42" t="s">
        <v>129</v>
      </c>
      <c r="M68" s="42" t="s">
        <v>129</v>
      </c>
      <c r="N68" s="42" t="s">
        <v>129</v>
      </c>
      <c r="O68" s="42" t="s">
        <v>129</v>
      </c>
      <c r="P68" s="42" t="s">
        <v>129</v>
      </c>
      <c r="Q68" s="42" t="s">
        <v>129</v>
      </c>
      <c r="R68" s="42" t="s">
        <v>129</v>
      </c>
      <c r="S68" s="42" t="s">
        <v>129</v>
      </c>
      <c r="T68" s="42" t="s">
        <v>129</v>
      </c>
      <c r="U68" s="42" t="s">
        <v>129</v>
      </c>
      <c r="V68" s="44" t="s">
        <v>129</v>
      </c>
      <c r="W68" s="44" t="s">
        <v>129</v>
      </c>
      <c r="X68" s="44" t="s">
        <v>129</v>
      </c>
      <c r="Y68" s="44" t="s">
        <v>129</v>
      </c>
      <c r="Z68" s="44" t="s">
        <v>129</v>
      </c>
      <c r="AA68" s="45" t="s">
        <v>129</v>
      </c>
      <c r="AB68" s="45"/>
      <c r="AC68" s="36"/>
      <c r="AE68" s="47"/>
      <c r="AF68" s="49"/>
      <c r="AG68" s="49"/>
      <c r="AH68" s="49"/>
    </row>
    <row r="69" spans="1:34" s="63" customFormat="1" ht="48" customHeight="1" x14ac:dyDescent="0.35">
      <c r="A69" s="63" t="str">
        <f>'READ ME FIRST'!$D$12</f>
        <v>SDGE</v>
      </c>
      <c r="B69" s="64">
        <f>'READ ME FIRST'!$D$15</f>
        <v>44683</v>
      </c>
      <c r="C69" s="65" t="s">
        <v>342</v>
      </c>
      <c r="D69" s="66" t="str">
        <f>IF(Table2[[#This Row],[WMPInitiativeCategory]]="", "",INDEX('Initiative mapping-DO NOT EDIT'!$H$3:$H$12, MATCH(Table2[[#This Row],[WMPInitiativeCategory]],'Initiative mapping-DO NOT EDIT'!$G$3:$G$12,0)))</f>
        <v>5.3.5.</v>
      </c>
      <c r="E69" s="65" t="s">
        <v>372</v>
      </c>
      <c r="F69" s="65"/>
      <c r="G69" s="67">
        <f>IF(Table2[[#This Row],[WMPInitiativeActivity]]="","x",IF(Table2[[#This Row],[WMPInitiativeActivity]]="other", Table2[[#This Row],[ActivityNameifOther]], INDEX('Initiative mapping-DO NOT EDIT'!$C$3:$C$89,MATCH(Table2[[#This Row],[WMPInitiativeActivity]],'Initiative mapping-DO NOT EDIT'!$D$3:$D$89,0))))</f>
        <v>9</v>
      </c>
      <c r="H69" s="65" t="s">
        <v>373</v>
      </c>
      <c r="I69" s="42" t="s">
        <v>374</v>
      </c>
      <c r="J69" s="6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distribution electric lines and equipment, beyond inspections mandated by rules and regulations  _WMP.501_2022</v>
      </c>
      <c r="K69" s="43">
        <v>292</v>
      </c>
      <c r="L69" s="43" t="s">
        <v>375</v>
      </c>
      <c r="M69" s="69">
        <v>12500</v>
      </c>
      <c r="N69" s="42">
        <f>Table2[[#This Row],[QuantActualProgressQ1]]</f>
        <v>2110</v>
      </c>
      <c r="O69" s="43">
        <v>5576</v>
      </c>
      <c r="P69" s="43">
        <v>9038</v>
      </c>
      <c r="Q69" s="43">
        <v>12500</v>
      </c>
      <c r="R69" s="43">
        <v>2110</v>
      </c>
      <c r="S69" s="43"/>
      <c r="T69" s="70"/>
      <c r="U69" s="70"/>
      <c r="V69" s="71" t="s">
        <v>129</v>
      </c>
      <c r="W69" s="71" t="s">
        <v>129</v>
      </c>
      <c r="X69" s="71" t="s">
        <v>129</v>
      </c>
      <c r="Y69" s="71" t="s">
        <v>129</v>
      </c>
      <c r="Z69" s="71" t="s">
        <v>129</v>
      </c>
      <c r="AA69" s="73" t="s">
        <v>132</v>
      </c>
      <c r="AB69" s="70"/>
      <c r="AC69" s="74"/>
      <c r="AE69" s="75"/>
      <c r="AF69" s="76"/>
      <c r="AG69" s="76"/>
      <c r="AH69" s="76"/>
    </row>
    <row r="70" spans="1:34" ht="48" customHeight="1" x14ac:dyDescent="0.35">
      <c r="A70" s="50" t="str">
        <f>'READ ME FIRST'!$D$12</f>
        <v>SDGE</v>
      </c>
      <c r="B70" s="37">
        <f>'READ ME FIRST'!$D$15</f>
        <v>44683</v>
      </c>
      <c r="C70" s="38" t="s">
        <v>342</v>
      </c>
      <c r="D70" s="39" t="str">
        <f>IF(Table2[[#This Row],[WMPInitiativeCategory]]="", "",INDEX('Initiative mapping-DO NOT EDIT'!$H$3:$H$12, MATCH(Table2[[#This Row],[WMPInitiativeCategory]],'Initiative mapping-DO NOT EDIT'!$G$3:$G$12,0)))</f>
        <v>5.3.5.</v>
      </c>
      <c r="E70" s="38" t="s">
        <v>376</v>
      </c>
      <c r="F70" s="38"/>
      <c r="G70" s="58">
        <f>IF(Table2[[#This Row],[WMPInitiativeActivity]]="","x",IF(Table2[[#This Row],[WMPInitiativeActivity]]="other", Table2[[#This Row],[ActivityNameifOther]], INDEX('Initiative mapping-DO NOT EDIT'!$C$3:$C$89,MATCH(Table2[[#This Row],[WMPInitiativeActivity]],'Initiative mapping-DO NOT EDIT'!$D$3:$D$89,0))))</f>
        <v>10</v>
      </c>
      <c r="H70" s="38" t="s">
        <v>377</v>
      </c>
      <c r="I70" s="42" t="s">
        <v>378</v>
      </c>
      <c r="J7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transmission electric lines and _WMP.502_2022</v>
      </c>
      <c r="K70" s="43">
        <v>292</v>
      </c>
      <c r="L70" s="42" t="s">
        <v>129</v>
      </c>
      <c r="M70" s="42" t="s">
        <v>129</v>
      </c>
      <c r="N70" s="42" t="s">
        <v>129</v>
      </c>
      <c r="O70" s="42" t="s">
        <v>129</v>
      </c>
      <c r="P70" s="42" t="s">
        <v>129</v>
      </c>
      <c r="Q70" s="42" t="s">
        <v>129</v>
      </c>
      <c r="R70" s="42" t="s">
        <v>129</v>
      </c>
      <c r="S70" s="42" t="s">
        <v>129</v>
      </c>
      <c r="T70" s="42" t="s">
        <v>129</v>
      </c>
      <c r="U70" s="42" t="s">
        <v>129</v>
      </c>
      <c r="V70" s="44" t="s">
        <v>129</v>
      </c>
      <c r="W70" s="44" t="s">
        <v>129</v>
      </c>
      <c r="X70" s="44" t="s">
        <v>129</v>
      </c>
      <c r="Y70" s="44" t="s">
        <v>129</v>
      </c>
      <c r="Z70" s="44" t="s">
        <v>129</v>
      </c>
      <c r="AA70" s="45" t="s">
        <v>129</v>
      </c>
      <c r="AB70" s="45"/>
      <c r="AC70" s="36"/>
      <c r="AE70" s="47"/>
      <c r="AF70" s="49"/>
      <c r="AG70" s="49"/>
      <c r="AH70" s="49"/>
    </row>
    <row r="71" spans="1:34" ht="48" customHeight="1" x14ac:dyDescent="0.35">
      <c r="A71" s="50" t="str">
        <f>'READ ME FIRST'!$D$12</f>
        <v>SDGE</v>
      </c>
      <c r="B71" s="37">
        <f>'READ ME FIRST'!$D$15</f>
        <v>44683</v>
      </c>
      <c r="C71" s="38" t="s">
        <v>342</v>
      </c>
      <c r="D71" s="39" t="str">
        <f>IF(Table2[[#This Row],[WMPInitiativeCategory]]="", "",INDEX('Initiative mapping-DO NOT EDIT'!$H$3:$H$12, MATCH(Table2[[#This Row],[WMPInitiativeCategory]],'Initiative mapping-DO NOT EDIT'!$G$3:$G$12,0)))</f>
        <v>5.3.5.</v>
      </c>
      <c r="E71" s="38" t="s">
        <v>325</v>
      </c>
      <c r="F71" s="38"/>
      <c r="G71" s="58">
        <f>IF(Table2[[#This Row],[WMPInitiativeActivity]]="","x",IF(Table2[[#This Row],[WMPInitiativeActivity]]="other", Table2[[#This Row],[ActivityNameifOther]], INDEX('Initiative mapping-DO NOT EDIT'!$C$3:$C$89,MATCH(Table2[[#This Row],[WMPInitiativeActivity]],'Initiative mapping-DO NOT EDIT'!$D$3:$D$89,0))))</f>
        <v>11</v>
      </c>
      <c r="H71" s="38" t="s">
        <v>379</v>
      </c>
      <c r="I71" s="42" t="s">
        <v>380</v>
      </c>
      <c r="J7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distribution electric lines and equipment  _WMP.503_2022</v>
      </c>
      <c r="K71" s="43">
        <v>292</v>
      </c>
      <c r="L71" s="42" t="s">
        <v>129</v>
      </c>
      <c r="M71" s="42" t="s">
        <v>129</v>
      </c>
      <c r="N71" s="42" t="s">
        <v>129</v>
      </c>
      <c r="O71" s="42" t="s">
        <v>129</v>
      </c>
      <c r="P71" s="42" t="s">
        <v>129</v>
      </c>
      <c r="Q71" s="42" t="s">
        <v>129</v>
      </c>
      <c r="R71" s="42" t="s">
        <v>129</v>
      </c>
      <c r="S71" s="42" t="s">
        <v>129</v>
      </c>
      <c r="T71" s="42" t="s">
        <v>129</v>
      </c>
      <c r="U71" s="42" t="s">
        <v>129</v>
      </c>
      <c r="V71" s="44" t="s">
        <v>129</v>
      </c>
      <c r="W71" s="44" t="s">
        <v>129</v>
      </c>
      <c r="X71" s="44" t="s">
        <v>129</v>
      </c>
      <c r="Y71" s="44" t="s">
        <v>129</v>
      </c>
      <c r="Z71" s="44" t="s">
        <v>129</v>
      </c>
      <c r="AA71" s="45" t="s">
        <v>129</v>
      </c>
      <c r="AB71" s="45"/>
      <c r="AC71" s="36"/>
      <c r="AE71" s="47"/>
      <c r="AF71" s="49"/>
      <c r="AG71" s="49"/>
      <c r="AH71" s="49"/>
    </row>
    <row r="72" spans="1:34" ht="48" customHeight="1" x14ac:dyDescent="0.35">
      <c r="A72" s="50" t="str">
        <f>'READ ME FIRST'!$D$12</f>
        <v>SDGE</v>
      </c>
      <c r="B72" s="37">
        <f>'READ ME FIRST'!$D$15</f>
        <v>44683</v>
      </c>
      <c r="C72" s="38" t="s">
        <v>342</v>
      </c>
      <c r="D72" s="39" t="str">
        <f>IF(Table2[[#This Row],[WMPInitiativeCategory]]="", "",INDEX('Initiative mapping-DO NOT EDIT'!$H$3:$H$12, MATCH(Table2[[#This Row],[WMPInitiativeCategory]],'Initiative mapping-DO NOT EDIT'!$G$3:$G$12,0)))</f>
        <v>5.3.5.</v>
      </c>
      <c r="E72" s="38" t="s">
        <v>328</v>
      </c>
      <c r="F72" s="38"/>
      <c r="G72" s="58">
        <f>IF(Table2[[#This Row],[WMPInitiativeActivity]]="","x",IF(Table2[[#This Row],[WMPInitiativeActivity]]="other", Table2[[#This Row],[ActivityNameifOther]], INDEX('Initiative mapping-DO NOT EDIT'!$C$3:$C$89,MATCH(Table2[[#This Row],[WMPInitiativeActivity]],'Initiative mapping-DO NOT EDIT'!$D$3:$D$89,0))))</f>
        <v>12</v>
      </c>
      <c r="H72" s="38" t="s">
        <v>381</v>
      </c>
      <c r="I72" s="42" t="s">
        <v>382</v>
      </c>
      <c r="J7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transmission electric lines and equipment  _WMP.504_2022</v>
      </c>
      <c r="K72" s="43">
        <v>293</v>
      </c>
      <c r="L72" s="42" t="s">
        <v>129</v>
      </c>
      <c r="M72" s="42" t="s">
        <v>129</v>
      </c>
      <c r="N72" s="42" t="s">
        <v>129</v>
      </c>
      <c r="O72" s="42" t="s">
        <v>129</v>
      </c>
      <c r="P72" s="42" t="s">
        <v>129</v>
      </c>
      <c r="Q72" s="42" t="s">
        <v>129</v>
      </c>
      <c r="R72" s="42" t="s">
        <v>129</v>
      </c>
      <c r="S72" s="42" t="s">
        <v>129</v>
      </c>
      <c r="T72" s="42" t="s">
        <v>129</v>
      </c>
      <c r="U72" s="42" t="s">
        <v>129</v>
      </c>
      <c r="V72" s="44" t="s">
        <v>129</v>
      </c>
      <c r="W72" s="44" t="s">
        <v>129</v>
      </c>
      <c r="X72" s="44" t="s">
        <v>129</v>
      </c>
      <c r="Y72" s="44" t="s">
        <v>129</v>
      </c>
      <c r="Z72" s="44" t="s">
        <v>129</v>
      </c>
      <c r="AA72" s="45" t="s">
        <v>129</v>
      </c>
      <c r="AB72" s="45"/>
      <c r="AC72" s="36"/>
      <c r="AE72" s="47"/>
      <c r="AF72" s="49"/>
      <c r="AG72" s="49"/>
      <c r="AH72" s="49"/>
    </row>
    <row r="73" spans="1:34" ht="48" customHeight="1" x14ac:dyDescent="0.35">
      <c r="A73" s="50" t="str">
        <f>'READ ME FIRST'!$D$12</f>
        <v>SDGE</v>
      </c>
      <c r="B73" s="37">
        <f>'READ ME FIRST'!$D$15</f>
        <v>44683</v>
      </c>
      <c r="C73" s="38" t="s">
        <v>342</v>
      </c>
      <c r="D73" s="39" t="str">
        <f>IF(Table2[[#This Row],[WMPInitiativeCategory]]="", "",INDEX('Initiative mapping-DO NOT EDIT'!$H$3:$H$12, MATCH(Table2[[#This Row],[WMPInitiativeCategory]],'Initiative mapping-DO NOT EDIT'!$G$3:$G$12,0)))</f>
        <v>5.3.5.</v>
      </c>
      <c r="E73" s="38" t="s">
        <v>383</v>
      </c>
      <c r="F73" s="38"/>
      <c r="G73" s="58">
        <f>IF(Table2[[#This Row],[WMPInitiativeActivity]]="","x",IF(Table2[[#This Row],[WMPInitiativeActivity]]="other", Table2[[#This Row],[ActivityNameifOther]], INDEX('Initiative mapping-DO NOT EDIT'!$C$3:$C$89,MATCH(Table2[[#This Row],[WMPInitiativeActivity]],'Initiative mapping-DO NOT EDIT'!$D$3:$D$89,0))))</f>
        <v>13</v>
      </c>
      <c r="H73" s="38" t="s">
        <v>384</v>
      </c>
      <c r="I73" s="42" t="s">
        <v>385</v>
      </c>
      <c r="J7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Inspections_Quality assurance / quality control of vegetation inspections  _WMP.505_2022</v>
      </c>
      <c r="K73" s="43">
        <v>293</v>
      </c>
      <c r="L73" s="77" t="s">
        <v>286</v>
      </c>
      <c r="M73" s="77">
        <v>0.15</v>
      </c>
      <c r="N73" s="78">
        <v>3.7499999999999999E-2</v>
      </c>
      <c r="O73" s="78">
        <v>7.4999999999999997E-2</v>
      </c>
      <c r="P73" s="78">
        <v>0.1125</v>
      </c>
      <c r="Q73" s="77">
        <v>0.15</v>
      </c>
      <c r="R73" s="78">
        <v>3.7499999999999999E-2</v>
      </c>
      <c r="S73" s="42"/>
      <c r="T73" s="45"/>
      <c r="U73" s="45"/>
      <c r="V73" s="44" t="s">
        <v>129</v>
      </c>
      <c r="W73" s="44" t="s">
        <v>129</v>
      </c>
      <c r="X73" s="44" t="s">
        <v>129</v>
      </c>
      <c r="Y73" s="44" t="s">
        <v>129</v>
      </c>
      <c r="Z73" s="44" t="s">
        <v>129</v>
      </c>
      <c r="AA73" s="46" t="s">
        <v>132</v>
      </c>
      <c r="AB73" s="45"/>
      <c r="AC73" s="36"/>
      <c r="AE73" s="47"/>
      <c r="AF73" s="49"/>
      <c r="AG73" s="49"/>
      <c r="AH73" s="49"/>
    </row>
    <row r="74" spans="1:34" ht="48" customHeight="1" x14ac:dyDescent="0.35">
      <c r="A74" s="50" t="str">
        <f>'READ ME FIRST'!$D$12</f>
        <v>SDGE</v>
      </c>
      <c r="B74" s="37">
        <f>'READ ME FIRST'!$D$15</f>
        <v>44683</v>
      </c>
      <c r="C74" s="38" t="s">
        <v>342</v>
      </c>
      <c r="D74" s="39" t="str">
        <f>IF(Table2[[#This Row],[WMPInitiativeCategory]]="", "",INDEX('Initiative mapping-DO NOT EDIT'!$H$3:$H$12, MATCH(Table2[[#This Row],[WMPInitiativeCategory]],'Initiative mapping-DO NOT EDIT'!$G$3:$G$12,0)))</f>
        <v>5.3.5.</v>
      </c>
      <c r="E74" s="38" t="s">
        <v>386</v>
      </c>
      <c r="F74" s="38"/>
      <c r="G74" s="58">
        <f>IF(Table2[[#This Row],[WMPInitiativeActivity]]="","x",IF(Table2[[#This Row],[WMPInitiativeActivity]]="other", Table2[[#This Row],[ActivityNameifOther]], INDEX('Initiative mapping-DO NOT EDIT'!$C$3:$C$89,MATCH(Table2[[#This Row],[WMPInitiativeActivity]],'Initiative mapping-DO NOT EDIT'!$D$3:$D$89,0))))</f>
        <v>14</v>
      </c>
      <c r="H74" s="38" t="s">
        <v>387</v>
      </c>
      <c r="I74" s="42" t="s">
        <v>388</v>
      </c>
      <c r="J7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Inspections_Recruiting and training of vegetation management personnel  _WMP.506_2022</v>
      </c>
      <c r="K74" s="43">
        <v>294</v>
      </c>
      <c r="L74" s="42" t="s">
        <v>129</v>
      </c>
      <c r="M74" s="42" t="s">
        <v>129</v>
      </c>
      <c r="N74" s="42" t="s">
        <v>129</v>
      </c>
      <c r="O74" s="42" t="s">
        <v>129</v>
      </c>
      <c r="P74" s="42" t="s">
        <v>129</v>
      </c>
      <c r="Q74" s="42" t="s">
        <v>129</v>
      </c>
      <c r="R74" s="42" t="s">
        <v>129</v>
      </c>
      <c r="S74" s="42" t="s">
        <v>129</v>
      </c>
      <c r="T74" s="42" t="s">
        <v>129</v>
      </c>
      <c r="U74" s="42" t="s">
        <v>129</v>
      </c>
      <c r="V74" s="44" t="s">
        <v>389</v>
      </c>
      <c r="W74" s="44" t="s">
        <v>390</v>
      </c>
      <c r="X74" s="44"/>
      <c r="Y74" s="45"/>
      <c r="Z74" s="56"/>
      <c r="AA74" s="46" t="s">
        <v>132</v>
      </c>
      <c r="AB74" s="45"/>
      <c r="AC74" s="36"/>
      <c r="AE74" s="47"/>
      <c r="AF74" s="49"/>
      <c r="AG74" s="49"/>
      <c r="AH74" s="49"/>
    </row>
    <row r="75" spans="1:34" ht="48" customHeight="1" x14ac:dyDescent="0.35">
      <c r="A75" s="50" t="str">
        <f>'READ ME FIRST'!$D$12</f>
        <v>SDGE</v>
      </c>
      <c r="B75" s="37">
        <f>'READ ME FIRST'!$D$15</f>
        <v>44683</v>
      </c>
      <c r="C75" s="38" t="s">
        <v>342</v>
      </c>
      <c r="D75" s="39" t="str">
        <f>IF(Table2[[#This Row],[WMPInitiativeCategory]]="", "",INDEX('Initiative mapping-DO NOT EDIT'!$H$3:$H$12, MATCH(Table2[[#This Row],[WMPInitiativeCategory]],'Initiative mapping-DO NOT EDIT'!$G$3:$G$12,0)))</f>
        <v>5.3.5.</v>
      </c>
      <c r="E75" s="38" t="s">
        <v>391</v>
      </c>
      <c r="F75" s="38"/>
      <c r="G75" s="58">
        <f>IF(Table2[[#This Row],[WMPInitiativeActivity]]="","x",IF(Table2[[#This Row],[WMPInitiativeActivity]]="other", Table2[[#This Row],[ActivityNameifOther]], INDEX('Initiative mapping-DO NOT EDIT'!$C$3:$C$89,MATCH(Table2[[#This Row],[WMPInitiativeActivity]],'Initiative mapping-DO NOT EDIT'!$D$3:$D$89,0))))</f>
        <v>15</v>
      </c>
      <c r="H75" s="38" t="s">
        <v>392</v>
      </c>
      <c r="I75" s="42" t="s">
        <v>393</v>
      </c>
      <c r="J7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Inspections_Remediation of at-risk species  _WMP.507_2022</v>
      </c>
      <c r="K75" s="43">
        <v>296</v>
      </c>
      <c r="L75" s="42" t="s">
        <v>129</v>
      </c>
      <c r="M75" s="42" t="s">
        <v>129</v>
      </c>
      <c r="N75" s="42" t="s">
        <v>129</v>
      </c>
      <c r="O75" s="42" t="s">
        <v>129</v>
      </c>
      <c r="P75" s="42" t="s">
        <v>129</v>
      </c>
      <c r="Q75" s="42" t="s">
        <v>129</v>
      </c>
      <c r="R75" s="42" t="s">
        <v>129</v>
      </c>
      <c r="S75" s="42" t="s">
        <v>129</v>
      </c>
      <c r="T75" s="42" t="s">
        <v>129</v>
      </c>
      <c r="U75" s="42" t="s">
        <v>129</v>
      </c>
      <c r="V75" s="44" t="s">
        <v>394</v>
      </c>
      <c r="W75" s="44" t="s">
        <v>395</v>
      </c>
      <c r="X75" s="45"/>
      <c r="Y75" s="45"/>
      <c r="Z75" s="56"/>
      <c r="AA75" s="46" t="s">
        <v>132</v>
      </c>
      <c r="AB75" s="45"/>
      <c r="AC75" s="36"/>
      <c r="AE75" s="47"/>
      <c r="AF75" s="49"/>
      <c r="AG75" s="49"/>
      <c r="AH75" s="49"/>
    </row>
    <row r="76" spans="1:34" ht="48" customHeight="1" x14ac:dyDescent="0.35">
      <c r="A76" s="50" t="str">
        <f>'READ ME FIRST'!$D$12</f>
        <v>SDGE</v>
      </c>
      <c r="B76" s="37">
        <f>'READ ME FIRST'!$D$15</f>
        <v>44683</v>
      </c>
      <c r="C76" s="38" t="s">
        <v>342</v>
      </c>
      <c r="D76" s="39" t="str">
        <f>IF(Table2[[#This Row],[WMPInitiativeCategory]]="", "",INDEX('Initiative mapping-DO NOT EDIT'!$H$3:$H$12, MATCH(Table2[[#This Row],[WMPInitiativeCategory]],'Initiative mapping-DO NOT EDIT'!$G$3:$G$12,0)))</f>
        <v>5.3.5.</v>
      </c>
      <c r="E76" s="38" t="s">
        <v>396</v>
      </c>
      <c r="F76" s="38"/>
      <c r="G76" s="58">
        <f>IF(Table2[[#This Row],[WMPInitiativeActivity]]="","x",IF(Table2[[#This Row],[WMPInitiativeActivity]]="other", Table2[[#This Row],[ActivityNameifOther]], INDEX('Initiative mapping-DO NOT EDIT'!$C$3:$C$89,MATCH(Table2[[#This Row],[WMPInitiativeActivity]],'Initiative mapping-DO NOT EDIT'!$D$3:$D$89,0))))</f>
        <v>16</v>
      </c>
      <c r="H76" s="38" t="s">
        <v>397</v>
      </c>
      <c r="I76" s="42" t="s">
        <v>398</v>
      </c>
      <c r="J7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Inspections_Removal and remediation of trees with strike potential to electric lines and equipment  _WMP.508_2022</v>
      </c>
      <c r="K76" s="43">
        <v>299</v>
      </c>
      <c r="L76" s="42" t="s">
        <v>399</v>
      </c>
      <c r="M76" s="42">
        <v>106</v>
      </c>
      <c r="N76" s="42">
        <f>Table2[[#This Row],[QuantActualProgressQ1]]</f>
        <v>0</v>
      </c>
      <c r="O76" s="42">
        <v>9</v>
      </c>
      <c r="P76" s="42">
        <v>106</v>
      </c>
      <c r="Q76" s="42">
        <v>106</v>
      </c>
      <c r="R76" s="42">
        <v>0</v>
      </c>
      <c r="S76" s="42"/>
      <c r="T76" s="45"/>
      <c r="U76" s="45"/>
      <c r="V76" s="44" t="s">
        <v>129</v>
      </c>
      <c r="W76" s="44" t="s">
        <v>129</v>
      </c>
      <c r="X76" s="44" t="s">
        <v>129</v>
      </c>
      <c r="Y76" s="44" t="s">
        <v>129</v>
      </c>
      <c r="Z76" s="44" t="s">
        <v>129</v>
      </c>
      <c r="AA76" s="46" t="s">
        <v>228</v>
      </c>
      <c r="AB76" s="45"/>
      <c r="AC76" s="36"/>
      <c r="AE76" s="47"/>
      <c r="AF76" s="49"/>
      <c r="AG76" s="49"/>
      <c r="AH76" s="49"/>
    </row>
    <row r="77" spans="1:34" ht="48" customHeight="1" x14ac:dyDescent="0.35">
      <c r="A77" s="50" t="str">
        <f>'READ ME FIRST'!$D$12</f>
        <v>SDGE</v>
      </c>
      <c r="B77" s="37">
        <f>'READ ME FIRST'!$D$15</f>
        <v>44683</v>
      </c>
      <c r="C77" s="38" t="s">
        <v>342</v>
      </c>
      <c r="D77" s="39" t="str">
        <f>IF(Table2[[#This Row],[WMPInitiativeCategory]]="", "",INDEX('Initiative mapping-DO NOT EDIT'!$H$3:$H$12, MATCH(Table2[[#This Row],[WMPInitiativeCategory]],'Initiative mapping-DO NOT EDIT'!$G$3:$G$12,0)))</f>
        <v>5.3.5.</v>
      </c>
      <c r="E77" s="38" t="s">
        <v>400</v>
      </c>
      <c r="F77" s="38"/>
      <c r="G77" s="58">
        <f>IF(Table2[[#This Row],[WMPInitiativeActivity]]="","x",IF(Table2[[#This Row],[WMPInitiativeActivity]]="other", Table2[[#This Row],[ActivityNameifOther]], INDEX('Initiative mapping-DO NOT EDIT'!$C$3:$C$89,MATCH(Table2[[#This Row],[WMPInitiativeActivity]],'Initiative mapping-DO NOT EDIT'!$D$3:$D$89,0))))</f>
        <v>17</v>
      </c>
      <c r="H77" s="38" t="s">
        <v>401</v>
      </c>
      <c r="I77" s="42" t="s">
        <v>402</v>
      </c>
      <c r="J7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inspection _WMP.509_2022</v>
      </c>
      <c r="K77" s="43">
        <v>300</v>
      </c>
      <c r="L77" s="42" t="s">
        <v>129</v>
      </c>
      <c r="M77" s="42" t="s">
        <v>129</v>
      </c>
      <c r="N77" s="42" t="s">
        <v>129</v>
      </c>
      <c r="O77" s="42" t="s">
        <v>129</v>
      </c>
      <c r="P77" s="42" t="s">
        <v>129</v>
      </c>
      <c r="Q77" s="42" t="s">
        <v>129</v>
      </c>
      <c r="R77" s="42" t="s">
        <v>129</v>
      </c>
      <c r="S77" s="42" t="s">
        <v>129</v>
      </c>
      <c r="T77" s="42" t="s">
        <v>129</v>
      </c>
      <c r="U77" s="42" t="s">
        <v>129</v>
      </c>
      <c r="V77" s="44" t="s">
        <v>129</v>
      </c>
      <c r="W77" s="44" t="s">
        <v>129</v>
      </c>
      <c r="X77" s="44" t="s">
        <v>129</v>
      </c>
      <c r="Y77" s="44" t="s">
        <v>129</v>
      </c>
      <c r="Z77" s="44" t="s">
        <v>129</v>
      </c>
      <c r="AA77" s="45" t="s">
        <v>129</v>
      </c>
      <c r="AB77" s="45"/>
      <c r="AC77" s="36"/>
      <c r="AE77" s="47"/>
      <c r="AF77" s="49"/>
      <c r="AG77" s="49"/>
      <c r="AH77" s="49"/>
    </row>
    <row r="78" spans="1:34" ht="48" customHeight="1" x14ac:dyDescent="0.35">
      <c r="A78" s="50" t="str">
        <f>'READ ME FIRST'!$D$12</f>
        <v>SDGE</v>
      </c>
      <c r="B78" s="37">
        <f>'READ ME FIRST'!$D$15</f>
        <v>44683</v>
      </c>
      <c r="C78" s="38" t="s">
        <v>342</v>
      </c>
      <c r="D78" s="39" t="str">
        <f>IF(Table2[[#This Row],[WMPInitiativeCategory]]="", "",INDEX('Initiative mapping-DO NOT EDIT'!$H$3:$H$12, MATCH(Table2[[#This Row],[WMPInitiativeCategory]],'Initiative mapping-DO NOT EDIT'!$G$3:$G$12,0)))</f>
        <v>5.3.5.</v>
      </c>
      <c r="E78" s="38" t="s">
        <v>403</v>
      </c>
      <c r="F78" s="38"/>
      <c r="G78" s="58">
        <f>IF(Table2[[#This Row],[WMPInitiativeActivity]]="","x",IF(Table2[[#This Row],[WMPInitiativeActivity]]="other", Table2[[#This Row],[ActivityNameifOther]], INDEX('Initiative mapping-DO NOT EDIT'!$C$3:$C$89,MATCH(Table2[[#This Row],[WMPInitiativeActivity]],'Initiative mapping-DO NOT EDIT'!$D$3:$D$89,0))))</f>
        <v>18</v>
      </c>
      <c r="H78" s="38" t="s">
        <v>404</v>
      </c>
      <c r="I78" s="42" t="s">
        <v>405</v>
      </c>
      <c r="J7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vegetation management  _WMP.510_2022</v>
      </c>
      <c r="K78" s="43">
        <v>300</v>
      </c>
      <c r="L78" s="42" t="s">
        <v>129</v>
      </c>
      <c r="M78" s="42" t="s">
        <v>129</v>
      </c>
      <c r="N78" s="42" t="s">
        <v>129</v>
      </c>
      <c r="O78" s="42" t="s">
        <v>129</v>
      </c>
      <c r="P78" s="42" t="s">
        <v>129</v>
      </c>
      <c r="Q78" s="42" t="s">
        <v>129</v>
      </c>
      <c r="R78" s="42" t="s">
        <v>129</v>
      </c>
      <c r="S78" s="42" t="s">
        <v>129</v>
      </c>
      <c r="T78" s="42" t="s">
        <v>129</v>
      </c>
      <c r="U78" s="42" t="s">
        <v>129</v>
      </c>
      <c r="V78" s="44" t="s">
        <v>129</v>
      </c>
      <c r="W78" s="44" t="s">
        <v>129</v>
      </c>
      <c r="X78" s="44" t="s">
        <v>129</v>
      </c>
      <c r="Y78" s="44" t="s">
        <v>129</v>
      </c>
      <c r="Z78" s="44" t="s">
        <v>129</v>
      </c>
      <c r="AA78" s="45" t="s">
        <v>129</v>
      </c>
      <c r="AB78" s="45"/>
      <c r="AC78" s="36"/>
      <c r="AE78" s="47"/>
      <c r="AF78" s="49"/>
      <c r="AG78" s="49"/>
      <c r="AH78" s="49"/>
    </row>
    <row r="79" spans="1:34" ht="48" customHeight="1" x14ac:dyDescent="0.35">
      <c r="A79" s="50" t="str">
        <f>'READ ME FIRST'!$D$12</f>
        <v>SDGE</v>
      </c>
      <c r="B79" s="37">
        <f>'READ ME FIRST'!$D$15</f>
        <v>44683</v>
      </c>
      <c r="C79" s="38" t="s">
        <v>342</v>
      </c>
      <c r="D79" s="39" t="str">
        <f>IF(Table2[[#This Row],[WMPInitiativeCategory]]="", "",INDEX('Initiative mapping-DO NOT EDIT'!$H$3:$H$12, MATCH(Table2[[#This Row],[WMPInitiativeCategory]],'Initiative mapping-DO NOT EDIT'!$G$3:$G$12,0)))</f>
        <v>5.3.5.</v>
      </c>
      <c r="E79" s="38" t="s">
        <v>406</v>
      </c>
      <c r="F79" s="38"/>
      <c r="G79" s="58">
        <f>IF(Table2[[#This Row],[WMPInitiativeActivity]]="","x",IF(Table2[[#This Row],[WMPInitiativeActivity]]="other", Table2[[#This Row],[ActivityNameifOther]], INDEX('Initiative mapping-DO NOT EDIT'!$C$3:$C$89,MATCH(Table2[[#This Row],[WMPInitiativeActivity]],'Initiative mapping-DO NOT EDIT'!$D$3:$D$89,0))))</f>
        <v>19</v>
      </c>
      <c r="H79" s="38" t="s">
        <v>407</v>
      </c>
      <c r="I79" s="42" t="s">
        <v>408</v>
      </c>
      <c r="J7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inventory system _WMP.511_2022</v>
      </c>
      <c r="K79" s="43">
        <v>300</v>
      </c>
      <c r="L79" s="42" t="s">
        <v>129</v>
      </c>
      <c r="M79" s="42" t="s">
        <v>129</v>
      </c>
      <c r="N79" s="42" t="s">
        <v>129</v>
      </c>
      <c r="O79" s="42" t="s">
        <v>129</v>
      </c>
      <c r="P79" s="42" t="s">
        <v>129</v>
      </c>
      <c r="Q79" s="42" t="s">
        <v>129</v>
      </c>
      <c r="R79" s="42" t="s">
        <v>129</v>
      </c>
      <c r="S79" s="42" t="s">
        <v>129</v>
      </c>
      <c r="T79" s="42" t="s">
        <v>129</v>
      </c>
      <c r="U79" s="42" t="s">
        <v>129</v>
      </c>
      <c r="V79" s="44" t="s">
        <v>409</v>
      </c>
      <c r="W79" s="44" t="s">
        <v>410</v>
      </c>
      <c r="X79" s="44"/>
      <c r="Y79" s="45"/>
      <c r="Z79" s="56"/>
      <c r="AA79" s="46" t="s">
        <v>132</v>
      </c>
      <c r="AB79" s="45"/>
      <c r="AC79" s="36"/>
      <c r="AE79" s="47"/>
      <c r="AF79" s="49"/>
      <c r="AG79" s="49"/>
      <c r="AH79" s="49"/>
    </row>
    <row r="80" spans="1:34" s="63" customFormat="1" ht="48" customHeight="1" x14ac:dyDescent="0.35">
      <c r="A80" s="63" t="str">
        <f>'READ ME FIRST'!$D$12</f>
        <v>SDGE</v>
      </c>
      <c r="B80" s="64">
        <f>'READ ME FIRST'!$D$15</f>
        <v>44683</v>
      </c>
      <c r="C80" s="65" t="s">
        <v>342</v>
      </c>
      <c r="D80" s="66" t="str">
        <f>IF(Table2[[#This Row],[WMPInitiativeCategory]]="", "",INDEX('Initiative mapping-DO NOT EDIT'!$H$3:$H$12, MATCH(Table2[[#This Row],[WMPInitiativeCategory]],'Initiative mapping-DO NOT EDIT'!$G$3:$G$12,0)))</f>
        <v>5.3.5.</v>
      </c>
      <c r="E80" s="65" t="s">
        <v>411</v>
      </c>
      <c r="F80" s="65"/>
      <c r="G80" s="67">
        <f>IF(Table2[[#This Row],[WMPInitiativeActivity]]="","x",IF(Table2[[#This Row],[WMPInitiativeActivity]]="other", Table2[[#This Row],[ActivityNameifOther]], INDEX('Initiative mapping-DO NOT EDIT'!$C$3:$C$89,MATCH(Table2[[#This Row],[WMPInitiativeActivity]],'Initiative mapping-DO NOT EDIT'!$D$3:$D$89,0))))</f>
        <v>20</v>
      </c>
      <c r="H80" s="65" t="s">
        <v>412</v>
      </c>
      <c r="I80" s="42" t="s">
        <v>413</v>
      </c>
      <c r="J80" s="6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to achieve clearances around electric lines and equipment  _WMP.512_2022</v>
      </c>
      <c r="K80" s="43">
        <v>302</v>
      </c>
      <c r="L80" s="43" t="s">
        <v>414</v>
      </c>
      <c r="M80" s="69">
        <v>34000</v>
      </c>
      <c r="N80" s="42">
        <f>Table2[[#This Row],[QuantActualProgressQ1]]</f>
        <v>13317</v>
      </c>
      <c r="O80" s="43">
        <v>20317</v>
      </c>
      <c r="P80" s="43">
        <v>27317</v>
      </c>
      <c r="Q80" s="43">
        <v>34000</v>
      </c>
      <c r="R80" s="43">
        <v>13317</v>
      </c>
      <c r="S80" s="43"/>
      <c r="T80" s="70"/>
      <c r="U80" s="70"/>
      <c r="V80" s="71" t="s">
        <v>129</v>
      </c>
      <c r="W80" s="71" t="s">
        <v>129</v>
      </c>
      <c r="X80" s="71" t="s">
        <v>129</v>
      </c>
      <c r="Y80" s="71" t="s">
        <v>129</v>
      </c>
      <c r="Z80" s="71" t="s">
        <v>129</v>
      </c>
      <c r="AA80" s="73" t="s">
        <v>132</v>
      </c>
      <c r="AB80" s="70"/>
      <c r="AC80" s="74"/>
      <c r="AE80" s="75"/>
      <c r="AF80" s="76"/>
      <c r="AG80" s="76"/>
      <c r="AH80" s="76"/>
    </row>
    <row r="81" spans="1:34" s="63" customFormat="1" ht="48" customHeight="1" x14ac:dyDescent="0.35">
      <c r="A81" s="36" t="str">
        <f>'READ ME FIRST'!$D$12</f>
        <v>SDGE</v>
      </c>
      <c r="B81" s="37">
        <f>'READ ME FIRST'!$D$15</f>
        <v>44683</v>
      </c>
      <c r="C81" s="38" t="s">
        <v>342</v>
      </c>
      <c r="D81" s="39" t="str">
        <f>IF(Table2[[#This Row],[WMPInitiativeCategory]]="", "",INDEX('Initiative mapping-DO NOT EDIT'!$H$3:$H$12, MATCH(Table2[[#This Row],[WMPInitiativeCategory]],'Initiative mapping-DO NOT EDIT'!$G$3:$G$12,0)))</f>
        <v>5.3.5.</v>
      </c>
      <c r="E81" s="38" t="s">
        <v>153</v>
      </c>
      <c r="F81" s="38" t="s">
        <v>415</v>
      </c>
      <c r="G81" s="58" t="str">
        <f>IF(Table2[[#This Row],[WMPInitiativeActivity]]="","x",IF(Table2[[#This Row],[WMPInitiativeActivity]]="other", Table2[[#This Row],[ActivityNameifOther]], INDEX('Initiative mapping-DO NOT EDIT'!$C$3:$C$89,MATCH(Table2[[#This Row],[WMPInitiativeActivity]],'Initiative mapping-DO NOT EDIT'!$D$3:$D$89,0))))</f>
        <v xml:space="preserve">Vegetation management activities post-fire </v>
      </c>
      <c r="H81" s="38" t="s">
        <v>416</v>
      </c>
      <c r="I81" s="51" t="s">
        <v>417</v>
      </c>
      <c r="J8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activities post-fire _WMP.551_2022</v>
      </c>
      <c r="K81" s="52">
        <v>304</v>
      </c>
      <c r="L81" s="42" t="s">
        <v>129</v>
      </c>
      <c r="M81" s="42" t="s">
        <v>129</v>
      </c>
      <c r="N81" s="42" t="s">
        <v>129</v>
      </c>
      <c r="O81" s="42" t="s">
        <v>129</v>
      </c>
      <c r="P81" s="42" t="s">
        <v>129</v>
      </c>
      <c r="Q81" s="42" t="s">
        <v>129</v>
      </c>
      <c r="R81" s="42" t="s">
        <v>129</v>
      </c>
      <c r="S81" s="42" t="s">
        <v>129</v>
      </c>
      <c r="T81" s="42" t="s">
        <v>129</v>
      </c>
      <c r="U81" s="42" t="s">
        <v>129</v>
      </c>
      <c r="V81" s="44" t="s">
        <v>129</v>
      </c>
      <c r="W81" s="44" t="s">
        <v>129</v>
      </c>
      <c r="X81" s="44" t="s">
        <v>129</v>
      </c>
      <c r="Y81" s="44" t="s">
        <v>129</v>
      </c>
      <c r="Z81" s="44" t="s">
        <v>129</v>
      </c>
      <c r="AA81" s="45" t="s">
        <v>129</v>
      </c>
      <c r="AB81" s="45"/>
      <c r="AC81" s="36"/>
      <c r="AD81" s="36"/>
      <c r="AE81" s="47"/>
      <c r="AF81" s="49"/>
      <c r="AG81" s="49"/>
      <c r="AH81" s="49"/>
    </row>
    <row r="82" spans="1:34" ht="48" customHeight="1" x14ac:dyDescent="0.35">
      <c r="A82" s="50" t="str">
        <f>'READ ME FIRST'!$D$12</f>
        <v>SDGE</v>
      </c>
      <c r="B82" s="37">
        <f>'READ ME FIRST'!$D$15</f>
        <v>44683</v>
      </c>
      <c r="C82" s="38" t="s">
        <v>418</v>
      </c>
      <c r="D82" s="39" t="str">
        <f>IF(Table2[[#This Row],[WMPInitiativeCategory]]="", "",INDEX('Initiative mapping-DO NOT EDIT'!$H$3:$H$12, MATCH(Table2[[#This Row],[WMPInitiativeCategory]],'Initiative mapping-DO NOT EDIT'!$G$3:$G$12,0)))</f>
        <v>5.3.6.</v>
      </c>
      <c r="E82" s="38" t="s">
        <v>419</v>
      </c>
      <c r="F82" s="38"/>
      <c r="G82" s="58">
        <f>IF(Table2[[#This Row],[WMPInitiativeActivity]]="","x",IF(Table2[[#This Row],[WMPInitiativeActivity]]="other", Table2[[#This Row],[ActivityNameifOther]], INDEX('Initiative mapping-DO NOT EDIT'!$C$3:$C$89,MATCH(Table2[[#This Row],[WMPInitiativeActivity]],'Initiative mapping-DO NOT EDIT'!$D$3:$D$89,0))))</f>
        <v>1</v>
      </c>
      <c r="H82" s="38" t="s">
        <v>420</v>
      </c>
      <c r="I82" s="42" t="s">
        <v>421</v>
      </c>
      <c r="J8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Protocols_Automatic recloser operations  _WMP.513_2022</v>
      </c>
      <c r="K82" s="43">
        <v>305</v>
      </c>
      <c r="L82" s="42" t="s">
        <v>129</v>
      </c>
      <c r="M82" s="42" t="s">
        <v>129</v>
      </c>
      <c r="N82" s="42" t="s">
        <v>129</v>
      </c>
      <c r="O82" s="42" t="s">
        <v>129</v>
      </c>
      <c r="P82" s="42" t="s">
        <v>129</v>
      </c>
      <c r="Q82" s="42" t="s">
        <v>129</v>
      </c>
      <c r="R82" s="42" t="s">
        <v>129</v>
      </c>
      <c r="S82" s="42" t="s">
        <v>129</v>
      </c>
      <c r="T82" s="42" t="s">
        <v>129</v>
      </c>
      <c r="U82" s="42" t="s">
        <v>129</v>
      </c>
      <c r="V82" s="44" t="s">
        <v>129</v>
      </c>
      <c r="W82" s="44" t="s">
        <v>129</v>
      </c>
      <c r="X82" s="44" t="s">
        <v>129</v>
      </c>
      <c r="Y82" s="44" t="s">
        <v>129</v>
      </c>
      <c r="Z82" s="44" t="s">
        <v>129</v>
      </c>
      <c r="AA82" s="45" t="s">
        <v>129</v>
      </c>
      <c r="AB82" s="45"/>
      <c r="AC82" s="36"/>
      <c r="AE82" s="47"/>
      <c r="AF82" s="49"/>
      <c r="AG82" s="49"/>
      <c r="AH82" s="49"/>
    </row>
    <row r="83" spans="1:34" ht="48" customHeight="1" x14ac:dyDescent="0.35">
      <c r="A83" s="50" t="str">
        <f>'READ ME FIRST'!$D$12</f>
        <v>SDGE</v>
      </c>
      <c r="B83" s="37">
        <f>'READ ME FIRST'!$D$15</f>
        <v>44683</v>
      </c>
      <c r="C83" s="38" t="s">
        <v>418</v>
      </c>
      <c r="D83" s="39" t="str">
        <f>IF(Table2[[#This Row],[WMPInitiativeCategory]]="", "",INDEX('Initiative mapping-DO NOT EDIT'!$H$3:$H$12, MATCH(Table2[[#This Row],[WMPInitiativeCategory]],'Initiative mapping-DO NOT EDIT'!$G$3:$G$12,0)))</f>
        <v>5.3.6.</v>
      </c>
      <c r="E83" s="38" t="s">
        <v>153</v>
      </c>
      <c r="F83" s="38" t="s">
        <v>422</v>
      </c>
      <c r="G83" s="58" t="str">
        <f>IF(Table2[[#This Row],[WMPInitiativeActivity]]="","x",IF(Table2[[#This Row],[WMPInitiativeActivity]]="other", Table2[[#This Row],[ActivityNameifOther]], INDEX('Initiative mapping-DO NOT EDIT'!$C$3:$C$89,MATCH(Table2[[#This Row],[WMPInitiativeActivity]],'Initiative mapping-DO NOT EDIT'!$D$3:$D$89,0))))</f>
        <v>Sensitive/Fast Protection settings</v>
      </c>
      <c r="H83" s="38" t="s">
        <v>423</v>
      </c>
      <c r="I83" s="42" t="s">
        <v>424</v>
      </c>
      <c r="J8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Protocols_Sensitive/Fast Protection settings_WMP.552_2022</v>
      </c>
      <c r="K83" s="43">
        <v>291</v>
      </c>
      <c r="L83" s="42" t="s">
        <v>129</v>
      </c>
      <c r="M83" s="42" t="s">
        <v>129</v>
      </c>
      <c r="N83" s="42" t="s">
        <v>129</v>
      </c>
      <c r="O83" s="42" t="s">
        <v>129</v>
      </c>
      <c r="P83" s="42" t="s">
        <v>129</v>
      </c>
      <c r="Q83" s="42" t="s">
        <v>129</v>
      </c>
      <c r="R83" s="42" t="s">
        <v>129</v>
      </c>
      <c r="S83" s="42" t="s">
        <v>129</v>
      </c>
      <c r="T83" s="42" t="s">
        <v>129</v>
      </c>
      <c r="U83" s="42" t="s">
        <v>129</v>
      </c>
      <c r="V83" s="44" t="s">
        <v>129</v>
      </c>
      <c r="W83" s="44" t="s">
        <v>129</v>
      </c>
      <c r="X83" s="44" t="s">
        <v>129</v>
      </c>
      <c r="Y83" s="44" t="s">
        <v>129</v>
      </c>
      <c r="Z83" s="44" t="s">
        <v>129</v>
      </c>
      <c r="AA83" s="46" t="s">
        <v>129</v>
      </c>
      <c r="AB83" s="45"/>
      <c r="AC83" s="36"/>
      <c r="AE83" s="47"/>
      <c r="AF83" s="49"/>
      <c r="AG83" s="49"/>
      <c r="AH83" s="49"/>
    </row>
    <row r="84" spans="1:34" ht="48" customHeight="1" x14ac:dyDescent="0.35">
      <c r="A84" s="36" t="str">
        <f>'READ ME FIRST'!$D$12</f>
        <v>SDGE</v>
      </c>
      <c r="B84" s="37">
        <f>'READ ME FIRST'!$D$15</f>
        <v>44683</v>
      </c>
      <c r="C84" s="38" t="s">
        <v>418</v>
      </c>
      <c r="D84" s="39" t="str">
        <f>IF(Table2[[#This Row],[WMPInitiativeCategory]]="", "",INDEX('Initiative mapping-DO NOT EDIT'!$H$3:$H$12, MATCH(Table2[[#This Row],[WMPInitiativeCategory]],'Initiative mapping-DO NOT EDIT'!$G$3:$G$12,0)))</f>
        <v>5.3.6.</v>
      </c>
      <c r="E84" s="38" t="s">
        <v>153</v>
      </c>
      <c r="F84" s="38" t="s">
        <v>425</v>
      </c>
      <c r="G84" s="58" t="str">
        <f>IF(Table2[[#This Row],[WMPInitiativeActivity]]="","x",IF(Table2[[#This Row],[WMPInitiativeActivity]]="other", Table2[[#This Row],[ActivityNameifOther]], INDEX('Initiative mapping-DO NOT EDIT'!$C$3:$C$89,MATCH(Table2[[#This Row],[WMPInitiativeActivity]],'Initiative mapping-DO NOT EDIT'!$D$3:$D$89,0))))</f>
        <v xml:space="preserve">Protective equipment and device settings </v>
      </c>
      <c r="H84" s="38" t="s">
        <v>426</v>
      </c>
      <c r="I84" s="51" t="s">
        <v>427</v>
      </c>
      <c r="J8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Protocols_Protective equipment and device settings _WMP.553_2022</v>
      </c>
      <c r="K84" s="52">
        <v>306</v>
      </c>
      <c r="L84" s="42" t="s">
        <v>129</v>
      </c>
      <c r="M84" s="42" t="s">
        <v>129</v>
      </c>
      <c r="N84" s="42" t="s">
        <v>129</v>
      </c>
      <c r="O84" s="42" t="s">
        <v>129</v>
      </c>
      <c r="P84" s="42" t="s">
        <v>129</v>
      </c>
      <c r="Q84" s="42" t="s">
        <v>129</v>
      </c>
      <c r="R84" s="42" t="s">
        <v>129</v>
      </c>
      <c r="S84" s="42" t="s">
        <v>129</v>
      </c>
      <c r="T84" s="42" t="s">
        <v>129</v>
      </c>
      <c r="U84" s="42" t="s">
        <v>129</v>
      </c>
      <c r="V84" s="44" t="s">
        <v>129</v>
      </c>
      <c r="W84" s="44" t="s">
        <v>129</v>
      </c>
      <c r="X84" s="44" t="s">
        <v>129</v>
      </c>
      <c r="Y84" s="44" t="s">
        <v>129</v>
      </c>
      <c r="Z84" s="44" t="s">
        <v>129</v>
      </c>
      <c r="AA84" s="46" t="s">
        <v>129</v>
      </c>
      <c r="AB84" s="45"/>
      <c r="AC84" s="36"/>
      <c r="AD84" s="36"/>
      <c r="AE84" s="47"/>
      <c r="AF84" s="49"/>
      <c r="AG84" s="49"/>
      <c r="AH84" s="49"/>
    </row>
    <row r="85" spans="1:34" ht="48" customHeight="1" x14ac:dyDescent="0.35">
      <c r="A85" s="50" t="str">
        <f>'READ ME FIRST'!$D$12</f>
        <v>SDGE</v>
      </c>
      <c r="B85" s="37">
        <f>'READ ME FIRST'!$D$15</f>
        <v>44683</v>
      </c>
      <c r="C85" s="38" t="s">
        <v>418</v>
      </c>
      <c r="D85" s="39" t="str">
        <f>IF(Table2[[#This Row],[WMPInitiativeCategory]]="", "",INDEX('Initiative mapping-DO NOT EDIT'!$H$3:$H$12, MATCH(Table2[[#This Row],[WMPInitiativeCategory]],'Initiative mapping-DO NOT EDIT'!$G$3:$G$12,0)))</f>
        <v>5.3.6.</v>
      </c>
      <c r="E85" s="38" t="s">
        <v>428</v>
      </c>
      <c r="F85" s="38"/>
      <c r="G85" s="58">
        <f>IF(Table2[[#This Row],[WMPInitiativeActivity]]="","x",IF(Table2[[#This Row],[WMPInitiativeActivity]]="other", Table2[[#This Row],[ActivityNameifOther]], INDEX('Initiative mapping-DO NOT EDIT'!$C$3:$C$89,MATCH(Table2[[#This Row],[WMPInitiativeActivity]],'Initiative mapping-DO NOT EDIT'!$D$3:$D$89,0))))</f>
        <v>2</v>
      </c>
      <c r="H85" s="38" t="s">
        <v>429</v>
      </c>
      <c r="I85" s="42" t="s">
        <v>430</v>
      </c>
      <c r="J8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Protocols_Crew-accompanying ignition prevention and suppression resources and services _WMP.514_2022</v>
      </c>
      <c r="K85" s="43">
        <v>307</v>
      </c>
      <c r="L85" s="42" t="s">
        <v>129</v>
      </c>
      <c r="M85" s="42" t="s">
        <v>129</v>
      </c>
      <c r="N85" s="42" t="s">
        <v>129</v>
      </c>
      <c r="O85" s="42" t="s">
        <v>129</v>
      </c>
      <c r="P85" s="42" t="s">
        <v>129</v>
      </c>
      <c r="Q85" s="42" t="s">
        <v>129</v>
      </c>
      <c r="R85" s="42" t="s">
        <v>129</v>
      </c>
      <c r="S85" s="42" t="s">
        <v>129</v>
      </c>
      <c r="T85" s="42" t="s">
        <v>129</v>
      </c>
      <c r="U85" s="42" t="s">
        <v>129</v>
      </c>
      <c r="V85" s="44" t="s">
        <v>431</v>
      </c>
      <c r="W85" s="44" t="s">
        <v>432</v>
      </c>
      <c r="X85" s="44"/>
      <c r="Y85" s="45"/>
      <c r="Z85" s="56"/>
      <c r="AA85" s="46" t="s">
        <v>132</v>
      </c>
      <c r="AB85" s="45"/>
      <c r="AC85" s="36"/>
      <c r="AE85" s="47"/>
      <c r="AF85" s="49"/>
      <c r="AG85" s="49"/>
      <c r="AH85" s="49"/>
    </row>
    <row r="86" spans="1:34" ht="48" customHeight="1" x14ac:dyDescent="0.35">
      <c r="A86" s="50" t="str">
        <f>'READ ME FIRST'!$D$12</f>
        <v>SDGE</v>
      </c>
      <c r="B86" s="37">
        <f>'READ ME FIRST'!$D$15</f>
        <v>44683</v>
      </c>
      <c r="C86" s="38" t="s">
        <v>418</v>
      </c>
      <c r="D86" s="39" t="str">
        <f>IF(Table2[[#This Row],[WMPInitiativeCategory]]="", "",INDEX('Initiative mapping-DO NOT EDIT'!$H$3:$H$12, MATCH(Table2[[#This Row],[WMPInitiativeCategory]],'Initiative mapping-DO NOT EDIT'!$G$3:$G$12,0)))</f>
        <v>5.3.6.</v>
      </c>
      <c r="E86" s="38" t="s">
        <v>433</v>
      </c>
      <c r="F86" s="38"/>
      <c r="G86" s="58">
        <f>IF(Table2[[#This Row],[WMPInitiativeActivity]]="","x",IF(Table2[[#This Row],[WMPInitiativeActivity]]="other", Table2[[#This Row],[ActivityNameifOther]], INDEX('Initiative mapping-DO NOT EDIT'!$C$3:$C$89,MATCH(Table2[[#This Row],[WMPInitiativeActivity]],'Initiative mapping-DO NOT EDIT'!$D$3:$D$89,0))))</f>
        <v>3</v>
      </c>
      <c r="H86" s="38" t="s">
        <v>434</v>
      </c>
      <c r="I86" s="42" t="s">
        <v>435</v>
      </c>
      <c r="J8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Protocols_Personnel work procedures and training in conditions of elevated fire risk  _WMP.515_2022</v>
      </c>
      <c r="K86" s="43">
        <v>308</v>
      </c>
      <c r="L86" s="42" t="s">
        <v>129</v>
      </c>
      <c r="M86" s="42" t="s">
        <v>129</v>
      </c>
      <c r="N86" s="42" t="s">
        <v>129</v>
      </c>
      <c r="O86" s="42" t="s">
        <v>129</v>
      </c>
      <c r="P86" s="42" t="s">
        <v>129</v>
      </c>
      <c r="Q86" s="42" t="s">
        <v>129</v>
      </c>
      <c r="R86" s="42" t="s">
        <v>129</v>
      </c>
      <c r="S86" s="42" t="s">
        <v>129</v>
      </c>
      <c r="T86" s="42" t="s">
        <v>129</v>
      </c>
      <c r="U86" s="42" t="s">
        <v>129</v>
      </c>
      <c r="V86" s="44" t="s">
        <v>436</v>
      </c>
      <c r="W86" s="44" t="s">
        <v>437</v>
      </c>
      <c r="X86" s="44"/>
      <c r="Y86" s="45"/>
      <c r="Z86" s="56"/>
      <c r="AA86" s="46" t="s">
        <v>132</v>
      </c>
      <c r="AB86" s="45"/>
      <c r="AC86" s="36"/>
      <c r="AE86" s="47"/>
      <c r="AF86" s="49"/>
      <c r="AG86" s="49"/>
      <c r="AH86" s="49"/>
    </row>
    <row r="87" spans="1:34" ht="48" customHeight="1" x14ac:dyDescent="0.35">
      <c r="A87" s="50" t="str">
        <f>'READ ME FIRST'!$D$12</f>
        <v>SDGE</v>
      </c>
      <c r="B87" s="37">
        <f>'READ ME FIRST'!$D$15</f>
        <v>44683</v>
      </c>
      <c r="C87" s="38" t="s">
        <v>418</v>
      </c>
      <c r="D87" s="39" t="str">
        <f>IF(Table2[[#This Row],[WMPInitiativeCategory]]="", "",INDEX('Initiative mapping-DO NOT EDIT'!$H$3:$H$12, MATCH(Table2[[#This Row],[WMPInitiativeCategory]],'Initiative mapping-DO NOT EDIT'!$G$3:$G$12,0)))</f>
        <v>5.3.6.</v>
      </c>
      <c r="E87" s="38" t="s">
        <v>438</v>
      </c>
      <c r="F87" s="38"/>
      <c r="G87" s="58">
        <f>IF(Table2[[#This Row],[WMPInitiativeActivity]]="","x",IF(Table2[[#This Row],[WMPInitiativeActivity]]="other", Table2[[#This Row],[ActivityNameifOther]], INDEX('Initiative mapping-DO NOT EDIT'!$C$3:$C$89,MATCH(Table2[[#This Row],[WMPInitiativeActivity]],'Initiative mapping-DO NOT EDIT'!$D$3:$D$89,0))))</f>
        <v>4</v>
      </c>
      <c r="H87" s="38" t="s">
        <v>439</v>
      </c>
      <c r="I87" s="42" t="s">
        <v>440</v>
      </c>
      <c r="J8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Protocols_Protocols for PSPS re-energization _WMP.516_2022</v>
      </c>
      <c r="K87" s="43">
        <v>309</v>
      </c>
      <c r="L87" s="42" t="s">
        <v>129</v>
      </c>
      <c r="M87" s="42" t="s">
        <v>129</v>
      </c>
      <c r="N87" s="42" t="s">
        <v>129</v>
      </c>
      <c r="O87" s="42" t="s">
        <v>129</v>
      </c>
      <c r="P87" s="42" t="s">
        <v>129</v>
      </c>
      <c r="Q87" s="42" t="s">
        <v>129</v>
      </c>
      <c r="R87" s="42" t="s">
        <v>129</v>
      </c>
      <c r="S87" s="42" t="s">
        <v>129</v>
      </c>
      <c r="T87" s="42" t="s">
        <v>129</v>
      </c>
      <c r="U87" s="42" t="s">
        <v>129</v>
      </c>
      <c r="V87" s="83" t="s">
        <v>129</v>
      </c>
      <c r="W87" s="44" t="s">
        <v>441</v>
      </c>
      <c r="X87" s="44"/>
      <c r="Y87" s="45"/>
      <c r="Z87" s="56"/>
      <c r="AA87" s="46" t="s">
        <v>132</v>
      </c>
      <c r="AB87" s="45"/>
      <c r="AC87" s="36"/>
      <c r="AE87" s="47"/>
      <c r="AF87" s="49"/>
      <c r="AG87" s="49"/>
      <c r="AH87" s="49"/>
    </row>
    <row r="88" spans="1:34" ht="48" customHeight="1" x14ac:dyDescent="0.35">
      <c r="A88" s="50" t="str">
        <f>'READ ME FIRST'!$D$12</f>
        <v>SDGE</v>
      </c>
      <c r="B88" s="37">
        <f>'READ ME FIRST'!$D$15</f>
        <v>44683</v>
      </c>
      <c r="C88" s="38" t="s">
        <v>418</v>
      </c>
      <c r="D88" s="39" t="str">
        <f>IF(Table2[[#This Row],[WMPInitiativeCategory]]="", "",INDEX('Initiative mapping-DO NOT EDIT'!$H$3:$H$12, MATCH(Table2[[#This Row],[WMPInitiativeCategory]],'Initiative mapping-DO NOT EDIT'!$G$3:$G$12,0)))</f>
        <v>5.3.6.</v>
      </c>
      <c r="E88" s="38" t="s">
        <v>442</v>
      </c>
      <c r="F88" s="38"/>
      <c r="G88" s="58">
        <f>IF(Table2[[#This Row],[WMPInitiativeActivity]]="","x",IF(Table2[[#This Row],[WMPInitiativeActivity]]="other", Table2[[#This Row],[ActivityNameifOther]], INDEX('Initiative mapping-DO NOT EDIT'!$C$3:$C$89,MATCH(Table2[[#This Row],[WMPInitiativeActivity]],'Initiative mapping-DO NOT EDIT'!$D$3:$D$89,0))))</f>
        <v>5</v>
      </c>
      <c r="H88" s="38" t="s">
        <v>443</v>
      </c>
      <c r="I88" s="42" t="s">
        <v>444</v>
      </c>
      <c r="J8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Protocols_PSPS events and mitigation of PSPS impacts  _WMP.517_2022</v>
      </c>
      <c r="K88" s="43">
        <v>311</v>
      </c>
      <c r="L88" s="42" t="s">
        <v>129</v>
      </c>
      <c r="M88" s="42" t="s">
        <v>129</v>
      </c>
      <c r="N88" s="42" t="s">
        <v>129</v>
      </c>
      <c r="O88" s="42" t="s">
        <v>129</v>
      </c>
      <c r="P88" s="42" t="s">
        <v>129</v>
      </c>
      <c r="Q88" s="42" t="s">
        <v>129</v>
      </c>
      <c r="R88" s="42" t="s">
        <v>129</v>
      </c>
      <c r="S88" s="42" t="s">
        <v>129</v>
      </c>
      <c r="T88" s="42" t="s">
        <v>129</v>
      </c>
      <c r="U88" s="42" t="s">
        <v>129</v>
      </c>
      <c r="V88" s="83" t="s">
        <v>129</v>
      </c>
      <c r="W88" s="44" t="s">
        <v>445</v>
      </c>
      <c r="X88" s="44"/>
      <c r="Y88" s="45"/>
      <c r="Z88" s="56"/>
      <c r="AA88" s="46" t="s">
        <v>132</v>
      </c>
      <c r="AB88" s="45"/>
      <c r="AC88" s="36"/>
      <c r="AE88" s="47"/>
      <c r="AF88" s="49"/>
      <c r="AG88" s="49"/>
      <c r="AH88" s="49"/>
    </row>
    <row r="89" spans="1:34" ht="48" customHeight="1" x14ac:dyDescent="0.35">
      <c r="A89" s="50" t="str">
        <f>'READ ME FIRST'!$D$12</f>
        <v>SDGE</v>
      </c>
      <c r="B89" s="37">
        <f>'READ ME FIRST'!$D$15</f>
        <v>44683</v>
      </c>
      <c r="C89" s="38" t="s">
        <v>418</v>
      </c>
      <c r="D89" s="39" t="str">
        <f>IF(Table2[[#This Row],[WMPInitiativeCategory]]="", "",INDEX('Initiative mapping-DO NOT EDIT'!$H$3:$H$12, MATCH(Table2[[#This Row],[WMPInitiativeCategory]],'Initiative mapping-DO NOT EDIT'!$G$3:$G$12,0)))</f>
        <v>5.3.6.</v>
      </c>
      <c r="E89" s="38" t="s">
        <v>446</v>
      </c>
      <c r="F89" s="38"/>
      <c r="G89" s="58">
        <f>IF(Table2[[#This Row],[WMPInitiativeActivity]]="","x",IF(Table2[[#This Row],[WMPInitiativeActivity]]="other", Table2[[#This Row],[ActivityNameifOther]], INDEX('Initiative mapping-DO NOT EDIT'!$C$3:$C$89,MATCH(Table2[[#This Row],[WMPInitiativeActivity]],'Initiative mapping-DO NOT EDIT'!$D$3:$D$89,0))))</f>
        <v>6</v>
      </c>
      <c r="H89" s="38" t="s">
        <v>447</v>
      </c>
      <c r="I89" s="42" t="s">
        <v>448</v>
      </c>
      <c r="J8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Protocols_Stationed and on-call ignition prevention and suppression resources and services _WMP.518_2022</v>
      </c>
      <c r="K89" s="43">
        <v>312</v>
      </c>
      <c r="L89" s="42" t="s">
        <v>129</v>
      </c>
      <c r="M89" s="42" t="s">
        <v>129</v>
      </c>
      <c r="N89" s="42" t="s">
        <v>129</v>
      </c>
      <c r="O89" s="42" t="s">
        <v>129</v>
      </c>
      <c r="P89" s="42" t="s">
        <v>129</v>
      </c>
      <c r="Q89" s="42" t="s">
        <v>129</v>
      </c>
      <c r="R89" s="42" t="s">
        <v>129</v>
      </c>
      <c r="S89" s="42" t="s">
        <v>129</v>
      </c>
      <c r="T89" s="42" t="s">
        <v>129</v>
      </c>
      <c r="U89" s="42" t="s">
        <v>129</v>
      </c>
      <c r="V89" s="44" t="s">
        <v>129</v>
      </c>
      <c r="W89" s="44" t="s">
        <v>129</v>
      </c>
      <c r="X89" s="44" t="s">
        <v>129</v>
      </c>
      <c r="Y89" s="44" t="s">
        <v>129</v>
      </c>
      <c r="Z89" s="44" t="s">
        <v>129</v>
      </c>
      <c r="AA89" s="45" t="s">
        <v>129</v>
      </c>
      <c r="AB89" s="45"/>
      <c r="AC89" s="36"/>
      <c r="AE89" s="47"/>
      <c r="AF89" s="49"/>
      <c r="AG89" s="49"/>
      <c r="AH89" s="49"/>
    </row>
    <row r="90" spans="1:34" ht="48" customHeight="1" x14ac:dyDescent="0.35">
      <c r="A90" s="50" t="str">
        <f>'READ ME FIRST'!$D$12</f>
        <v>SDGE</v>
      </c>
      <c r="B90" s="37">
        <f>'READ ME FIRST'!$D$15</f>
        <v>44683</v>
      </c>
      <c r="C90" s="38" t="s">
        <v>418</v>
      </c>
      <c r="D90" s="39" t="str">
        <f>IF(Table2[[#This Row],[WMPInitiativeCategory]]="", "",INDEX('Initiative mapping-DO NOT EDIT'!$H$3:$H$12, MATCH(Table2[[#This Row],[WMPInitiativeCategory]],'Initiative mapping-DO NOT EDIT'!$G$3:$G$12,0)))</f>
        <v>5.3.6.</v>
      </c>
      <c r="E90" s="38" t="s">
        <v>153</v>
      </c>
      <c r="F90" s="38" t="s">
        <v>449</v>
      </c>
      <c r="G90" s="60" t="str">
        <f>IF(Table2[[#This Row],[WMPInitiativeActivity]]="","x",IF(Table2[[#This Row],[WMPInitiativeActivity]]="other", Table2[[#This Row],[ActivityNameifOther]], INDEX('Initiative mapping-DO NOT EDIT'!$C$3:$C$89,MATCH(Table2[[#This Row],[WMPInitiativeActivity]],'Initiative mapping-DO NOT EDIT'!$D$3:$D$89,0))))</f>
        <v>Aviation firefighting program</v>
      </c>
      <c r="H90" s="38" t="s">
        <v>450</v>
      </c>
      <c r="I90" s="42" t="s">
        <v>451</v>
      </c>
      <c r="J9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Protocols_Aviation firefighting program_WMP.554_2022</v>
      </c>
      <c r="K90" s="43">
        <v>312</v>
      </c>
      <c r="L90" s="42" t="s">
        <v>129</v>
      </c>
      <c r="M90" s="42" t="s">
        <v>129</v>
      </c>
      <c r="N90" s="42" t="s">
        <v>129</v>
      </c>
      <c r="O90" s="42" t="s">
        <v>129</v>
      </c>
      <c r="P90" s="42" t="s">
        <v>129</v>
      </c>
      <c r="Q90" s="42" t="s">
        <v>129</v>
      </c>
      <c r="R90" s="42" t="s">
        <v>129</v>
      </c>
      <c r="S90" s="42" t="s">
        <v>129</v>
      </c>
      <c r="T90" s="42" t="s">
        <v>129</v>
      </c>
      <c r="U90" s="42" t="s">
        <v>129</v>
      </c>
      <c r="V90" s="44" t="s">
        <v>452</v>
      </c>
      <c r="W90" s="44" t="s">
        <v>453</v>
      </c>
      <c r="X90" s="44"/>
      <c r="Y90" s="45"/>
      <c r="Z90" s="56"/>
      <c r="AA90" s="46" t="s">
        <v>132</v>
      </c>
      <c r="AB90" s="45"/>
      <c r="AC90" s="36"/>
      <c r="AE90" s="47"/>
      <c r="AF90" s="49"/>
      <c r="AG90" s="49"/>
      <c r="AH90" s="49"/>
    </row>
    <row r="91" spans="1:34" ht="48" customHeight="1" x14ac:dyDescent="0.35">
      <c r="A91" s="50" t="str">
        <f>'READ ME FIRST'!$D$12</f>
        <v>SDGE</v>
      </c>
      <c r="B91" s="37">
        <f>'READ ME FIRST'!$D$15</f>
        <v>44683</v>
      </c>
      <c r="C91" s="38" t="s">
        <v>454</v>
      </c>
      <c r="D91" s="39" t="str">
        <f>IF(Table2[[#This Row],[WMPInitiativeCategory]]="", "",INDEX('Initiative mapping-DO NOT EDIT'!$H$3:$H$12, MATCH(Table2[[#This Row],[WMPInitiativeCategory]],'Initiative mapping-DO NOT EDIT'!$G$3:$G$12,0)))</f>
        <v>5.3.7.</v>
      </c>
      <c r="E91" s="38" t="s">
        <v>455</v>
      </c>
      <c r="F91" s="38"/>
      <c r="G91" s="58">
        <f>IF(Table2[[#This Row],[WMPInitiativeActivity]]="","x",IF(Table2[[#This Row],[WMPInitiativeActivity]]="other", Table2[[#This Row],[ActivityNameifOther]], INDEX('Initiative mapping-DO NOT EDIT'!$C$3:$C$89,MATCH(Table2[[#This Row],[WMPInitiativeActivity]],'Initiative mapping-DO NOT EDIT'!$D$3:$D$89,0))))</f>
        <v>1</v>
      </c>
      <c r="H91" s="38" t="s">
        <v>456</v>
      </c>
      <c r="I91" s="42" t="s">
        <v>457</v>
      </c>
      <c r="J9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Governance_Centralized repository for data _WMP.519_2022</v>
      </c>
      <c r="K91" s="43">
        <v>315</v>
      </c>
      <c r="L91" s="42" t="s">
        <v>129</v>
      </c>
      <c r="M91" s="42" t="s">
        <v>129</v>
      </c>
      <c r="N91" s="42" t="s">
        <v>129</v>
      </c>
      <c r="O91" s="42" t="s">
        <v>129</v>
      </c>
      <c r="P91" s="42" t="s">
        <v>129</v>
      </c>
      <c r="Q91" s="42" t="s">
        <v>129</v>
      </c>
      <c r="R91" s="42" t="s">
        <v>129</v>
      </c>
      <c r="S91" s="42" t="s">
        <v>129</v>
      </c>
      <c r="T91" s="42" t="s">
        <v>129</v>
      </c>
      <c r="U91" s="42" t="s">
        <v>129</v>
      </c>
      <c r="V91" s="44" t="s">
        <v>458</v>
      </c>
      <c r="W91" s="44" t="s">
        <v>459</v>
      </c>
      <c r="X91" s="44"/>
      <c r="Y91" s="45"/>
      <c r="Z91" s="56"/>
      <c r="AA91" s="46" t="s">
        <v>132</v>
      </c>
      <c r="AB91" s="45"/>
      <c r="AC91" s="36"/>
      <c r="AE91" s="47"/>
      <c r="AF91" s="49"/>
      <c r="AG91" s="49"/>
      <c r="AH91" s="49"/>
    </row>
    <row r="92" spans="1:34" ht="48" customHeight="1" x14ac:dyDescent="0.35">
      <c r="A92" s="50" t="str">
        <f>'READ ME FIRST'!$D$12</f>
        <v>SDGE</v>
      </c>
      <c r="B92" s="37">
        <f>'READ ME FIRST'!$D$15</f>
        <v>44683</v>
      </c>
      <c r="C92" s="38" t="s">
        <v>454</v>
      </c>
      <c r="D92" s="39" t="str">
        <f>IF(Table2[[#This Row],[WMPInitiativeCategory]]="", "",INDEX('Initiative mapping-DO NOT EDIT'!$H$3:$H$12, MATCH(Table2[[#This Row],[WMPInitiativeCategory]],'Initiative mapping-DO NOT EDIT'!$G$3:$G$12,0)))</f>
        <v>5.3.7.</v>
      </c>
      <c r="E92" s="38" t="s">
        <v>460</v>
      </c>
      <c r="F92" s="38"/>
      <c r="G92" s="58">
        <f>IF(Table2[[#This Row],[WMPInitiativeActivity]]="","x",IF(Table2[[#This Row],[WMPInitiativeActivity]]="other", Table2[[#This Row],[ActivityNameifOther]], INDEX('Initiative mapping-DO NOT EDIT'!$C$3:$C$89,MATCH(Table2[[#This Row],[WMPInitiativeActivity]],'Initiative mapping-DO NOT EDIT'!$D$3:$D$89,0))))</f>
        <v>2</v>
      </c>
      <c r="H92" s="38" t="s">
        <v>461</v>
      </c>
      <c r="I92" s="42" t="s">
        <v>462</v>
      </c>
      <c r="J9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Governance_Collaborative research on utility ignition and/or wildfire _WMP.520_2022</v>
      </c>
      <c r="K92" s="43">
        <v>317</v>
      </c>
      <c r="L92" s="42" t="s">
        <v>129</v>
      </c>
      <c r="M92" s="42" t="s">
        <v>129</v>
      </c>
      <c r="N92" s="42" t="s">
        <v>129</v>
      </c>
      <c r="O92" s="42" t="s">
        <v>129</v>
      </c>
      <c r="P92" s="42" t="s">
        <v>129</v>
      </c>
      <c r="Q92" s="42" t="s">
        <v>129</v>
      </c>
      <c r="R92" s="42" t="s">
        <v>129</v>
      </c>
      <c r="S92" s="42" t="s">
        <v>129</v>
      </c>
      <c r="T92" s="42" t="s">
        <v>129</v>
      </c>
      <c r="U92" s="42" t="s">
        <v>129</v>
      </c>
      <c r="V92" s="44" t="s">
        <v>463</v>
      </c>
      <c r="W92" s="44" t="s">
        <v>464</v>
      </c>
      <c r="X92" s="44"/>
      <c r="Y92" s="45"/>
      <c r="Z92" s="56"/>
      <c r="AA92" s="46" t="s">
        <v>132</v>
      </c>
      <c r="AB92" s="45"/>
      <c r="AC92" s="36"/>
      <c r="AE92" s="47"/>
      <c r="AF92" s="49"/>
      <c r="AG92" s="49"/>
      <c r="AH92" s="49"/>
    </row>
    <row r="93" spans="1:34" ht="48" customHeight="1" x14ac:dyDescent="0.35">
      <c r="A93" s="50" t="str">
        <f>'READ ME FIRST'!$D$12</f>
        <v>SDGE</v>
      </c>
      <c r="B93" s="37">
        <f>'READ ME FIRST'!$D$15</f>
        <v>44683</v>
      </c>
      <c r="C93" s="38" t="s">
        <v>454</v>
      </c>
      <c r="D93" s="39" t="str">
        <f>IF(Table2[[#This Row],[WMPInitiativeCategory]]="", "",INDEX('Initiative mapping-DO NOT EDIT'!$H$3:$H$12, MATCH(Table2[[#This Row],[WMPInitiativeCategory]],'Initiative mapping-DO NOT EDIT'!$G$3:$G$12,0)))</f>
        <v>5.3.7.</v>
      </c>
      <c r="E93" s="38" t="s">
        <v>465</v>
      </c>
      <c r="F93" s="38"/>
      <c r="G93" s="58">
        <f>IF(Table2[[#This Row],[WMPInitiativeActivity]]="","x",IF(Table2[[#This Row],[WMPInitiativeActivity]]="other", Table2[[#This Row],[ActivityNameifOther]], INDEX('Initiative mapping-DO NOT EDIT'!$C$3:$C$89,MATCH(Table2[[#This Row],[WMPInitiativeActivity]],'Initiative mapping-DO NOT EDIT'!$D$3:$D$89,0))))</f>
        <v>3</v>
      </c>
      <c r="H93" s="38" t="s">
        <v>466</v>
      </c>
      <c r="I93" s="42" t="s">
        <v>467</v>
      </c>
      <c r="J9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Governance_Documentation and disclosure of wildfire-related data and algorithms _WMP.521_2022</v>
      </c>
      <c r="K93" s="43">
        <v>318</v>
      </c>
      <c r="L93" s="42" t="s">
        <v>129</v>
      </c>
      <c r="M93" s="42" t="s">
        <v>129</v>
      </c>
      <c r="N93" s="42" t="s">
        <v>129</v>
      </c>
      <c r="O93" s="42" t="s">
        <v>129</v>
      </c>
      <c r="P93" s="42" t="s">
        <v>129</v>
      </c>
      <c r="Q93" s="42" t="s">
        <v>129</v>
      </c>
      <c r="R93" s="42" t="s">
        <v>129</v>
      </c>
      <c r="S93" s="42" t="s">
        <v>129</v>
      </c>
      <c r="T93" s="42" t="s">
        <v>129</v>
      </c>
      <c r="U93" s="42" t="s">
        <v>129</v>
      </c>
      <c r="V93" s="44" t="s">
        <v>129</v>
      </c>
      <c r="W93" s="44" t="s">
        <v>129</v>
      </c>
      <c r="X93" s="44" t="s">
        <v>129</v>
      </c>
      <c r="Y93" s="44" t="s">
        <v>129</v>
      </c>
      <c r="Z93" s="44" t="s">
        <v>129</v>
      </c>
      <c r="AA93" s="45" t="s">
        <v>129</v>
      </c>
      <c r="AB93" s="45"/>
      <c r="AC93" s="36"/>
      <c r="AE93" s="47"/>
      <c r="AF93" s="49"/>
      <c r="AG93" s="49"/>
      <c r="AH93" s="49"/>
    </row>
    <row r="94" spans="1:34" ht="48" customHeight="1" x14ac:dyDescent="0.35">
      <c r="A94" s="50" t="str">
        <f>'READ ME FIRST'!$D$12</f>
        <v>SDGE</v>
      </c>
      <c r="B94" s="37">
        <f>'READ ME FIRST'!$D$15</f>
        <v>44683</v>
      </c>
      <c r="C94" s="38" t="s">
        <v>454</v>
      </c>
      <c r="D94" s="39" t="str">
        <f>IF(Table2[[#This Row],[WMPInitiativeCategory]]="", "",INDEX('Initiative mapping-DO NOT EDIT'!$H$3:$H$12, MATCH(Table2[[#This Row],[WMPInitiativeCategory]],'Initiative mapping-DO NOT EDIT'!$G$3:$G$12,0)))</f>
        <v>5.3.7.</v>
      </c>
      <c r="E94" s="38" t="s">
        <v>468</v>
      </c>
      <c r="F94" s="38"/>
      <c r="G94" s="58">
        <f>IF(Table2[[#This Row],[WMPInitiativeActivity]]="","x",IF(Table2[[#This Row],[WMPInitiativeActivity]]="other", Table2[[#This Row],[ActivityNameifOther]], INDEX('Initiative mapping-DO NOT EDIT'!$C$3:$C$89,MATCH(Table2[[#This Row],[WMPInitiativeActivity]],'Initiative mapping-DO NOT EDIT'!$D$3:$D$89,0))))</f>
        <v>4</v>
      </c>
      <c r="H94" s="38" t="s">
        <v>469</v>
      </c>
      <c r="I94" s="42" t="s">
        <v>470</v>
      </c>
      <c r="J9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Governance_Tracking and analysis of near miss data _WMP.522_2022</v>
      </c>
      <c r="K94" s="43">
        <v>318</v>
      </c>
      <c r="L94" s="42" t="s">
        <v>129</v>
      </c>
      <c r="M94" s="42" t="s">
        <v>129</v>
      </c>
      <c r="N94" s="42" t="s">
        <v>129</v>
      </c>
      <c r="O94" s="42" t="s">
        <v>129</v>
      </c>
      <c r="P94" s="42" t="s">
        <v>129</v>
      </c>
      <c r="Q94" s="42" t="s">
        <v>129</v>
      </c>
      <c r="R94" s="42" t="s">
        <v>129</v>
      </c>
      <c r="S94" s="42" t="s">
        <v>129</v>
      </c>
      <c r="T94" s="42" t="s">
        <v>129</v>
      </c>
      <c r="U94" s="42" t="s">
        <v>129</v>
      </c>
      <c r="V94" s="44" t="s">
        <v>129</v>
      </c>
      <c r="W94" s="44" t="s">
        <v>129</v>
      </c>
      <c r="X94" s="44" t="s">
        <v>129</v>
      </c>
      <c r="Y94" s="44" t="s">
        <v>129</v>
      </c>
      <c r="Z94" s="44" t="s">
        <v>129</v>
      </c>
      <c r="AA94" s="45" t="s">
        <v>129</v>
      </c>
      <c r="AB94" s="45"/>
      <c r="AC94" s="36"/>
      <c r="AE94" s="47"/>
      <c r="AF94" s="49"/>
      <c r="AG94" s="49"/>
      <c r="AH94" s="49"/>
    </row>
    <row r="95" spans="1:34" ht="48" customHeight="1" x14ac:dyDescent="0.35">
      <c r="A95" s="50" t="str">
        <f>'READ ME FIRST'!$D$12</f>
        <v>SDGE</v>
      </c>
      <c r="B95" s="37">
        <f>'READ ME FIRST'!$D$15</f>
        <v>44683</v>
      </c>
      <c r="C95" s="38" t="s">
        <v>454</v>
      </c>
      <c r="D95" s="39" t="str">
        <f>IF(Table2[[#This Row],[WMPInitiativeCategory]]="", "",INDEX('Initiative mapping-DO NOT EDIT'!$H$3:$H$12, MATCH(Table2[[#This Row],[WMPInitiativeCategory]],'Initiative mapping-DO NOT EDIT'!$G$3:$G$12,0)))</f>
        <v>5.3.7.</v>
      </c>
      <c r="E95" s="38" t="s">
        <v>153</v>
      </c>
      <c r="F95" s="38" t="s">
        <v>471</v>
      </c>
      <c r="G95" s="58" t="str">
        <f>IF(Table2[[#This Row],[WMPInitiativeActivity]]="","x",IF(Table2[[#This Row],[WMPInitiativeActivity]]="other", Table2[[#This Row],[ActivityNameifOther]], INDEX('Initiative mapping-DO NOT EDIT'!$C$3:$C$89,MATCH(Table2[[#This Row],[WMPInitiativeActivity]],'Initiative mapping-DO NOT EDIT'!$D$3:$D$89,0))))</f>
        <v>Ignition management program</v>
      </c>
      <c r="H95" s="38" t="s">
        <v>472</v>
      </c>
      <c r="I95" s="42" t="s">
        <v>473</v>
      </c>
      <c r="J9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Governance_Ignition management program_WMP.558_2022</v>
      </c>
      <c r="K95" s="43">
        <v>318</v>
      </c>
      <c r="L95" s="42" t="s">
        <v>129</v>
      </c>
      <c r="M95" s="42" t="s">
        <v>129</v>
      </c>
      <c r="N95" s="42" t="s">
        <v>129</v>
      </c>
      <c r="O95" s="42" t="s">
        <v>129</v>
      </c>
      <c r="P95" s="42" t="s">
        <v>129</v>
      </c>
      <c r="Q95" s="42" t="s">
        <v>129</v>
      </c>
      <c r="R95" s="42" t="s">
        <v>129</v>
      </c>
      <c r="S95" s="42" t="s">
        <v>129</v>
      </c>
      <c r="T95" s="42" t="s">
        <v>129</v>
      </c>
      <c r="U95" s="42" t="s">
        <v>129</v>
      </c>
      <c r="V95" s="44" t="s">
        <v>474</v>
      </c>
      <c r="W95" s="44" t="s">
        <v>475</v>
      </c>
      <c r="X95" s="44"/>
      <c r="Y95" s="45"/>
      <c r="Z95" s="56"/>
      <c r="AA95" s="46" t="s">
        <v>132</v>
      </c>
      <c r="AB95" s="45"/>
      <c r="AC95" s="36"/>
      <c r="AE95" s="47"/>
      <c r="AF95" s="49"/>
      <c r="AG95" s="49"/>
      <c r="AH95" s="49"/>
    </row>
    <row r="96" spans="1:34" ht="48" customHeight="1" x14ac:dyDescent="0.35">
      <c r="A96" s="50" t="str">
        <f>'READ ME FIRST'!$D$12</f>
        <v>SDGE</v>
      </c>
      <c r="B96" s="37">
        <f>'READ ME FIRST'!$D$15</f>
        <v>44683</v>
      </c>
      <c r="C96" s="38" t="s">
        <v>454</v>
      </c>
      <c r="D96" s="39" t="str">
        <f>IF(Table2[[#This Row],[WMPInitiativeCategory]]="", "",INDEX('Initiative mapping-DO NOT EDIT'!$H$3:$H$12, MATCH(Table2[[#This Row],[WMPInitiativeCategory]],'Initiative mapping-DO NOT EDIT'!$G$3:$G$12,0)))</f>
        <v>5.3.7.</v>
      </c>
      <c r="E96" s="38" t="s">
        <v>153</v>
      </c>
      <c r="F96" s="38" t="s">
        <v>476</v>
      </c>
      <c r="G96" s="79" t="s">
        <v>476</v>
      </c>
      <c r="H96" s="38" t="s">
        <v>477</v>
      </c>
      <c r="I96" s="42" t="s">
        <v>478</v>
      </c>
      <c r="J9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Governance_Reliability database_WMP.559_2022</v>
      </c>
      <c r="K96" s="43">
        <v>319</v>
      </c>
      <c r="L96" s="42" t="s">
        <v>129</v>
      </c>
      <c r="M96" s="42" t="s">
        <v>129</v>
      </c>
      <c r="N96" s="42" t="s">
        <v>129</v>
      </c>
      <c r="O96" s="42" t="s">
        <v>129</v>
      </c>
      <c r="P96" s="42" t="s">
        <v>129</v>
      </c>
      <c r="Q96" s="42" t="s">
        <v>129</v>
      </c>
      <c r="R96" s="42" t="s">
        <v>129</v>
      </c>
      <c r="S96" s="42" t="s">
        <v>129</v>
      </c>
      <c r="T96" s="42" t="s">
        <v>129</v>
      </c>
      <c r="U96" s="42" t="s">
        <v>129</v>
      </c>
      <c r="V96" s="44"/>
      <c r="W96" s="44" t="s">
        <v>479</v>
      </c>
      <c r="X96" s="44"/>
      <c r="Y96" s="45"/>
      <c r="Z96" s="56"/>
      <c r="AA96" s="46" t="s">
        <v>132</v>
      </c>
      <c r="AB96" s="45"/>
      <c r="AC96" s="36"/>
      <c r="AE96" s="47"/>
      <c r="AF96" s="49"/>
      <c r="AG96" s="49"/>
      <c r="AH96" s="49"/>
    </row>
    <row r="97" spans="1:34" ht="48" customHeight="1" x14ac:dyDescent="0.35">
      <c r="A97" s="50" t="str">
        <f>'READ ME FIRST'!$D$12</f>
        <v>SDGE</v>
      </c>
      <c r="B97" s="37">
        <f>'READ ME FIRST'!$D$15</f>
        <v>44683</v>
      </c>
      <c r="C97" s="38" t="s">
        <v>480</v>
      </c>
      <c r="D97" s="39" t="str">
        <f>IF(Table2[[#This Row],[WMPInitiativeCategory]]="", "",INDEX('Initiative mapping-DO NOT EDIT'!$H$3:$H$12, MATCH(Table2[[#This Row],[WMPInitiativeCategory]],'Initiative mapping-DO NOT EDIT'!$G$3:$G$12,0)))</f>
        <v>5.3.8.</v>
      </c>
      <c r="E97" s="38" t="s">
        <v>481</v>
      </c>
      <c r="F97" s="38"/>
      <c r="G97" s="58">
        <f>IF(Table2[[#This Row],[WMPInitiativeActivity]]="","x",IF(Table2[[#This Row],[WMPInitiativeActivity]]="other", Table2[[#This Row],[ActivityNameifOther]], INDEX('Initiative mapping-DO NOT EDIT'!$C$3:$C$89,MATCH(Table2[[#This Row],[WMPInitiativeActivity]],'Initiative mapping-DO NOT EDIT'!$D$3:$D$89,0))))</f>
        <v>1</v>
      </c>
      <c r="H97" s="38" t="s">
        <v>482</v>
      </c>
      <c r="I97" s="42" t="s">
        <v>483</v>
      </c>
      <c r="J9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Methodology_Allocation methodology development and application _WMP.523_2022</v>
      </c>
      <c r="K97" s="43">
        <v>320</v>
      </c>
      <c r="L97" s="42" t="s">
        <v>129</v>
      </c>
      <c r="M97" s="42" t="s">
        <v>129</v>
      </c>
      <c r="N97" s="42" t="s">
        <v>129</v>
      </c>
      <c r="O97" s="42" t="s">
        <v>129</v>
      </c>
      <c r="P97" s="42" t="s">
        <v>129</v>
      </c>
      <c r="Q97" s="42" t="s">
        <v>129</v>
      </c>
      <c r="R97" s="42" t="s">
        <v>129</v>
      </c>
      <c r="S97" s="42" t="s">
        <v>129</v>
      </c>
      <c r="T97" s="42" t="s">
        <v>129</v>
      </c>
      <c r="U97" s="42" t="s">
        <v>129</v>
      </c>
      <c r="V97" s="44" t="s">
        <v>484</v>
      </c>
      <c r="W97" s="44" t="s">
        <v>485</v>
      </c>
      <c r="X97" s="44"/>
      <c r="Y97" s="45"/>
      <c r="Z97" s="56"/>
      <c r="AA97" s="46" t="s">
        <v>132</v>
      </c>
      <c r="AB97" s="45"/>
      <c r="AC97" s="36"/>
      <c r="AE97" s="47"/>
      <c r="AF97" s="49"/>
      <c r="AG97" s="49"/>
      <c r="AH97" s="49"/>
    </row>
    <row r="98" spans="1:34" ht="48" customHeight="1" x14ac:dyDescent="0.35">
      <c r="A98" s="50" t="str">
        <f>'READ ME FIRST'!$D$12</f>
        <v>SDGE</v>
      </c>
      <c r="B98" s="37">
        <f>'READ ME FIRST'!$D$15</f>
        <v>44683</v>
      </c>
      <c r="C98" s="38" t="s">
        <v>480</v>
      </c>
      <c r="D98" s="39" t="str">
        <f>IF(Table2[[#This Row],[WMPInitiativeCategory]]="", "",INDEX('Initiative mapping-DO NOT EDIT'!$H$3:$H$12, MATCH(Table2[[#This Row],[WMPInitiativeCategory]],'Initiative mapping-DO NOT EDIT'!$G$3:$G$12,0)))</f>
        <v>5.3.8.</v>
      </c>
      <c r="E98" s="38" t="s">
        <v>486</v>
      </c>
      <c r="F98" s="38"/>
      <c r="G98" s="58">
        <f>IF(Table2[[#This Row],[WMPInitiativeActivity]]="","x",IF(Table2[[#This Row],[WMPInitiativeActivity]]="other", Table2[[#This Row],[ActivityNameifOther]], INDEX('Initiative mapping-DO NOT EDIT'!$C$3:$C$89,MATCH(Table2[[#This Row],[WMPInitiativeActivity]],'Initiative mapping-DO NOT EDIT'!$D$3:$D$89,0))))</f>
        <v>2</v>
      </c>
      <c r="H98" s="38" t="s">
        <v>487</v>
      </c>
      <c r="I98" s="42" t="s">
        <v>488</v>
      </c>
      <c r="J9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reduction scenario development and analysis _WMP.524_2022</v>
      </c>
      <c r="K98" s="43">
        <v>324</v>
      </c>
      <c r="L98" s="42" t="s">
        <v>129</v>
      </c>
      <c r="M98" s="42" t="s">
        <v>129</v>
      </c>
      <c r="N98" s="42" t="s">
        <v>129</v>
      </c>
      <c r="O98" s="42" t="s">
        <v>129</v>
      </c>
      <c r="P98" s="42" t="s">
        <v>129</v>
      </c>
      <c r="Q98" s="42" t="s">
        <v>129</v>
      </c>
      <c r="R98" s="42" t="s">
        <v>129</v>
      </c>
      <c r="S98" s="42" t="s">
        <v>129</v>
      </c>
      <c r="T98" s="42" t="s">
        <v>129</v>
      </c>
      <c r="U98" s="42" t="s">
        <v>129</v>
      </c>
      <c r="V98" s="44" t="s">
        <v>129</v>
      </c>
      <c r="W98" s="44" t="s">
        <v>129</v>
      </c>
      <c r="X98" s="44" t="s">
        <v>129</v>
      </c>
      <c r="Y98" s="44" t="s">
        <v>129</v>
      </c>
      <c r="Z98" s="44" t="s">
        <v>129</v>
      </c>
      <c r="AA98" s="44" t="s">
        <v>129</v>
      </c>
      <c r="AB98" s="45"/>
      <c r="AC98" s="36"/>
      <c r="AE98" s="47"/>
      <c r="AF98" s="49"/>
      <c r="AG98" s="49"/>
      <c r="AH98" s="49"/>
    </row>
    <row r="99" spans="1:34" ht="48" customHeight="1" x14ac:dyDescent="0.35">
      <c r="A99" s="50" t="str">
        <f>'READ ME FIRST'!$D$12</f>
        <v>SDGE</v>
      </c>
      <c r="B99" s="37">
        <f>'READ ME FIRST'!$D$15</f>
        <v>44683</v>
      </c>
      <c r="C99" s="38" t="s">
        <v>480</v>
      </c>
      <c r="D99" s="39" t="str">
        <f>IF(Table2[[#This Row],[WMPInitiativeCategory]]="", "",INDEX('Initiative mapping-DO NOT EDIT'!$H$3:$H$12, MATCH(Table2[[#This Row],[WMPInitiativeCategory]],'Initiative mapping-DO NOT EDIT'!$G$3:$G$12,0)))</f>
        <v>5.3.8.</v>
      </c>
      <c r="E99" s="38" t="s">
        <v>489</v>
      </c>
      <c r="F99" s="38"/>
      <c r="G99" s="58">
        <f>IF(Table2[[#This Row],[WMPInitiativeActivity]]="","x",IF(Table2[[#This Row],[WMPInitiativeActivity]]="other", Table2[[#This Row],[ActivityNameifOther]], INDEX('Initiative mapping-DO NOT EDIT'!$C$3:$C$89,MATCH(Table2[[#This Row],[WMPInitiativeActivity]],'Initiative mapping-DO NOT EDIT'!$D$3:$D$89,0))))</f>
        <v>3</v>
      </c>
      <c r="H99" s="38" t="s">
        <v>490</v>
      </c>
      <c r="I99" s="42" t="s">
        <v>491</v>
      </c>
      <c r="J9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analysis_WMP.525_2022</v>
      </c>
      <c r="K99" s="43">
        <v>324</v>
      </c>
      <c r="L99" s="42" t="s">
        <v>129</v>
      </c>
      <c r="M99" s="42" t="s">
        <v>129</v>
      </c>
      <c r="N99" s="42" t="s">
        <v>129</v>
      </c>
      <c r="O99" s="42" t="s">
        <v>129</v>
      </c>
      <c r="P99" s="42" t="s">
        <v>129</v>
      </c>
      <c r="Q99" s="42" t="s">
        <v>129</v>
      </c>
      <c r="R99" s="42" t="s">
        <v>129</v>
      </c>
      <c r="S99" s="42" t="s">
        <v>129</v>
      </c>
      <c r="T99" s="42" t="s">
        <v>129</v>
      </c>
      <c r="U99" s="42" t="s">
        <v>129</v>
      </c>
      <c r="V99" s="44" t="s">
        <v>129</v>
      </c>
      <c r="W99" s="44" t="s">
        <v>129</v>
      </c>
      <c r="X99" s="44" t="s">
        <v>129</v>
      </c>
      <c r="Y99" s="44" t="s">
        <v>129</v>
      </c>
      <c r="Z99" s="44" t="s">
        <v>129</v>
      </c>
      <c r="AA99" s="44" t="s">
        <v>129</v>
      </c>
      <c r="AB99" s="45"/>
      <c r="AC99" s="36"/>
      <c r="AE99" s="47"/>
      <c r="AF99" s="49"/>
      <c r="AG99" s="49"/>
      <c r="AH99" s="49"/>
    </row>
    <row r="100" spans="1:34" ht="48" customHeight="1" x14ac:dyDescent="0.35">
      <c r="A100" s="50" t="str">
        <f>'READ ME FIRST'!$D$12</f>
        <v>SDGE</v>
      </c>
      <c r="B100" s="37">
        <f>'READ ME FIRST'!$D$15</f>
        <v>44683</v>
      </c>
      <c r="C100" s="38" t="s">
        <v>492</v>
      </c>
      <c r="D100" s="39" t="str">
        <f>IF(Table2[[#This Row],[WMPInitiativeCategory]]="", "",INDEX('Initiative mapping-DO NOT EDIT'!$H$3:$H$12, MATCH(Table2[[#This Row],[WMPInitiativeCategory]],'Initiative mapping-DO NOT EDIT'!$G$3:$G$12,0)))</f>
        <v>5.3.9.</v>
      </c>
      <c r="E100" s="38" t="s">
        <v>493</v>
      </c>
      <c r="F100" s="38"/>
      <c r="G100" s="58">
        <f>IF(Table2[[#This Row],[WMPInitiativeActivity]]="","x",IF(Table2[[#This Row],[WMPInitiativeActivity]]="other", Table2[[#This Row],[ActivityNameifOther]], INDEX('Initiative mapping-DO NOT EDIT'!$C$3:$C$89,MATCH(Table2[[#This Row],[WMPInitiativeActivity]],'Initiative mapping-DO NOT EDIT'!$D$3:$D$89,0))))</f>
        <v>1</v>
      </c>
      <c r="H100" s="38" t="s">
        <v>494</v>
      </c>
      <c r="I100" s="42" t="s">
        <v>495</v>
      </c>
      <c r="J100"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Preparedness_Adequate and trained workforce for service restoration _WMP.526_2022</v>
      </c>
      <c r="K100" s="43">
        <v>325</v>
      </c>
      <c r="L100" s="42" t="s">
        <v>129</v>
      </c>
      <c r="M100" s="42" t="s">
        <v>129</v>
      </c>
      <c r="N100" s="42" t="s">
        <v>129</v>
      </c>
      <c r="O100" s="42" t="s">
        <v>129</v>
      </c>
      <c r="P100" s="42" t="s">
        <v>129</v>
      </c>
      <c r="Q100" s="42" t="s">
        <v>129</v>
      </c>
      <c r="R100" s="42" t="s">
        <v>129</v>
      </c>
      <c r="S100" s="42" t="s">
        <v>129</v>
      </c>
      <c r="T100" s="42" t="s">
        <v>129</v>
      </c>
      <c r="U100" s="42" t="s">
        <v>129</v>
      </c>
      <c r="V100" s="83" t="s">
        <v>129</v>
      </c>
      <c r="W100" s="44" t="s">
        <v>496</v>
      </c>
      <c r="X100" s="44"/>
      <c r="Y100" s="45"/>
      <c r="Z100" s="56"/>
      <c r="AA100" s="46" t="s">
        <v>132</v>
      </c>
      <c r="AB100" s="45"/>
      <c r="AC100" s="36"/>
      <c r="AE100" s="47"/>
      <c r="AF100" s="49"/>
      <c r="AG100" s="49"/>
      <c r="AH100" s="49"/>
    </row>
    <row r="101" spans="1:34" ht="48" customHeight="1" x14ac:dyDescent="0.35">
      <c r="A101" s="50" t="str">
        <f>'READ ME FIRST'!$D$12</f>
        <v>SDGE</v>
      </c>
      <c r="B101" s="37">
        <f>'READ ME FIRST'!$D$15</f>
        <v>44683</v>
      </c>
      <c r="C101" s="38" t="s">
        <v>492</v>
      </c>
      <c r="D101" s="39" t="str">
        <f>IF(Table2[[#This Row],[WMPInitiativeCategory]]="", "",INDEX('Initiative mapping-DO NOT EDIT'!$H$3:$H$12, MATCH(Table2[[#This Row],[WMPInitiativeCategory]],'Initiative mapping-DO NOT EDIT'!$G$3:$G$12,0)))</f>
        <v>5.3.9.</v>
      </c>
      <c r="E101" s="38" t="s">
        <v>497</v>
      </c>
      <c r="F101" s="38"/>
      <c r="G101" s="58">
        <f>IF(Table2[[#This Row],[WMPInitiativeActivity]]="","x",IF(Table2[[#This Row],[WMPInitiativeActivity]]="other", Table2[[#This Row],[ActivityNameifOther]], INDEX('Initiative mapping-DO NOT EDIT'!$C$3:$C$89,MATCH(Table2[[#This Row],[WMPInitiativeActivity]],'Initiative mapping-DO NOT EDIT'!$D$3:$D$89,0))))</f>
        <v>2</v>
      </c>
      <c r="H101" s="38" t="s">
        <v>498</v>
      </c>
      <c r="I101" s="42" t="s">
        <v>499</v>
      </c>
      <c r="J101"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Preparedness_Community outreach, public awareness, and communications efforts _WMP.527_2022</v>
      </c>
      <c r="K101" s="43">
        <v>326</v>
      </c>
      <c r="L101" s="42" t="s">
        <v>129</v>
      </c>
      <c r="M101" s="42" t="s">
        <v>129</v>
      </c>
      <c r="N101" s="42" t="s">
        <v>129</v>
      </c>
      <c r="O101" s="42" t="s">
        <v>129</v>
      </c>
      <c r="P101" s="42" t="s">
        <v>129</v>
      </c>
      <c r="Q101" s="42" t="s">
        <v>129</v>
      </c>
      <c r="R101" s="42" t="s">
        <v>129</v>
      </c>
      <c r="S101" s="42" t="s">
        <v>129</v>
      </c>
      <c r="T101" s="42" t="s">
        <v>129</v>
      </c>
      <c r="U101" s="42" t="s">
        <v>129</v>
      </c>
      <c r="V101" s="44" t="s">
        <v>500</v>
      </c>
      <c r="W101" s="44" t="s">
        <v>501</v>
      </c>
      <c r="X101" s="44"/>
      <c r="Y101" s="44"/>
      <c r="Z101" s="56"/>
      <c r="AA101" s="46" t="s">
        <v>502</v>
      </c>
      <c r="AB101" s="45"/>
      <c r="AC101" s="36"/>
      <c r="AE101" s="47"/>
      <c r="AF101" s="49"/>
      <c r="AG101" s="49"/>
      <c r="AH101" s="49"/>
    </row>
    <row r="102" spans="1:34" ht="48" customHeight="1" x14ac:dyDescent="0.35">
      <c r="A102" s="50" t="str">
        <f>'READ ME FIRST'!$D$12</f>
        <v>SDGE</v>
      </c>
      <c r="B102" s="37">
        <f>'READ ME FIRST'!$D$15</f>
        <v>44683</v>
      </c>
      <c r="C102" s="38" t="s">
        <v>492</v>
      </c>
      <c r="D102" s="39" t="str">
        <f>IF(Table2[[#This Row],[WMPInitiativeCategory]]="", "",INDEX('Initiative mapping-DO NOT EDIT'!$H$3:$H$12, MATCH(Table2[[#This Row],[WMPInitiativeCategory]],'Initiative mapping-DO NOT EDIT'!$G$3:$G$12,0)))</f>
        <v>5.3.9.</v>
      </c>
      <c r="E102" s="38" t="s">
        <v>503</v>
      </c>
      <c r="F102" s="38"/>
      <c r="G102" s="58">
        <f>IF(Table2[[#This Row],[WMPInitiativeActivity]]="","x",IF(Table2[[#This Row],[WMPInitiativeActivity]]="other", Table2[[#This Row],[ActivityNameifOther]], INDEX('Initiative mapping-DO NOT EDIT'!$C$3:$C$89,MATCH(Table2[[#This Row],[WMPInitiativeActivity]],'Initiative mapping-DO NOT EDIT'!$D$3:$D$89,0))))</f>
        <v>3</v>
      </c>
      <c r="H102" s="38" t="s">
        <v>504</v>
      </c>
      <c r="I102" s="42" t="s">
        <v>505</v>
      </c>
      <c r="J102"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Preparedness_Customer support in emergencies _WMP.528_2022</v>
      </c>
      <c r="K102" s="43">
        <v>331</v>
      </c>
      <c r="L102" s="42" t="s">
        <v>129</v>
      </c>
      <c r="M102" s="42" t="s">
        <v>129</v>
      </c>
      <c r="N102" s="42" t="s">
        <v>129</v>
      </c>
      <c r="O102" s="42" t="s">
        <v>129</v>
      </c>
      <c r="P102" s="42" t="s">
        <v>129</v>
      </c>
      <c r="Q102" s="42" t="s">
        <v>129</v>
      </c>
      <c r="R102" s="42" t="s">
        <v>129</v>
      </c>
      <c r="S102" s="42" t="s">
        <v>129</v>
      </c>
      <c r="T102" s="42" t="s">
        <v>129</v>
      </c>
      <c r="U102" s="42" t="s">
        <v>129</v>
      </c>
      <c r="V102" s="44" t="s">
        <v>506</v>
      </c>
      <c r="W102" s="44" t="s">
        <v>507</v>
      </c>
      <c r="X102" s="44"/>
      <c r="Y102" s="45"/>
      <c r="Z102" s="56"/>
      <c r="AA102" s="46" t="s">
        <v>502</v>
      </c>
      <c r="AB102" s="45"/>
      <c r="AC102" s="36"/>
      <c r="AE102" s="47"/>
      <c r="AF102" s="49"/>
      <c r="AG102" s="49"/>
      <c r="AH102" s="49"/>
    </row>
    <row r="103" spans="1:34" ht="48" customHeight="1" x14ac:dyDescent="0.35">
      <c r="A103" s="50" t="str">
        <f>'READ ME FIRST'!$D$12</f>
        <v>SDGE</v>
      </c>
      <c r="B103" s="37">
        <f>'READ ME FIRST'!$D$15</f>
        <v>44683</v>
      </c>
      <c r="C103" s="38" t="s">
        <v>492</v>
      </c>
      <c r="D103" s="39" t="str">
        <f>IF(Table2[[#This Row],[WMPInitiativeCategory]]="", "",INDEX('Initiative mapping-DO NOT EDIT'!$H$3:$H$12, MATCH(Table2[[#This Row],[WMPInitiativeCategory]],'Initiative mapping-DO NOT EDIT'!$G$3:$G$12,0)))</f>
        <v>5.3.9.</v>
      </c>
      <c r="E103" s="38" t="s">
        <v>508</v>
      </c>
      <c r="F103" s="38"/>
      <c r="G103" s="58">
        <f>IF(Table2[[#This Row],[WMPInitiativeActivity]]="","x",IF(Table2[[#This Row],[WMPInitiativeActivity]]="other", Table2[[#This Row],[ActivityNameifOther]], INDEX('Initiative mapping-DO NOT EDIT'!$C$3:$C$89,MATCH(Table2[[#This Row],[WMPInitiativeActivity]],'Initiative mapping-DO NOT EDIT'!$D$3:$D$89,0))))</f>
        <v>4</v>
      </c>
      <c r="H103" s="38" t="s">
        <v>509</v>
      </c>
      <c r="I103" s="42" t="s">
        <v>510</v>
      </c>
      <c r="J103"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Preparedness_Disaster and emergency preparedness plan _WMP.529_2022</v>
      </c>
      <c r="K103" s="43">
        <v>335</v>
      </c>
      <c r="L103" s="42" t="s">
        <v>129</v>
      </c>
      <c r="M103" s="42" t="s">
        <v>129</v>
      </c>
      <c r="N103" s="42" t="s">
        <v>129</v>
      </c>
      <c r="O103" s="42" t="s">
        <v>129</v>
      </c>
      <c r="P103" s="42" t="s">
        <v>129</v>
      </c>
      <c r="Q103" s="42" t="s">
        <v>129</v>
      </c>
      <c r="R103" s="42" t="s">
        <v>129</v>
      </c>
      <c r="S103" s="42" t="s">
        <v>129</v>
      </c>
      <c r="T103" s="42" t="s">
        <v>129</v>
      </c>
      <c r="U103" s="42" t="s">
        <v>129</v>
      </c>
      <c r="V103" s="44" t="s">
        <v>511</v>
      </c>
      <c r="W103" s="44" t="s">
        <v>512</v>
      </c>
      <c r="X103" s="44"/>
      <c r="Y103" s="45"/>
      <c r="Z103" s="56"/>
      <c r="AA103" s="46" t="s">
        <v>502</v>
      </c>
      <c r="AB103" s="45"/>
      <c r="AC103" s="36"/>
      <c r="AE103" s="47"/>
      <c r="AF103" s="49"/>
      <c r="AG103" s="49"/>
      <c r="AH103" s="49"/>
    </row>
    <row r="104" spans="1:34" ht="48" customHeight="1" x14ac:dyDescent="0.35">
      <c r="A104" s="50" t="str">
        <f>'READ ME FIRST'!$D$12</f>
        <v>SDGE</v>
      </c>
      <c r="B104" s="37">
        <f>'READ ME FIRST'!$D$15</f>
        <v>44683</v>
      </c>
      <c r="C104" s="38" t="s">
        <v>492</v>
      </c>
      <c r="D104" s="39" t="str">
        <f>IF(Table2[[#This Row],[WMPInitiativeCategory]]="", "",INDEX('Initiative mapping-DO NOT EDIT'!$H$3:$H$12, MATCH(Table2[[#This Row],[WMPInitiativeCategory]],'Initiative mapping-DO NOT EDIT'!$G$3:$G$12,0)))</f>
        <v>5.3.9.</v>
      </c>
      <c r="E104" s="38" t="s">
        <v>513</v>
      </c>
      <c r="F104" s="38"/>
      <c r="G104" s="58">
        <f>IF(Table2[[#This Row],[WMPInitiativeActivity]]="","x",IF(Table2[[#This Row],[WMPInitiativeActivity]]="other", Table2[[#This Row],[ActivityNameifOther]], INDEX('Initiative mapping-DO NOT EDIT'!$C$3:$C$89,MATCH(Table2[[#This Row],[WMPInitiativeActivity]],'Initiative mapping-DO NOT EDIT'!$D$3:$D$89,0))))</f>
        <v>5</v>
      </c>
      <c r="H104" s="38" t="s">
        <v>514</v>
      </c>
      <c r="I104" s="42" t="s">
        <v>515</v>
      </c>
      <c r="J104"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Preparedness_Preparedness and planning for service restoration _WMP.530_2022</v>
      </c>
      <c r="K104" s="43">
        <v>336</v>
      </c>
      <c r="L104" s="42" t="s">
        <v>129</v>
      </c>
      <c r="M104" s="42" t="s">
        <v>129</v>
      </c>
      <c r="N104" s="42"/>
      <c r="O104" s="42" t="s">
        <v>129</v>
      </c>
      <c r="P104" s="42" t="s">
        <v>129</v>
      </c>
      <c r="Q104" s="42" t="s">
        <v>129</v>
      </c>
      <c r="R104" s="42" t="s">
        <v>129</v>
      </c>
      <c r="S104" s="42" t="s">
        <v>129</v>
      </c>
      <c r="T104" s="42" t="s">
        <v>129</v>
      </c>
      <c r="U104" s="42" t="s">
        <v>129</v>
      </c>
      <c r="V104" s="44" t="s">
        <v>516</v>
      </c>
      <c r="W104" s="44" t="s">
        <v>517</v>
      </c>
      <c r="X104" s="44"/>
      <c r="Y104" s="45"/>
      <c r="Z104" s="56"/>
      <c r="AA104" s="46" t="s">
        <v>502</v>
      </c>
      <c r="AB104" s="45"/>
      <c r="AC104" s="36"/>
      <c r="AE104" s="47"/>
      <c r="AF104" s="49"/>
      <c r="AG104" s="49"/>
      <c r="AH104" s="49"/>
    </row>
    <row r="105" spans="1:34" ht="48" customHeight="1" x14ac:dyDescent="0.35">
      <c r="A105" s="50" t="str">
        <f>'READ ME FIRST'!$D$12</f>
        <v>SDGE</v>
      </c>
      <c r="B105" s="37">
        <f>'READ ME FIRST'!$D$15</f>
        <v>44683</v>
      </c>
      <c r="C105" s="38" t="s">
        <v>492</v>
      </c>
      <c r="D105" s="39" t="str">
        <f>IF(Table2[[#This Row],[WMPInitiativeCategory]]="", "",INDEX('Initiative mapping-DO NOT EDIT'!$H$3:$H$12, MATCH(Table2[[#This Row],[WMPInitiativeCategory]],'Initiative mapping-DO NOT EDIT'!$G$3:$G$12,0)))</f>
        <v>5.3.9.</v>
      </c>
      <c r="E105" s="38" t="s">
        <v>518</v>
      </c>
      <c r="F105" s="38"/>
      <c r="G105" s="58">
        <f>IF(Table2[[#This Row],[WMPInitiativeActivity]]="","x",IF(Table2[[#This Row],[WMPInitiativeActivity]]="other", Table2[[#This Row],[ActivityNameifOther]], INDEX('Initiative mapping-DO NOT EDIT'!$C$3:$C$89,MATCH(Table2[[#This Row],[WMPInitiativeActivity]],'Initiative mapping-DO NOT EDIT'!$D$3:$D$89,0))))</f>
        <v>6</v>
      </c>
      <c r="H105" s="38" t="s">
        <v>519</v>
      </c>
      <c r="I105" s="42" t="s">
        <v>520</v>
      </c>
      <c r="J105"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Preparedness_Protocols in place to learn from wildfire events _WMP.531_2022</v>
      </c>
      <c r="K105" s="43">
        <v>338</v>
      </c>
      <c r="L105" s="42" t="s">
        <v>129</v>
      </c>
      <c r="M105" s="42" t="s">
        <v>129</v>
      </c>
      <c r="N105" s="42"/>
      <c r="O105" s="42" t="s">
        <v>129</v>
      </c>
      <c r="P105" s="42" t="s">
        <v>129</v>
      </c>
      <c r="Q105" s="42" t="s">
        <v>129</v>
      </c>
      <c r="R105" s="42" t="s">
        <v>129</v>
      </c>
      <c r="S105" s="42" t="s">
        <v>129</v>
      </c>
      <c r="T105" s="42" t="s">
        <v>129</v>
      </c>
      <c r="U105" s="42" t="s">
        <v>129</v>
      </c>
      <c r="V105" s="44" t="s">
        <v>521</v>
      </c>
      <c r="W105" s="44" t="s">
        <v>522</v>
      </c>
      <c r="X105" s="44"/>
      <c r="Y105" s="45"/>
      <c r="Z105" s="56"/>
      <c r="AA105" s="46" t="s">
        <v>502</v>
      </c>
      <c r="AB105" s="45"/>
      <c r="AC105" s="36"/>
      <c r="AE105" s="47"/>
      <c r="AF105" s="49"/>
      <c r="AG105" s="49"/>
      <c r="AH105" s="49"/>
    </row>
    <row r="106" spans="1:34" ht="48" customHeight="1" x14ac:dyDescent="0.35">
      <c r="A106" s="50" t="str">
        <f>'READ ME FIRST'!$D$12</f>
        <v>SDGE</v>
      </c>
      <c r="B106" s="37">
        <f>'READ ME FIRST'!$D$15</f>
        <v>44683</v>
      </c>
      <c r="C106" s="38" t="s">
        <v>523</v>
      </c>
      <c r="D106" s="39" t="str">
        <f>IF(Table2[[#This Row],[WMPInitiativeCategory]]="", "",INDEX('Initiative mapping-DO NOT EDIT'!$H$3:$H$12, MATCH(Table2[[#This Row],[WMPInitiativeCategory]],'Initiative mapping-DO NOT EDIT'!$G$3:$G$12,0)))</f>
        <v>5.3.10.</v>
      </c>
      <c r="E106" s="38" t="s">
        <v>497</v>
      </c>
      <c r="F106" s="38"/>
      <c r="G106" s="58">
        <f>IF(Table2[[#This Row],[WMPInitiativeActivity]]="","x",IF(Table2[[#This Row],[WMPInitiativeActivity]]="other", Table2[[#This Row],[ActivityNameifOther]], INDEX('Initiative mapping-DO NOT EDIT'!$C$3:$C$89,MATCH(Table2[[#This Row],[WMPInitiativeActivity]],'Initiative mapping-DO NOT EDIT'!$D$3:$D$89,0))))</f>
        <v>2</v>
      </c>
      <c r="H106" s="38" t="s">
        <v>524</v>
      </c>
      <c r="I106" s="42" t="s">
        <v>525</v>
      </c>
      <c r="J106"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Engagement_Community outreach, public awareness, and communications efforts _WMP.532_2022</v>
      </c>
      <c r="K106" s="43">
        <v>340</v>
      </c>
      <c r="L106" s="42" t="s">
        <v>129</v>
      </c>
      <c r="M106" s="42" t="s">
        <v>129</v>
      </c>
      <c r="N106" s="42"/>
      <c r="O106" s="42" t="s">
        <v>129</v>
      </c>
      <c r="P106" s="42" t="s">
        <v>129</v>
      </c>
      <c r="Q106" s="42" t="s">
        <v>129</v>
      </c>
      <c r="R106" s="42" t="s">
        <v>129</v>
      </c>
      <c r="S106" s="42" t="s">
        <v>129</v>
      </c>
      <c r="T106" s="42" t="s">
        <v>129</v>
      </c>
      <c r="U106" s="42" t="s">
        <v>129</v>
      </c>
      <c r="V106" s="44" t="s">
        <v>526</v>
      </c>
      <c r="W106" s="44" t="s">
        <v>527</v>
      </c>
      <c r="X106" s="44"/>
      <c r="Y106" s="45"/>
      <c r="Z106" s="56"/>
      <c r="AA106" s="46" t="s">
        <v>502</v>
      </c>
      <c r="AB106" s="45"/>
      <c r="AC106" s="36"/>
      <c r="AE106" s="47"/>
      <c r="AF106" s="49"/>
      <c r="AG106" s="49"/>
      <c r="AH106" s="49"/>
    </row>
    <row r="107" spans="1:34" ht="48" customHeight="1" x14ac:dyDescent="0.35">
      <c r="A107" s="50" t="str">
        <f>'READ ME FIRST'!$D$12</f>
        <v>SDGE</v>
      </c>
      <c r="B107" s="37">
        <f>'READ ME FIRST'!$D$15</f>
        <v>44683</v>
      </c>
      <c r="C107" s="38" t="s">
        <v>523</v>
      </c>
      <c r="D107" s="39" t="str">
        <f>IF(Table2[[#This Row],[WMPInitiativeCategory]]="", "",INDEX('Initiative mapping-DO NOT EDIT'!$H$3:$H$12, MATCH(Table2[[#This Row],[WMPInitiativeCategory]],'Initiative mapping-DO NOT EDIT'!$G$3:$G$12,0)))</f>
        <v>5.3.10.</v>
      </c>
      <c r="E107" s="38" t="s">
        <v>153</v>
      </c>
      <c r="F107" s="38" t="s">
        <v>528</v>
      </c>
      <c r="G107" s="58" t="str">
        <f>IF(Table2[[#This Row],[WMPInitiativeActivity]]="","x",IF(Table2[[#This Row],[WMPInitiativeActivity]]="other", Table2[[#This Row],[ActivityNameifOther]], INDEX('Initiative mapping-DO NOT EDIT'!$C$3:$C$89,MATCH(Table2[[#This Row],[WMPInitiativeActivity]],'Initiative mapping-DO NOT EDIT'!$D$3:$D$89,0))))</f>
        <v>PSPS communication practices</v>
      </c>
      <c r="H107" s="38" t="s">
        <v>529</v>
      </c>
      <c r="I107" s="42" t="s">
        <v>530</v>
      </c>
      <c r="J107"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Engagement_PSPS communication practices_WMP.563_2022</v>
      </c>
      <c r="K107" s="43">
        <v>342</v>
      </c>
      <c r="L107" s="42" t="s">
        <v>129</v>
      </c>
      <c r="M107" s="42" t="s">
        <v>129</v>
      </c>
      <c r="N107" s="42"/>
      <c r="O107" s="42" t="s">
        <v>129</v>
      </c>
      <c r="P107" s="42" t="s">
        <v>129</v>
      </c>
      <c r="Q107" s="42" t="s">
        <v>129</v>
      </c>
      <c r="R107" s="42" t="s">
        <v>129</v>
      </c>
      <c r="S107" s="42" t="s">
        <v>129</v>
      </c>
      <c r="T107" s="42" t="s">
        <v>129</v>
      </c>
      <c r="U107" s="42" t="s">
        <v>129</v>
      </c>
      <c r="V107" s="44" t="s">
        <v>531</v>
      </c>
      <c r="W107" s="44" t="s">
        <v>532</v>
      </c>
      <c r="X107" s="44"/>
      <c r="Y107" s="45"/>
      <c r="Z107" s="56"/>
      <c r="AA107" s="46" t="s">
        <v>502</v>
      </c>
      <c r="AB107" s="45"/>
      <c r="AC107" s="36"/>
      <c r="AE107" s="47"/>
      <c r="AF107" s="49"/>
      <c r="AG107" s="49"/>
      <c r="AH107" s="49"/>
    </row>
    <row r="108" spans="1:34" ht="48" customHeight="1" x14ac:dyDescent="0.35">
      <c r="A108" s="50" t="str">
        <f>'READ ME FIRST'!$D$12</f>
        <v>SDGE</v>
      </c>
      <c r="B108" s="37">
        <f>'READ ME FIRST'!$D$15</f>
        <v>44683</v>
      </c>
      <c r="C108" s="38" t="s">
        <v>523</v>
      </c>
      <c r="D108" s="39" t="str">
        <f>IF(Table2[[#This Row],[WMPInitiativeCategory]]="", "",INDEX('Initiative mapping-DO NOT EDIT'!$H$3:$H$12, MATCH(Table2[[#This Row],[WMPInitiativeCategory]],'Initiative mapping-DO NOT EDIT'!$G$3:$G$12,0)))</f>
        <v>5.3.10.</v>
      </c>
      <c r="E108" s="38" t="s">
        <v>533</v>
      </c>
      <c r="F108" s="38"/>
      <c r="G108" s="58">
        <f>IF(Table2[[#This Row],[WMPInitiativeActivity]]="","x",IF(Table2[[#This Row],[WMPInitiativeActivity]]="other", Table2[[#This Row],[ActivityNameifOther]], INDEX('Initiative mapping-DO NOT EDIT'!$C$3:$C$89,MATCH(Table2[[#This Row],[WMPInitiativeActivity]],'Initiative mapping-DO NOT EDIT'!$D$3:$D$89,0))))</f>
        <v>2</v>
      </c>
      <c r="H108" s="38" t="s">
        <v>534</v>
      </c>
      <c r="I108" s="42" t="s">
        <v>535</v>
      </c>
      <c r="J108"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and best practice sharing with agencies outside CA _WMP.533_2022</v>
      </c>
      <c r="K108" s="43">
        <v>346</v>
      </c>
      <c r="L108" s="42" t="s">
        <v>129</v>
      </c>
      <c r="M108" s="42" t="s">
        <v>129</v>
      </c>
      <c r="N108" s="42"/>
      <c r="O108" s="42" t="s">
        <v>129</v>
      </c>
      <c r="P108" s="42" t="s">
        <v>129</v>
      </c>
      <c r="Q108" s="42" t="s">
        <v>129</v>
      </c>
      <c r="R108" s="42" t="s">
        <v>129</v>
      </c>
      <c r="S108" s="42" t="s">
        <v>129</v>
      </c>
      <c r="T108" s="42" t="s">
        <v>129</v>
      </c>
      <c r="U108" s="42" t="s">
        <v>129</v>
      </c>
      <c r="V108" s="44" t="s">
        <v>129</v>
      </c>
      <c r="W108" s="44" t="s">
        <v>129</v>
      </c>
      <c r="X108" s="44" t="s">
        <v>129</v>
      </c>
      <c r="Y108" s="44" t="s">
        <v>129</v>
      </c>
      <c r="Z108" s="44" t="s">
        <v>129</v>
      </c>
      <c r="AA108" s="45" t="s">
        <v>129</v>
      </c>
      <c r="AB108" s="45"/>
      <c r="AC108" s="36"/>
      <c r="AE108" s="47"/>
      <c r="AF108" s="49"/>
      <c r="AG108" s="49"/>
      <c r="AH108" s="49"/>
    </row>
    <row r="109" spans="1:34" ht="48" customHeight="1" x14ac:dyDescent="0.35">
      <c r="A109" s="50" t="str">
        <f>'READ ME FIRST'!$D$12</f>
        <v>SDGE</v>
      </c>
      <c r="B109" s="37">
        <f>'READ ME FIRST'!$D$15</f>
        <v>44683</v>
      </c>
      <c r="C109" s="38" t="s">
        <v>523</v>
      </c>
      <c r="D109" s="39" t="str">
        <f>IF(Table2[[#This Row],[WMPInitiativeCategory]]="", "",INDEX('Initiative mapping-DO NOT EDIT'!$H$3:$H$12, MATCH(Table2[[#This Row],[WMPInitiativeCategory]],'Initiative mapping-DO NOT EDIT'!$G$3:$G$12,0)))</f>
        <v>5.3.10.</v>
      </c>
      <c r="E109" s="38" t="s">
        <v>536</v>
      </c>
      <c r="F109" s="38"/>
      <c r="G109" s="58">
        <f>IF(Table2[[#This Row],[WMPInitiativeActivity]]="","x",IF(Table2[[#This Row],[WMPInitiativeActivity]]="other", Table2[[#This Row],[ActivityNameifOther]], INDEX('Initiative mapping-DO NOT EDIT'!$C$3:$C$89,MATCH(Table2[[#This Row],[WMPInitiativeActivity]],'Initiative mapping-DO NOT EDIT'!$D$3:$D$89,0))))</f>
        <v>3</v>
      </c>
      <c r="H109" s="38" t="s">
        <v>537</v>
      </c>
      <c r="I109" s="42" t="s">
        <v>538</v>
      </c>
      <c r="J109" s="5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with suppression agencies _WMP.534_2022</v>
      </c>
      <c r="K109" s="43">
        <v>348</v>
      </c>
      <c r="L109" s="42" t="s">
        <v>129</v>
      </c>
      <c r="M109" s="42" t="s">
        <v>129</v>
      </c>
      <c r="N109" s="42"/>
      <c r="O109" s="42" t="s">
        <v>129</v>
      </c>
      <c r="P109" s="42" t="s">
        <v>129</v>
      </c>
      <c r="Q109" s="42" t="s">
        <v>129</v>
      </c>
      <c r="R109" s="42" t="s">
        <v>129</v>
      </c>
      <c r="S109" s="42" t="s">
        <v>129</v>
      </c>
      <c r="T109" s="42" t="s">
        <v>129</v>
      </c>
      <c r="U109" s="42" t="s">
        <v>129</v>
      </c>
      <c r="V109" s="44" t="s">
        <v>539</v>
      </c>
      <c r="W109" s="44" t="s">
        <v>540</v>
      </c>
      <c r="X109" s="44"/>
      <c r="Y109" s="45"/>
      <c r="Z109" s="56"/>
      <c r="AA109" s="46" t="s">
        <v>132</v>
      </c>
      <c r="AB109" s="45"/>
      <c r="AC109" s="36"/>
      <c r="AE109" s="47"/>
      <c r="AF109" s="49"/>
      <c r="AG109" s="49"/>
      <c r="AH109" s="49"/>
    </row>
    <row r="110" spans="1:34" ht="48" customHeight="1" x14ac:dyDescent="0.35">
      <c r="A110" s="50" t="str">
        <f>'READ ME FIRST'!$D$12</f>
        <v>SDGE</v>
      </c>
      <c r="B110" s="37">
        <f>'READ ME FIRST'!$D$15</f>
        <v>44683</v>
      </c>
      <c r="C110" s="38" t="s">
        <v>523</v>
      </c>
      <c r="D110" s="39" t="str">
        <f>IF(Table2[[#This Row],[WMPInitiativeCategory]]="", "",INDEX('Initiative mapping-DO NOT EDIT'!$H$3:$H$12, MATCH(Table2[[#This Row],[WMPInitiativeCategory]],'Initiative mapping-DO NOT EDIT'!$G$3:$G$12,0)))</f>
        <v>5.3.10.</v>
      </c>
      <c r="E110" s="38" t="s">
        <v>541</v>
      </c>
      <c r="F110" s="38"/>
      <c r="G110" s="57">
        <f>IF(Table2[[#This Row],[WMPInitiativeActivity]]="","x",IF(Table2[[#This Row],[WMPInitiativeActivity]]="other", Table2[[#This Row],[ActivityNameifOther]], INDEX('Initiative mapping-DO NOT EDIT'!$C$3:$C$89,MATCH(Table2[[#This Row],[WMPInitiativeActivity]],'Initiative mapping-DO NOT EDIT'!$D$3:$D$89,0))))</f>
        <v>4</v>
      </c>
      <c r="H110" s="38" t="s">
        <v>542</v>
      </c>
      <c r="I110" s="42" t="s">
        <v>543</v>
      </c>
      <c r="J110" s="8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Engagement_Forest service and fuel reduction cooperation and joint roadmap _WMP.535_2022</v>
      </c>
      <c r="K110" s="43">
        <v>349</v>
      </c>
      <c r="L110" s="42" t="s">
        <v>129</v>
      </c>
      <c r="M110" s="42" t="s">
        <v>129</v>
      </c>
      <c r="N110" s="42"/>
      <c r="O110" s="42" t="s">
        <v>129</v>
      </c>
      <c r="P110" s="42" t="s">
        <v>129</v>
      </c>
      <c r="Q110" s="42" t="s">
        <v>129</v>
      </c>
      <c r="R110" s="42" t="s">
        <v>129</v>
      </c>
      <c r="S110" s="42" t="s">
        <v>129</v>
      </c>
      <c r="T110" s="42" t="s">
        <v>129</v>
      </c>
      <c r="U110" s="42" t="s">
        <v>129</v>
      </c>
      <c r="V110" s="44" t="s">
        <v>129</v>
      </c>
      <c r="W110" s="44" t="s">
        <v>129</v>
      </c>
      <c r="X110" s="44" t="s">
        <v>129</v>
      </c>
      <c r="Y110" s="44" t="s">
        <v>129</v>
      </c>
      <c r="Z110" s="44" t="s">
        <v>129</v>
      </c>
      <c r="AA110" s="45" t="s">
        <v>129</v>
      </c>
      <c r="AB110" s="45"/>
      <c r="AC110" s="36"/>
      <c r="AE110" s="47"/>
      <c r="AF110" s="49"/>
      <c r="AG110" s="49"/>
      <c r="AH110" s="49"/>
    </row>
  </sheetData>
  <phoneticPr fontId="4" type="noConversion"/>
  <pageMargins left="0.7" right="0.7" top="0.75" bottom="0.75" header="0.3" footer="0.3"/>
  <pageSetup paperSize="7" scale="10" orientation="landscape" horizontalDpi="90" verticalDpi="90" r:id="rId1"/>
  <ignoredErrors>
    <ignoredError sqref="G9" calculatedColum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C2:C110</xm:sqref>
        </x14:dataValidation>
        <x14:dataValidation type="list" allowBlank="1" showInputMessage="1" showErrorMessage="1" xr:uid="{722E26F3-54CC-44FB-91DB-75E238D58D9D}">
          <x14:formula1>
            <xm:f>'Initiative mapping-DO NOT EDIT'!$J$3:$J$10</xm:f>
          </x14:formula1>
          <xm:sqref>A2:A110</xm:sqref>
        </x14:dataValidation>
        <x14:dataValidation type="list" allowBlank="1" showInputMessage="1" showErrorMessage="1" xr:uid="{CCEE9C1A-50CA-4B9D-AC85-CE0C7A846FB9}">
          <x14:formula1>
            <xm:f>'Initiative mapping-DO NOT EDIT'!$D$3:$D$89</xm:f>
          </x14:formula1>
          <xm:sqref>E2:E110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4.5" x14ac:dyDescent="0.35"/>
  <sheetData>
    <row r="2" spans="2:10" x14ac:dyDescent="0.35">
      <c r="B2" t="s">
        <v>544</v>
      </c>
      <c r="C2" t="s">
        <v>545</v>
      </c>
      <c r="D2" t="s">
        <v>546</v>
      </c>
      <c r="G2" t="s">
        <v>547</v>
      </c>
      <c r="H2" t="s">
        <v>548</v>
      </c>
      <c r="J2" t="s">
        <v>7</v>
      </c>
    </row>
    <row r="3" spans="2:10" x14ac:dyDescent="0.35">
      <c r="B3" t="s">
        <v>125</v>
      </c>
      <c r="C3">
        <v>1</v>
      </c>
      <c r="D3" t="s">
        <v>126</v>
      </c>
      <c r="G3" t="s">
        <v>125</v>
      </c>
      <c r="H3" t="s">
        <v>549</v>
      </c>
      <c r="J3" t="s">
        <v>550</v>
      </c>
    </row>
    <row r="4" spans="2:10" x14ac:dyDescent="0.35">
      <c r="B4" t="s">
        <v>125</v>
      </c>
      <c r="C4">
        <v>2</v>
      </c>
      <c r="D4" t="s">
        <v>133</v>
      </c>
      <c r="G4" t="s">
        <v>145</v>
      </c>
      <c r="H4" t="s">
        <v>551</v>
      </c>
      <c r="J4" t="s">
        <v>552</v>
      </c>
    </row>
    <row r="5" spans="2:10" x14ac:dyDescent="0.35">
      <c r="B5" t="s">
        <v>125</v>
      </c>
      <c r="C5">
        <v>3</v>
      </c>
      <c r="D5" t="s">
        <v>136</v>
      </c>
      <c r="G5" t="s">
        <v>190</v>
      </c>
      <c r="H5" t="s">
        <v>553</v>
      </c>
      <c r="J5" t="s">
        <v>8</v>
      </c>
    </row>
    <row r="6" spans="2:10" x14ac:dyDescent="0.35">
      <c r="B6" t="s">
        <v>125</v>
      </c>
      <c r="C6">
        <v>4</v>
      </c>
      <c r="D6" t="s">
        <v>139</v>
      </c>
      <c r="G6" t="s">
        <v>282</v>
      </c>
      <c r="H6" t="s">
        <v>554</v>
      </c>
      <c r="J6" t="s">
        <v>555</v>
      </c>
    </row>
    <row r="7" spans="2:10" x14ac:dyDescent="0.35">
      <c r="B7" t="s">
        <v>125</v>
      </c>
      <c r="C7">
        <v>5</v>
      </c>
      <c r="D7" t="s">
        <v>142</v>
      </c>
      <c r="G7" t="s">
        <v>342</v>
      </c>
      <c r="H7" t="s">
        <v>556</v>
      </c>
      <c r="J7" t="s">
        <v>557</v>
      </c>
    </row>
    <row r="8" spans="2:10" x14ac:dyDescent="0.35">
      <c r="B8" t="s">
        <v>145</v>
      </c>
      <c r="C8">
        <v>1</v>
      </c>
      <c r="D8" t="s">
        <v>146</v>
      </c>
      <c r="G8" t="s">
        <v>418</v>
      </c>
      <c r="H8" t="s">
        <v>558</v>
      </c>
      <c r="J8" t="s">
        <v>559</v>
      </c>
    </row>
    <row r="9" spans="2:10" x14ac:dyDescent="0.35">
      <c r="B9" t="s">
        <v>145</v>
      </c>
      <c r="C9">
        <v>2</v>
      </c>
      <c r="D9" t="s">
        <v>150</v>
      </c>
      <c r="G9" t="s">
        <v>454</v>
      </c>
      <c r="H9" t="s">
        <v>560</v>
      </c>
      <c r="J9" t="s">
        <v>561</v>
      </c>
    </row>
    <row r="10" spans="2:10" x14ac:dyDescent="0.35">
      <c r="B10" t="s">
        <v>145</v>
      </c>
      <c r="C10">
        <v>3</v>
      </c>
      <c r="D10" t="s">
        <v>162</v>
      </c>
      <c r="G10" t="s">
        <v>480</v>
      </c>
      <c r="H10" t="s">
        <v>562</v>
      </c>
      <c r="J10" t="s">
        <v>563</v>
      </c>
    </row>
    <row r="11" spans="2:10" x14ac:dyDescent="0.35">
      <c r="B11" t="s">
        <v>145</v>
      </c>
      <c r="C11">
        <v>4</v>
      </c>
      <c r="D11" t="s">
        <v>166</v>
      </c>
      <c r="G11" t="s">
        <v>492</v>
      </c>
      <c r="H11" t="s">
        <v>564</v>
      </c>
    </row>
    <row r="12" spans="2:10" x14ac:dyDescent="0.35">
      <c r="B12" t="s">
        <v>145</v>
      </c>
      <c r="C12">
        <v>5</v>
      </c>
      <c r="D12" t="s">
        <v>182</v>
      </c>
      <c r="G12" t="s">
        <v>523</v>
      </c>
      <c r="H12" t="s">
        <v>565</v>
      </c>
    </row>
    <row r="13" spans="2:10" x14ac:dyDescent="0.35">
      <c r="B13" t="s">
        <v>145</v>
      </c>
      <c r="C13">
        <v>6</v>
      </c>
      <c r="D13" t="s">
        <v>187</v>
      </c>
    </row>
    <row r="14" spans="2:10" x14ac:dyDescent="0.35">
      <c r="B14" t="s">
        <v>190</v>
      </c>
      <c r="C14">
        <v>1</v>
      </c>
      <c r="D14" t="s">
        <v>191</v>
      </c>
    </row>
    <row r="15" spans="2:10" x14ac:dyDescent="0.35">
      <c r="B15" t="s">
        <v>190</v>
      </c>
      <c r="C15">
        <v>2</v>
      </c>
      <c r="D15" t="s">
        <v>195</v>
      </c>
    </row>
    <row r="16" spans="2:10" x14ac:dyDescent="0.35">
      <c r="B16" t="s">
        <v>190</v>
      </c>
      <c r="C16">
        <v>3</v>
      </c>
      <c r="D16" t="s">
        <v>198</v>
      </c>
    </row>
    <row r="17" spans="2:4" x14ac:dyDescent="0.35">
      <c r="B17" t="s">
        <v>190</v>
      </c>
      <c r="C17">
        <v>4</v>
      </c>
      <c r="D17" t="s">
        <v>202</v>
      </c>
    </row>
    <row r="18" spans="2:4" x14ac:dyDescent="0.35">
      <c r="B18" t="s">
        <v>190</v>
      </c>
      <c r="C18">
        <v>5</v>
      </c>
      <c r="D18" t="s">
        <v>205</v>
      </c>
    </row>
    <row r="19" spans="2:4" x14ac:dyDescent="0.35">
      <c r="B19" t="s">
        <v>190</v>
      </c>
      <c r="C19">
        <v>6</v>
      </c>
      <c r="D19" t="s">
        <v>208</v>
      </c>
    </row>
    <row r="20" spans="2:4" x14ac:dyDescent="0.35">
      <c r="B20" t="s">
        <v>190</v>
      </c>
      <c r="C20">
        <v>7</v>
      </c>
      <c r="D20" t="s">
        <v>212</v>
      </c>
    </row>
    <row r="21" spans="2:4" x14ac:dyDescent="0.35">
      <c r="B21" t="s">
        <v>190</v>
      </c>
      <c r="C21">
        <v>8</v>
      </c>
      <c r="D21" t="s">
        <v>566</v>
      </c>
    </row>
    <row r="22" spans="2:4" x14ac:dyDescent="0.35">
      <c r="B22" t="s">
        <v>190</v>
      </c>
      <c r="C22">
        <v>9</v>
      </c>
      <c r="D22" t="s">
        <v>224</v>
      </c>
    </row>
    <row r="23" spans="2:4" x14ac:dyDescent="0.35">
      <c r="B23" t="s">
        <v>190</v>
      </c>
      <c r="C23">
        <v>10</v>
      </c>
      <c r="D23" t="s">
        <v>229</v>
      </c>
    </row>
    <row r="24" spans="2:4" x14ac:dyDescent="0.35">
      <c r="B24" t="s">
        <v>190</v>
      </c>
      <c r="C24">
        <v>11</v>
      </c>
      <c r="D24" t="s">
        <v>567</v>
      </c>
    </row>
    <row r="25" spans="2:4" x14ac:dyDescent="0.35">
      <c r="B25" t="s">
        <v>190</v>
      </c>
      <c r="C25">
        <v>12</v>
      </c>
      <c r="D25" t="s">
        <v>243</v>
      </c>
    </row>
    <row r="26" spans="2:4" x14ac:dyDescent="0.35">
      <c r="B26" t="s">
        <v>190</v>
      </c>
      <c r="C26">
        <v>13</v>
      </c>
      <c r="D26" t="s">
        <v>246</v>
      </c>
    </row>
    <row r="27" spans="2:4" x14ac:dyDescent="0.35">
      <c r="B27" t="s">
        <v>190</v>
      </c>
      <c r="C27">
        <v>14</v>
      </c>
      <c r="D27" t="s">
        <v>249</v>
      </c>
    </row>
    <row r="28" spans="2:4" x14ac:dyDescent="0.35">
      <c r="B28" t="s">
        <v>190</v>
      </c>
      <c r="C28">
        <v>15</v>
      </c>
      <c r="D28" t="s">
        <v>252</v>
      </c>
    </row>
    <row r="29" spans="2:4" x14ac:dyDescent="0.35">
      <c r="B29" t="s">
        <v>190</v>
      </c>
      <c r="C29">
        <v>16</v>
      </c>
      <c r="D29" t="s">
        <v>255</v>
      </c>
    </row>
    <row r="30" spans="2:4" x14ac:dyDescent="0.35">
      <c r="B30" t="s">
        <v>190</v>
      </c>
      <c r="C30">
        <v>17</v>
      </c>
      <c r="D30" t="s">
        <v>568</v>
      </c>
    </row>
    <row r="31" spans="2:4" x14ac:dyDescent="0.35">
      <c r="B31" t="s">
        <v>282</v>
      </c>
      <c r="C31">
        <v>1</v>
      </c>
      <c r="D31" t="s">
        <v>283</v>
      </c>
    </row>
    <row r="32" spans="2:4" x14ac:dyDescent="0.35">
      <c r="B32" t="s">
        <v>282</v>
      </c>
      <c r="C32">
        <v>2</v>
      </c>
      <c r="D32" t="s">
        <v>287</v>
      </c>
    </row>
    <row r="33" spans="2:4" x14ac:dyDescent="0.35">
      <c r="B33" t="s">
        <v>282</v>
      </c>
      <c r="C33">
        <v>3</v>
      </c>
      <c r="D33" t="s">
        <v>290</v>
      </c>
    </row>
    <row r="34" spans="2:4" x14ac:dyDescent="0.35">
      <c r="B34" t="s">
        <v>282</v>
      </c>
      <c r="C34">
        <v>4</v>
      </c>
      <c r="D34" t="s">
        <v>293</v>
      </c>
    </row>
    <row r="35" spans="2:4" x14ac:dyDescent="0.35">
      <c r="B35" t="s">
        <v>282</v>
      </c>
      <c r="C35">
        <v>5</v>
      </c>
      <c r="D35" t="s">
        <v>296</v>
      </c>
    </row>
    <row r="36" spans="2:4" x14ac:dyDescent="0.35">
      <c r="B36" t="s">
        <v>282</v>
      </c>
      <c r="C36">
        <v>6</v>
      </c>
      <c r="D36" t="s">
        <v>299</v>
      </c>
    </row>
    <row r="37" spans="2:4" x14ac:dyDescent="0.35">
      <c r="B37" t="s">
        <v>282</v>
      </c>
      <c r="C37">
        <v>7</v>
      </c>
      <c r="D37" t="s">
        <v>302</v>
      </c>
    </row>
    <row r="38" spans="2:4" x14ac:dyDescent="0.35">
      <c r="B38" t="s">
        <v>282</v>
      </c>
      <c r="C38">
        <v>8</v>
      </c>
      <c r="D38" t="s">
        <v>307</v>
      </c>
    </row>
    <row r="39" spans="2:4" x14ac:dyDescent="0.35">
      <c r="B39" t="s">
        <v>282</v>
      </c>
      <c r="C39">
        <v>9</v>
      </c>
      <c r="D39" t="s">
        <v>372</v>
      </c>
    </row>
    <row r="40" spans="2:4" x14ac:dyDescent="0.35">
      <c r="B40" t="s">
        <v>282</v>
      </c>
      <c r="C40">
        <v>10</v>
      </c>
      <c r="D40" t="s">
        <v>376</v>
      </c>
    </row>
    <row r="41" spans="2:4" x14ac:dyDescent="0.35">
      <c r="B41" t="s">
        <v>282</v>
      </c>
      <c r="C41">
        <v>11</v>
      </c>
      <c r="D41" t="s">
        <v>325</v>
      </c>
    </row>
    <row r="42" spans="2:4" x14ac:dyDescent="0.35">
      <c r="B42" t="s">
        <v>282</v>
      </c>
      <c r="C42">
        <v>12</v>
      </c>
      <c r="D42" t="s">
        <v>328</v>
      </c>
    </row>
    <row r="43" spans="2:4" x14ac:dyDescent="0.35">
      <c r="B43" t="s">
        <v>282</v>
      </c>
      <c r="C43">
        <v>13</v>
      </c>
      <c r="D43" t="s">
        <v>331</v>
      </c>
    </row>
    <row r="44" spans="2:4" x14ac:dyDescent="0.35">
      <c r="B44" t="s">
        <v>282</v>
      </c>
      <c r="C44">
        <v>14</v>
      </c>
      <c r="D44" t="s">
        <v>334</v>
      </c>
    </row>
    <row r="45" spans="2:4" x14ac:dyDescent="0.35">
      <c r="B45" t="s">
        <v>282</v>
      </c>
      <c r="C45">
        <v>15</v>
      </c>
      <c r="D45" t="s">
        <v>339</v>
      </c>
    </row>
    <row r="46" spans="2:4" x14ac:dyDescent="0.35">
      <c r="B46" t="s">
        <v>342</v>
      </c>
      <c r="C46">
        <v>1</v>
      </c>
      <c r="D46" t="s">
        <v>343</v>
      </c>
    </row>
    <row r="47" spans="2:4" x14ac:dyDescent="0.35">
      <c r="B47" t="s">
        <v>342</v>
      </c>
      <c r="C47">
        <v>2</v>
      </c>
      <c r="D47" t="s">
        <v>348</v>
      </c>
    </row>
    <row r="48" spans="2:4" x14ac:dyDescent="0.35">
      <c r="B48" t="s">
        <v>342</v>
      </c>
      <c r="C48">
        <v>3</v>
      </c>
      <c r="D48" t="s">
        <v>352</v>
      </c>
    </row>
    <row r="49" spans="2:4" x14ac:dyDescent="0.35">
      <c r="B49" t="s">
        <v>342</v>
      </c>
      <c r="C49">
        <v>4</v>
      </c>
      <c r="D49" t="s">
        <v>355</v>
      </c>
    </row>
    <row r="50" spans="2:4" x14ac:dyDescent="0.35">
      <c r="B50" t="s">
        <v>342</v>
      </c>
      <c r="C50">
        <v>5</v>
      </c>
      <c r="D50" t="s">
        <v>358</v>
      </c>
    </row>
    <row r="51" spans="2:4" x14ac:dyDescent="0.35">
      <c r="B51" t="s">
        <v>342</v>
      </c>
      <c r="C51">
        <v>6</v>
      </c>
      <c r="D51" t="s">
        <v>290</v>
      </c>
    </row>
    <row r="52" spans="2:4" x14ac:dyDescent="0.35">
      <c r="B52" t="s">
        <v>342</v>
      </c>
      <c r="C52">
        <v>7</v>
      </c>
      <c r="D52" t="s">
        <v>366</v>
      </c>
    </row>
    <row r="53" spans="2:4" x14ac:dyDescent="0.35">
      <c r="B53" t="s">
        <v>342</v>
      </c>
      <c r="C53">
        <v>8</v>
      </c>
      <c r="D53" t="s">
        <v>569</v>
      </c>
    </row>
    <row r="54" spans="2:4" x14ac:dyDescent="0.35">
      <c r="B54" t="s">
        <v>342</v>
      </c>
      <c r="C54">
        <v>9</v>
      </c>
      <c r="D54" t="s">
        <v>570</v>
      </c>
    </row>
    <row r="55" spans="2:4" x14ac:dyDescent="0.35">
      <c r="B55" t="s">
        <v>342</v>
      </c>
      <c r="C55">
        <v>10</v>
      </c>
      <c r="D55" t="s">
        <v>571</v>
      </c>
    </row>
    <row r="56" spans="2:4" x14ac:dyDescent="0.35">
      <c r="B56" t="s">
        <v>342</v>
      </c>
      <c r="C56">
        <v>11</v>
      </c>
      <c r="D56" t="s">
        <v>572</v>
      </c>
    </row>
    <row r="57" spans="2:4" x14ac:dyDescent="0.35">
      <c r="B57" t="s">
        <v>342</v>
      </c>
      <c r="C57">
        <v>12</v>
      </c>
      <c r="D57" t="s">
        <v>573</v>
      </c>
    </row>
    <row r="58" spans="2:4" x14ac:dyDescent="0.35">
      <c r="B58" t="s">
        <v>342</v>
      </c>
      <c r="C58">
        <v>13</v>
      </c>
      <c r="D58" t="s">
        <v>383</v>
      </c>
    </row>
    <row r="59" spans="2:4" x14ac:dyDescent="0.35">
      <c r="B59" t="s">
        <v>342</v>
      </c>
      <c r="C59">
        <v>14</v>
      </c>
      <c r="D59" t="s">
        <v>386</v>
      </c>
    </row>
    <row r="60" spans="2:4" x14ac:dyDescent="0.35">
      <c r="B60" t="s">
        <v>342</v>
      </c>
      <c r="C60">
        <v>15</v>
      </c>
      <c r="D60" t="s">
        <v>391</v>
      </c>
    </row>
    <row r="61" spans="2:4" x14ac:dyDescent="0.35">
      <c r="B61" t="s">
        <v>342</v>
      </c>
      <c r="C61">
        <v>16</v>
      </c>
      <c r="D61" t="s">
        <v>396</v>
      </c>
    </row>
    <row r="62" spans="2:4" x14ac:dyDescent="0.35">
      <c r="B62" t="s">
        <v>342</v>
      </c>
      <c r="C62">
        <v>17</v>
      </c>
      <c r="D62" t="s">
        <v>400</v>
      </c>
    </row>
    <row r="63" spans="2:4" x14ac:dyDescent="0.35">
      <c r="B63" t="s">
        <v>342</v>
      </c>
      <c r="C63">
        <v>18</v>
      </c>
      <c r="D63" t="s">
        <v>403</v>
      </c>
    </row>
    <row r="64" spans="2:4" x14ac:dyDescent="0.35">
      <c r="B64" t="s">
        <v>342</v>
      </c>
      <c r="C64">
        <v>19</v>
      </c>
      <c r="D64" t="s">
        <v>406</v>
      </c>
    </row>
    <row r="65" spans="2:4" x14ac:dyDescent="0.35">
      <c r="B65" t="s">
        <v>342</v>
      </c>
      <c r="C65">
        <v>20</v>
      </c>
      <c r="D65" t="s">
        <v>411</v>
      </c>
    </row>
    <row r="66" spans="2:4" x14ac:dyDescent="0.35">
      <c r="B66" t="s">
        <v>418</v>
      </c>
      <c r="C66">
        <v>1</v>
      </c>
      <c r="D66" t="s">
        <v>419</v>
      </c>
    </row>
    <row r="67" spans="2:4" x14ac:dyDescent="0.35">
      <c r="B67" t="s">
        <v>418</v>
      </c>
      <c r="C67">
        <v>2</v>
      </c>
      <c r="D67" t="s">
        <v>428</v>
      </c>
    </row>
    <row r="68" spans="2:4" x14ac:dyDescent="0.35">
      <c r="B68" t="s">
        <v>418</v>
      </c>
      <c r="C68">
        <v>3</v>
      </c>
      <c r="D68" t="s">
        <v>433</v>
      </c>
    </row>
    <row r="69" spans="2:4" x14ac:dyDescent="0.35">
      <c r="B69" t="s">
        <v>418</v>
      </c>
      <c r="C69">
        <v>4</v>
      </c>
      <c r="D69" t="s">
        <v>438</v>
      </c>
    </row>
    <row r="70" spans="2:4" x14ac:dyDescent="0.35">
      <c r="B70" t="s">
        <v>418</v>
      </c>
      <c r="C70">
        <v>5</v>
      </c>
      <c r="D70" t="s">
        <v>442</v>
      </c>
    </row>
    <row r="71" spans="2:4" x14ac:dyDescent="0.35">
      <c r="B71" t="s">
        <v>418</v>
      </c>
      <c r="C71">
        <v>6</v>
      </c>
      <c r="D71" t="s">
        <v>446</v>
      </c>
    </row>
    <row r="72" spans="2:4" x14ac:dyDescent="0.35">
      <c r="B72" t="s">
        <v>454</v>
      </c>
      <c r="C72">
        <v>1</v>
      </c>
      <c r="D72" t="s">
        <v>455</v>
      </c>
    </row>
    <row r="73" spans="2:4" x14ac:dyDescent="0.35">
      <c r="B73" t="s">
        <v>454</v>
      </c>
      <c r="C73">
        <v>2</v>
      </c>
      <c r="D73" t="s">
        <v>460</v>
      </c>
    </row>
    <row r="74" spans="2:4" x14ac:dyDescent="0.35">
      <c r="B74" t="s">
        <v>454</v>
      </c>
      <c r="C74">
        <v>3</v>
      </c>
      <c r="D74" t="s">
        <v>465</v>
      </c>
    </row>
    <row r="75" spans="2:4" x14ac:dyDescent="0.35">
      <c r="B75" t="s">
        <v>454</v>
      </c>
      <c r="C75">
        <v>4</v>
      </c>
      <c r="D75" t="s">
        <v>468</v>
      </c>
    </row>
    <row r="76" spans="2:4" x14ac:dyDescent="0.35">
      <c r="B76" t="s">
        <v>480</v>
      </c>
      <c r="C76">
        <v>1</v>
      </c>
      <c r="D76" t="s">
        <v>481</v>
      </c>
    </row>
    <row r="77" spans="2:4" x14ac:dyDescent="0.35">
      <c r="B77" t="s">
        <v>480</v>
      </c>
      <c r="C77">
        <v>2</v>
      </c>
      <c r="D77" t="s">
        <v>486</v>
      </c>
    </row>
    <row r="78" spans="2:4" x14ac:dyDescent="0.35">
      <c r="B78" t="s">
        <v>480</v>
      </c>
      <c r="C78">
        <v>3</v>
      </c>
      <c r="D78" t="s">
        <v>489</v>
      </c>
    </row>
    <row r="79" spans="2:4" x14ac:dyDescent="0.35">
      <c r="B79" t="s">
        <v>492</v>
      </c>
      <c r="C79">
        <v>1</v>
      </c>
      <c r="D79" t="s">
        <v>493</v>
      </c>
    </row>
    <row r="80" spans="2:4" x14ac:dyDescent="0.35">
      <c r="B80" t="s">
        <v>492</v>
      </c>
      <c r="C80">
        <v>2</v>
      </c>
      <c r="D80" t="s">
        <v>497</v>
      </c>
    </row>
    <row r="81" spans="2:4" x14ac:dyDescent="0.35">
      <c r="B81" t="s">
        <v>492</v>
      </c>
      <c r="C81">
        <v>3</v>
      </c>
      <c r="D81" t="s">
        <v>503</v>
      </c>
    </row>
    <row r="82" spans="2:4" x14ac:dyDescent="0.35">
      <c r="B82" t="s">
        <v>492</v>
      </c>
      <c r="C82">
        <v>4</v>
      </c>
      <c r="D82" t="s">
        <v>508</v>
      </c>
    </row>
    <row r="83" spans="2:4" x14ac:dyDescent="0.35">
      <c r="B83" t="s">
        <v>492</v>
      </c>
      <c r="C83">
        <v>5</v>
      </c>
      <c r="D83" t="s">
        <v>513</v>
      </c>
    </row>
    <row r="84" spans="2:4" x14ac:dyDescent="0.35">
      <c r="B84" t="s">
        <v>492</v>
      </c>
      <c r="C84">
        <v>6</v>
      </c>
      <c r="D84" t="s">
        <v>518</v>
      </c>
    </row>
    <row r="85" spans="2:4" x14ac:dyDescent="0.35">
      <c r="B85" t="s">
        <v>523</v>
      </c>
      <c r="C85">
        <v>1</v>
      </c>
      <c r="D85" t="s">
        <v>574</v>
      </c>
    </row>
    <row r="86" spans="2:4" x14ac:dyDescent="0.35">
      <c r="B86" t="s">
        <v>523</v>
      </c>
      <c r="C86">
        <v>2</v>
      </c>
      <c r="D86" t="s">
        <v>533</v>
      </c>
    </row>
    <row r="87" spans="2:4" x14ac:dyDescent="0.35">
      <c r="B87" t="s">
        <v>523</v>
      </c>
      <c r="C87">
        <v>3</v>
      </c>
      <c r="D87" t="s">
        <v>536</v>
      </c>
    </row>
    <row r="88" spans="2:4" x14ac:dyDescent="0.35">
      <c r="B88" t="s">
        <v>523</v>
      </c>
      <c r="C88">
        <v>4</v>
      </c>
      <c r="D88" t="s">
        <v>541</v>
      </c>
    </row>
    <row r="89" spans="2:4" x14ac:dyDescent="0.35">
      <c r="C89" t="s">
        <v>575</v>
      </c>
      <c r="D89" t="s">
        <v>153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256A53-C25F-45ED-BA97-C8517DA9DB8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C13AA25-FBB1-4742-9DBC-4E3861B91F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248311-2937-4996-A6F8-9071FEEEDC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 FIRST</vt:lpstr>
      <vt:lpstr>Initiatives</vt:lpstr>
      <vt:lpstr>Initiative mapping-DO NOT EDIT</vt:lpstr>
      <vt:lpstr>Initiatives!Print_Area</vt:lpstr>
      <vt:lpstr>Initiatives!Print_Titles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2022-05-02T21:49:06Z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