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rp\corpdata\Electric_Rates_Group\Proceedings\GRC\2019 GRC P2\Supplemental Street Lighing Testimony\"/>
    </mc:Choice>
  </mc:AlternateContent>
  <xr:revisionPtr revIDLastSave="0" documentId="13_ncr:1_{3ED94A21-FEED-43B6-ABC1-635BD1077746}" xr6:coauthVersionLast="36" xr6:coauthVersionMax="36" xr10:uidLastSave="{00000000-0000-0000-0000-000000000000}"/>
  <bookViews>
    <workbookView xWindow="0" yWindow="0" windowWidth="28770" windowHeight="11670" xr2:uid="{00000000-000D-0000-FFFF-FFFF00000000}"/>
  </bookViews>
  <sheets>
    <sheet name="DESCRIPTION" sheetId="18" r:id="rId1"/>
    <sheet name="LS-1A" sheetId="14" r:id="rId2"/>
    <sheet name="LS-1B &amp; LS-1C" sheetId="10" r:id="rId3"/>
    <sheet name="LS-1 Mercury Vapor" sheetId="16" r:id="rId4"/>
    <sheet name="Metal Halide" sheetId="17" r:id="rId5"/>
  </sheets>
  <externalReferences>
    <externalReference r:id="rId6"/>
    <externalReference r:id="rId7"/>
  </externalReferences>
  <definedNames>
    <definedName name="_______ddd5" localSheetId="0" hidden="1">{#N/A,#N/A,FALSE,"trates"}</definedName>
    <definedName name="_______ddd5" hidden="1">{#N/A,#N/A,FALSE,"trates"}</definedName>
    <definedName name="______ddd5" localSheetId="0" hidden="1">{#N/A,#N/A,FALSE,"trates"}</definedName>
    <definedName name="______ddd5" hidden="1">{#N/A,#N/A,FALSE,"trates"}</definedName>
    <definedName name="_____ddd5" localSheetId="0" hidden="1">{#N/A,#N/A,FALSE,"trates"}</definedName>
    <definedName name="_____ddd5" hidden="1">{#N/A,#N/A,FALSE,"trates"}</definedName>
    <definedName name="____ddd5" localSheetId="0" hidden="1">{#N/A,#N/A,FALSE,"trates"}</definedName>
    <definedName name="____ddd5" hidden="1">{#N/A,#N/A,FALSE,"trates"}</definedName>
    <definedName name="___ddd5" localSheetId="0" hidden="1">{#N/A,#N/A,FALSE,"trates"}</definedName>
    <definedName name="___ddd5" hidden="1">{#N/A,#N/A,FALSE,"trates"}</definedName>
    <definedName name="__ddd5" localSheetId="0" hidden="1">{#N/A,#N/A,FALSE,"trates"}</definedName>
    <definedName name="__ddd5" hidden="1">{#N/A,#N/A,FALSE,"trates"}</definedName>
    <definedName name="_AtRisk_SimSetting_AutomaticallyGenerateReports" hidden="1">FALSE</definedName>
    <definedName name="_AtRisk_SimSetting_AutomaticResultsDisplayMode" hidden="1">1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16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ddd5" localSheetId="0" hidden="1">{#N/A,#N/A,FALSE,"trates"}</definedName>
    <definedName name="_ddd5" hidden="1">{#N/A,#N/A,FALSE,"trates"}</definedName>
    <definedName name="_Fill" localSheetId="0" hidden="1">#REF!</definedName>
    <definedName name="_Fill" hidden="1">#REF!</definedName>
    <definedName name="_Key1" hidden="1">#REF!</definedName>
    <definedName name="_Key2" hidden="1">#REF!</definedName>
    <definedName name="_MatInverse_In" hidden="1">#REF!</definedName>
    <definedName name="_MatMult_A" hidden="1">#REF!</definedName>
    <definedName name="_MatMult_AxB" hidden="1">#REF!</definedName>
    <definedName name="_MatMult_B" hidden="1">#REF!</definedName>
    <definedName name="_Order1" hidden="1">255</definedName>
    <definedName name="_Order2" hidden="1">0</definedName>
    <definedName name="_Parse_In" hidden="1">#REF!</definedName>
    <definedName name="_Parse_Out" hidden="1">#REF!</definedName>
    <definedName name="_Sort" hidden="1">#REF!</definedName>
    <definedName name="anscount" hidden="1">1</definedName>
    <definedName name="dddd">[1]Level2!$K$2</definedName>
    <definedName name="dummy1" localSheetId="0" hidden="1">{#N/A,#N/A,FALSE,"trates"}</definedName>
    <definedName name="dummy1" hidden="1">{#N/A,#N/A,FALSE,"trates"}</definedName>
    <definedName name="dummy2" localSheetId="0" hidden="1">{#N/A,#N/A,FALSE,"trates"}</definedName>
    <definedName name="dummy2" hidden="1">{#N/A,#N/A,FALSE,"trates"}</definedName>
    <definedName name="dummy3" localSheetId="0" hidden="1">{#N/A,#N/A,FALSE,"trates"}</definedName>
    <definedName name="dummy3" hidden="1">{#N/A,#N/A,FALSE,"trates"}</definedName>
    <definedName name="dummy4" localSheetId="0" hidden="1">{#N/A,#N/A,FALSE,"trates"}</definedName>
    <definedName name="dummy4" hidden="1">{#N/A,#N/A,FALSE,"trates"}</definedName>
    <definedName name="dummy5" localSheetId="0" hidden="1">{#N/A,#N/A,FALSE,"trates"}</definedName>
    <definedName name="dummy5" hidden="1">{#N/A,#N/A,FALSE,"trates"}</definedName>
    <definedName name="InvoiceType">[2]Level2!$K$2</definedName>
    <definedName name="jkl" localSheetId="0" hidden="1">{#N/A,#N/A,FALSE,"trates"}</definedName>
    <definedName name="jkl" hidden="1">{#N/A,#N/A,FALSE,"trates"}</definedName>
    <definedName name="limcount" hidden="1">1</definedName>
    <definedName name="_xlnm.Print_Area" localSheetId="0">#REF!</definedName>
    <definedName name="_xlnm.Print_Area" localSheetId="1">'LS-1A'!$A$1:$G$30</definedName>
    <definedName name="_xlnm.Print_Area" localSheetId="2">'LS-1B &amp; LS-1C'!$A$1:$F$73</definedName>
    <definedName name="_xlnm.Print_Area">#REF!</definedName>
    <definedName name="Print_Area_MI">#REF!</definedName>
    <definedName name="Print_Area2">#REF!</definedName>
    <definedName name="Query1" localSheetId="3">#REF!</definedName>
    <definedName name="Query1" localSheetId="4">#REF!</definedName>
    <definedName name="Query1">#REF!</definedName>
    <definedName name="RiskAfterRecalcMacro" hidden="1">"'10 Year Model.xls'!RiskSim"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FALSE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TRUE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FALSE</definedName>
    <definedName name="sencount" hidden="1">2</definedName>
    <definedName name="wrn.BL." localSheetId="0" hidden="1">{#N/A,#N/A,FALSE,"trates"}</definedName>
    <definedName name="wrn.BL." hidden="1">{#N/A,#N/A,FALSE,"trates"}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10" i="17" l="1"/>
  <c r="A10" i="16"/>
  <c r="A11" i="10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11" i="14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1" i="14"/>
  <c r="A2" i="14"/>
  <c r="A3" i="14"/>
  <c r="A3" i="17"/>
  <c r="A2" i="17"/>
  <c r="A1" i="17"/>
  <c r="A3" i="16"/>
  <c r="A2" i="16"/>
  <c r="A1" i="16"/>
  <c r="A3" i="10"/>
  <c r="A2" i="10"/>
  <c r="A1" i="10"/>
  <c r="A12" i="18"/>
  <c r="A14" i="18" s="1"/>
  <c r="A16" i="18" s="1"/>
  <c r="A18" i="18" s="1"/>
  <c r="F11" i="10" l="1"/>
  <c r="F12" i="10"/>
  <c r="F13" i="10"/>
  <c r="F14" i="10"/>
  <c r="F15" i="10"/>
  <c r="F16" i="10"/>
  <c r="F17" i="10"/>
  <c r="F18" i="10"/>
  <c r="F19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4" i="10"/>
  <c r="F35" i="10"/>
  <c r="F36" i="10"/>
  <c r="F37" i="10"/>
  <c r="F38" i="10"/>
  <c r="F39" i="10"/>
  <c r="F40" i="10"/>
  <c r="F41" i="10"/>
  <c r="F43" i="10"/>
  <c r="F44" i="10"/>
  <c r="F45" i="10"/>
  <c r="F46" i="10"/>
  <c r="F47" i="10"/>
  <c r="F48" i="10"/>
  <c r="F49" i="10"/>
  <c r="F51" i="10"/>
  <c r="F52" i="10"/>
  <c r="F53" i="10"/>
  <c r="F55" i="10"/>
  <c r="F56" i="10"/>
  <c r="F58" i="10"/>
  <c r="F59" i="10"/>
  <c r="F60" i="10"/>
  <c r="F62" i="10"/>
  <c r="F63" i="10"/>
  <c r="F65" i="10"/>
  <c r="F67" i="10"/>
  <c r="F69" i="10"/>
  <c r="F70" i="10"/>
  <c r="F72" i="10"/>
  <c r="F73" i="10"/>
  <c r="F10" i="10"/>
  <c r="F11" i="14" l="1"/>
  <c r="F12" i="14"/>
  <c r="F13" i="14"/>
  <c r="F14" i="14"/>
  <c r="F15" i="14"/>
  <c r="F16" i="14"/>
  <c r="F17" i="14"/>
  <c r="F18" i="14"/>
  <c r="F19" i="14"/>
  <c r="F20" i="14"/>
  <c r="F21" i="14"/>
  <c r="F23" i="14"/>
  <c r="F24" i="14"/>
  <c r="F25" i="14"/>
  <c r="F26" i="14"/>
  <c r="F27" i="14"/>
  <c r="F28" i="14"/>
  <c r="F29" i="14"/>
  <c r="F30" i="14"/>
  <c r="F10" i="14"/>
  <c r="M10" i="17" l="1"/>
  <c r="L10" i="17"/>
  <c r="K10" i="17"/>
  <c r="J10" i="17"/>
  <c r="M9" i="17"/>
  <c r="L9" i="17"/>
  <c r="K9" i="17"/>
  <c r="J9" i="17"/>
  <c r="I10" i="16"/>
  <c r="H10" i="16"/>
  <c r="I9" i="16"/>
  <c r="H9" i="16"/>
</calcChain>
</file>

<file path=xl/sharedStrings.xml><?xml version="1.0" encoding="utf-8"?>
<sst xmlns="http://schemas.openxmlformats.org/spreadsheetml/2006/main" count="127" uniqueCount="98">
  <si>
    <t>LP-35D (6FHx2)</t>
  </si>
  <si>
    <t>LP-35S (6FH)</t>
  </si>
  <si>
    <t>LP-55D (6GHx2)</t>
  </si>
  <si>
    <t>LP-55S (6GH)</t>
  </si>
  <si>
    <t>LP-90D (6JHx2)</t>
  </si>
  <si>
    <t>LP-90S (6JH)</t>
  </si>
  <si>
    <t>LP135D (6KHx2)</t>
  </si>
  <si>
    <t>LP135S (6KH)</t>
  </si>
  <si>
    <t>LP180D (6LHx2)</t>
  </si>
  <si>
    <t>LP180S (6LH)</t>
  </si>
  <si>
    <t>HP-70D (6QNx2)</t>
  </si>
  <si>
    <t>HP-70S (6QN)</t>
  </si>
  <si>
    <t>HP100D (6RNx2)</t>
  </si>
  <si>
    <t>HP100S (6RN)</t>
  </si>
  <si>
    <t>HP150D (6SNx2)</t>
  </si>
  <si>
    <t>HP150S (6SN)</t>
  </si>
  <si>
    <t>HP200D (6TLx2)</t>
  </si>
  <si>
    <t>HP200S (6TL)</t>
  </si>
  <si>
    <t>HP250D (6ULx2)</t>
  </si>
  <si>
    <t>HP250S (6UL)</t>
  </si>
  <si>
    <t>HP400D (6WGx2)</t>
  </si>
  <si>
    <t>HP400S (6WG)</t>
  </si>
  <si>
    <t>MB-70D (6QNx2)</t>
  </si>
  <si>
    <t>MB-70S (6QN)</t>
  </si>
  <si>
    <t>MB100D (6RNx2)</t>
  </si>
  <si>
    <t>MB100S (6RN)</t>
  </si>
  <si>
    <t>MB150D (6SNx2)</t>
  </si>
  <si>
    <t>MB150S (6SN)</t>
  </si>
  <si>
    <t>MB250D (6ULx2)</t>
  </si>
  <si>
    <t>MB250S (6UL)</t>
  </si>
  <si>
    <t>DS-70D (6QNx2)</t>
  </si>
  <si>
    <t>DS-70S (6QN)</t>
  </si>
  <si>
    <t>DS150D (6SNx2)</t>
  </si>
  <si>
    <t>DS150S (6SN)</t>
  </si>
  <si>
    <t>DS200S (6TL)</t>
  </si>
  <si>
    <t>DS250S (6UL)</t>
  </si>
  <si>
    <t>DS400S (6WG)</t>
  </si>
  <si>
    <t>CC150D (6SNx2)</t>
  </si>
  <si>
    <t>CC150S (6SN)</t>
  </si>
  <si>
    <t>CC250S (6UL)</t>
  </si>
  <si>
    <t>LA-70S (6QN)</t>
  </si>
  <si>
    <t>LA100S (6RN)</t>
  </si>
  <si>
    <t>TA-70S (6QN)</t>
  </si>
  <si>
    <t>TA100S (6RN)</t>
  </si>
  <si>
    <t>TA150S (6SN)</t>
  </si>
  <si>
    <t>TC100S (6RN)</t>
  </si>
  <si>
    <t>TC150S (6SN)</t>
  </si>
  <si>
    <t>RM100S (6RN)</t>
  </si>
  <si>
    <t>AM70S (6QN)</t>
  </si>
  <si>
    <t>HO100S (6RN)</t>
  </si>
  <si>
    <t>HO150S (6SN)</t>
  </si>
  <si>
    <t>HR-70S (6QN)</t>
  </si>
  <si>
    <t>HR 200S (6TL)</t>
  </si>
  <si>
    <t>Total</t>
  </si>
  <si>
    <t>Rate/Type</t>
  </si>
  <si>
    <t>LS1-A HPSV</t>
  </si>
  <si>
    <t>70 W</t>
  </si>
  <si>
    <t>100W</t>
  </si>
  <si>
    <t>150W</t>
  </si>
  <si>
    <t>200W</t>
  </si>
  <si>
    <t>250W</t>
  </si>
  <si>
    <t>400W</t>
  </si>
  <si>
    <t>55W</t>
  </si>
  <si>
    <t>90W</t>
  </si>
  <si>
    <t>135W</t>
  </si>
  <si>
    <t>180W</t>
  </si>
  <si>
    <t>LS1-A LPSV</t>
  </si>
  <si>
    <t>175W</t>
  </si>
  <si>
    <t>Tax</t>
  </si>
  <si>
    <t xml:space="preserve"> LUMINAIRE</t>
  </si>
  <si>
    <t>x</t>
  </si>
  <si>
    <t>=</t>
  </si>
  <si>
    <t xml:space="preserve"> PHOTOCONTROL</t>
  </si>
  <si>
    <t>Photoelectric</t>
  </si>
  <si>
    <t>Non-LED Light Facilities Costs</t>
  </si>
  <si>
    <t>Lamp</t>
  </si>
  <si>
    <t>Model Page Description</t>
  </si>
  <si>
    <t>DESCRIPTION — This page</t>
  </si>
  <si>
    <t xml:space="preserve">  </t>
  </si>
  <si>
    <t>Key to Fonts and Shading in file</t>
  </si>
  <si>
    <t>Black Font = Calculation</t>
  </si>
  <si>
    <t>SAN DIEGO GAS AND ELECTRIC COMPANY ("SDG&amp;E")</t>
  </si>
  <si>
    <t>TEST YEAR ("TY") 2019 GENERAL RATE CASE ("GRC") PHASE 2, APPLICATION ("A.") 19-03-002</t>
  </si>
  <si>
    <t>SAXE SUPPLEMENTAL TESTIMONY WORKPAPERS #2 - LS-1 NON-LED LIGHT FACILITIES COSTS</t>
  </si>
  <si>
    <t>DESCRIPTION OF NON-LED LIGHT FACILITIES COSTS MODEL</t>
  </si>
  <si>
    <t>LS-1A — This page provides the non-LED light facilities costs for LS-1A HPSV and LPSV lights.</t>
  </si>
  <si>
    <t>LS-1B &amp; LS-1C — This page provides the non-LED light facilities costs for LS-1B/LS-1C HPSV and LPSV lights.</t>
  </si>
  <si>
    <t>Blue Font = Input from Another File</t>
  </si>
  <si>
    <t>LS-1A HPSV &amp; LPSV NON-LED LIGHT FACILITIES COSTS</t>
  </si>
  <si>
    <t>LS-1B/LS-1C HPSV &amp; LPSV NON-LED LIGHT FACILITIES COSTS</t>
  </si>
  <si>
    <t>LS-1 METAL HALIDE NON-LED LIGHT FACILITIES COSTS</t>
  </si>
  <si>
    <t>Line No.</t>
  </si>
  <si>
    <t>Rate Type</t>
  </si>
  <si>
    <t>Material Costs</t>
  </si>
  <si>
    <t>LS-1 MERCURY VAPOR NON-LED LIGHT FACILITIES COSTS</t>
  </si>
  <si>
    <t>LS-1 Mercury Vapor — This page provides the non-LED light facilities costs for Mercury Vapor lights.</t>
  </si>
  <si>
    <t>LS-1 Metal Halide — This page provides the non-LED light facilities costs for Metal Halide lights.</t>
  </si>
  <si>
    <t>Luminaire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</si>
</sst>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_);_(* \(#,##0.0000\);_(* &quot;-&quot;??_);_(@_)"/>
    <numFmt numFmtId="165" formatCode="&quot;$&quot;#,##0.00"/>
  </numFmts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sz val="10"/>
      <name val="MS Sans Serif"/>
    </font>
    <font>
      <sz val="8"/>
      <name val="Arial"/>
      <family val="2"/>
    </font>
    <font>
      <sz val="10"/>
      <color rgb="FF0000FF"/>
      <name val="Arial"/>
      <family val="2"/>
    </font>
    <font>
      <b/>
      <sz val="10"/>
      <color indexed="8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0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7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0" fontId="2" fillId="0" borderId="0" xfId="0" applyFont="1" applyFill="1" applyBorder="1"/>
    <xf numFmtId="0" fontId="4" fillId="0" borderId="0" xfId="0" applyFont="1"/>
    <xf numFmtId="0" fontId="2" fillId="0" borderId="0" xfId="0" applyFont="1" applyBorder="1"/>
    <xf numFmtId="9" fontId="0" fillId="0" borderId="0" xfId="0" applyNumberFormat="1"/>
    <xf numFmtId="0" fontId="0" fillId="0" borderId="0" xfId="0" applyAlignment="1">
      <alignment horizontal="center" wrapText="1"/>
    </xf>
    <xf numFmtId="165" fontId="0" fillId="0" borderId="0" xfId="0" applyNumberFormat="1"/>
    <xf numFmtId="165" fontId="0" fillId="0" borderId="0" xfId="0" applyNumberFormat="1" applyBorder="1" applyAlignment="1">
      <alignment horizontal="center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8" fillId="0" borderId="0" xfId="0" applyFo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/>
    <xf numFmtId="165" fontId="9" fillId="0" borderId="0" xfId="0" applyNumberFormat="1" applyFont="1"/>
    <xf numFmtId="165" fontId="9" fillId="0" borderId="0" xfId="0" applyNumberFormat="1" applyFont="1" applyFill="1"/>
    <xf numFmtId="0" fontId="4" fillId="0" borderId="0" xfId="0" applyFont="1" applyAlignment="1">
      <alignment horizontal="center"/>
    </xf>
    <xf numFmtId="0" fontId="1" fillId="0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11" fillId="0" borderId="0" xfId="0" applyFont="1"/>
    <xf numFmtId="0" fontId="1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165" fontId="9" fillId="0" borderId="0" xfId="6" applyNumberFormat="1" applyFont="1" applyBorder="1"/>
    <xf numFmtId="165" fontId="9" fillId="0" borderId="0" xfId="0" applyNumberFormat="1" applyFont="1" applyBorder="1"/>
    <xf numFmtId="165" fontId="0" fillId="0" borderId="0" xfId="0" applyNumberFormat="1" applyBorder="1"/>
    <xf numFmtId="0" fontId="1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4" fillId="0" borderId="0" xfId="0" applyFont="1" applyFill="1" applyBorder="1" applyAlignment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left"/>
    </xf>
    <xf numFmtId="43" fontId="3" fillId="0" borderId="0" xfId="7" applyFont="1" applyFill="1" applyBorder="1"/>
    <xf numFmtId="0" fontId="1" fillId="0" borderId="0" xfId="0" applyFont="1" applyAlignment="1">
      <alignment horizontal="center" vertical="center"/>
    </xf>
    <xf numFmtId="164" fontId="9" fillId="0" borderId="0" xfId="7" applyNumberFormat="1" applyFont="1" applyFill="1" applyBorder="1"/>
    <xf numFmtId="43" fontId="1" fillId="0" borderId="0" xfId="0" applyNumberFormat="1" applyFont="1"/>
    <xf numFmtId="164" fontId="3" fillId="0" borderId="0" xfId="7" applyNumberFormat="1" applyFont="1" applyFill="1" applyBorder="1"/>
    <xf numFmtId="43" fontId="1" fillId="0" borderId="0" xfId="0" applyNumberFormat="1" applyFont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</cellXfs>
  <cellStyles count="10">
    <cellStyle name="Comma 2" xfId="1" xr:uid="{00000000-0005-0000-0000-000001000000}"/>
    <cellStyle name="Comma 3" xfId="7" xr:uid="{00000000-0005-0000-0000-000002000000}"/>
    <cellStyle name="Currency 2" xfId="2" xr:uid="{00000000-0005-0000-0000-000004000000}"/>
    <cellStyle name="Currency 3" xfId="8" xr:uid="{00000000-0005-0000-0000-000005000000}"/>
    <cellStyle name="Normal" xfId="0" builtinId="0"/>
    <cellStyle name="Normal 2" xfId="3" xr:uid="{00000000-0005-0000-0000-000007000000}"/>
    <cellStyle name="Normal 3" xfId="4" xr:uid="{00000000-0005-0000-0000-000008000000}"/>
    <cellStyle name="Percent" xfId="6" builtinId="5"/>
    <cellStyle name="Percent 2" xfId="5" xr:uid="{00000000-0005-0000-0000-00000C000000}"/>
    <cellStyle name="Percent 3" xfId="9" xr:uid="{00000000-0005-0000-0000-00000D000000}"/>
  </cellStyles>
  <dxfs count="0"/>
  <tableStyles count="0" defaultTableStyle="TableStyleMedium9" defaultPivotStyle="PivotStyleLight16"/>
  <colors>
    <mruColors>
      <color rgb="FF33CC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00_07_Cabrillo%201\Final%20Adjusted\ENCI072000AF-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GOS\RMR\2001_04_Duke\Initial%20Estimated\SOUT042001EP-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el1"/>
      <sheetName val="Level 1 Explaination"/>
      <sheetName val="Level2"/>
      <sheetName val="NonRMR Heat Input"/>
      <sheetName val="HR Coeff"/>
      <sheetName val="Hrly Emissions"/>
      <sheetName val="Emissions Input"/>
      <sheetName val="Daily Fuel Price"/>
      <sheetName val="Interest Rate Calculation"/>
      <sheetName val="ConstantsTable"/>
      <sheetName val="Data Dictionary"/>
    </sheetNames>
    <sheetDataSet>
      <sheetData sheetId="0" refreshError="1"/>
      <sheetData sheetId="1" refreshError="1"/>
      <sheetData sheetId="2" refreshError="1">
        <row r="2">
          <cell r="K2" t="str">
            <v>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el1"/>
      <sheetName val="Level 1 Explaination"/>
      <sheetName val="Level2"/>
      <sheetName val="NonRMR Heat Input"/>
      <sheetName val="HR Coeff"/>
      <sheetName val="Hrly Emissions"/>
      <sheetName val="Emissions Input"/>
      <sheetName val="Daily Fuel Price"/>
      <sheetName val="Interest Rate Calculation"/>
      <sheetName val="ConstantsTable"/>
      <sheetName val="Data Dictionary"/>
    </sheetNames>
    <sheetDataSet>
      <sheetData sheetId="0" refreshError="1"/>
      <sheetData sheetId="1" refreshError="1"/>
      <sheetData sheetId="2" refreshError="1">
        <row r="2">
          <cell r="K2" t="str">
            <v>E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8F1AC-016D-4D6B-B716-14E19DAABB4E}">
  <sheetPr>
    <pageSetUpPr fitToPage="1"/>
  </sheetPr>
  <dimension ref="A1:D24"/>
  <sheetViews>
    <sheetView tabSelected="1" zoomScale="130" zoomScaleNormal="130" zoomScaleSheetLayoutView="145" workbookViewId="0">
      <selection activeCell="B21" sqref="B21"/>
    </sheetView>
  </sheetViews>
  <sheetFormatPr defaultColWidth="9.28515625" defaultRowHeight="11.25" x14ac:dyDescent="0.2"/>
  <cols>
    <col min="1" max="1" width="5.5703125" style="17" customWidth="1"/>
    <col min="2" max="2" width="99.7109375" style="14" customWidth="1"/>
    <col min="3" max="3" width="23.28515625" style="14" customWidth="1"/>
    <col min="4" max="16384" width="9.28515625" style="14"/>
  </cols>
  <sheetData>
    <row r="1" spans="1:4" ht="12.75" x14ac:dyDescent="0.2">
      <c r="A1" s="51" t="s">
        <v>81</v>
      </c>
      <c r="B1" s="51"/>
    </row>
    <row r="2" spans="1:4" ht="12.75" x14ac:dyDescent="0.2">
      <c r="A2" s="51" t="s">
        <v>82</v>
      </c>
      <c r="B2" s="51"/>
      <c r="C2" s="15"/>
      <c r="D2" s="15"/>
    </row>
    <row r="3" spans="1:4" ht="12.75" x14ac:dyDescent="0.2">
      <c r="A3" s="52" t="s">
        <v>83</v>
      </c>
      <c r="B3" s="52"/>
      <c r="C3" s="15"/>
      <c r="D3" s="15"/>
    </row>
    <row r="4" spans="1:4" ht="12.75" x14ac:dyDescent="0.2">
      <c r="A4" s="21"/>
      <c r="B4" s="22"/>
      <c r="C4" s="15"/>
      <c r="D4" s="15"/>
    </row>
    <row r="5" spans="1:4" ht="12.75" x14ac:dyDescent="0.2">
      <c r="A5" s="53" t="s">
        <v>84</v>
      </c>
      <c r="B5" s="53"/>
    </row>
    <row r="6" spans="1:4" x14ac:dyDescent="0.2">
      <c r="A6" s="16"/>
      <c r="B6" s="16"/>
    </row>
    <row r="7" spans="1:4" x14ac:dyDescent="0.2">
      <c r="B7" s="16"/>
    </row>
    <row r="8" spans="1:4" ht="12.75" x14ac:dyDescent="0.2">
      <c r="A8" s="23" t="s">
        <v>76</v>
      </c>
      <c r="B8" s="24"/>
    </row>
    <row r="9" spans="1:4" ht="12.75" x14ac:dyDescent="0.2">
      <c r="A9" s="23"/>
      <c r="B9" s="24"/>
    </row>
    <row r="10" spans="1:4" ht="12.75" x14ac:dyDescent="0.2">
      <c r="A10" s="25">
        <v>1</v>
      </c>
      <c r="B10" s="6" t="s">
        <v>77</v>
      </c>
    </row>
    <row r="11" spans="1:4" ht="12.75" x14ac:dyDescent="0.2">
      <c r="A11" s="25"/>
      <c r="B11" s="24"/>
    </row>
    <row r="12" spans="1:4" ht="12.75" x14ac:dyDescent="0.2">
      <c r="A12" s="25">
        <f>A10+1</f>
        <v>2</v>
      </c>
      <c r="B12" s="26" t="s">
        <v>85</v>
      </c>
    </row>
    <row r="13" spans="1:4" ht="12.75" x14ac:dyDescent="0.2">
      <c r="A13" s="25"/>
      <c r="B13" s="26"/>
    </row>
    <row r="14" spans="1:4" ht="25.5" x14ac:dyDescent="0.2">
      <c r="A14" s="25">
        <f>A12+1</f>
        <v>3</v>
      </c>
      <c r="B14" s="26" t="s">
        <v>86</v>
      </c>
    </row>
    <row r="15" spans="1:4" ht="12.75" x14ac:dyDescent="0.2">
      <c r="A15" s="25"/>
      <c r="B15" s="24"/>
    </row>
    <row r="16" spans="1:4" ht="12.75" x14ac:dyDescent="0.2">
      <c r="A16" s="25">
        <f>A14+1</f>
        <v>4</v>
      </c>
      <c r="B16" s="26" t="s">
        <v>95</v>
      </c>
    </row>
    <row r="17" spans="1:2" ht="12.75" x14ac:dyDescent="0.2">
      <c r="A17" s="25"/>
      <c r="B17" s="24"/>
    </row>
    <row r="18" spans="1:2" ht="12.75" x14ac:dyDescent="0.2">
      <c r="A18" s="25">
        <f>A16+1</f>
        <v>5</v>
      </c>
      <c r="B18" s="26" t="s">
        <v>96</v>
      </c>
    </row>
    <row r="19" spans="1:2" ht="12.75" x14ac:dyDescent="0.2">
      <c r="A19" s="25"/>
      <c r="B19" s="26"/>
    </row>
    <row r="20" spans="1:2" ht="12.75" x14ac:dyDescent="0.2">
      <c r="A20" s="25"/>
      <c r="B20" s="24"/>
    </row>
    <row r="21" spans="1:2" ht="12.75" x14ac:dyDescent="0.2">
      <c r="A21" s="6"/>
      <c r="B21" s="24" t="s">
        <v>78</v>
      </c>
    </row>
    <row r="22" spans="1:2" ht="12.75" x14ac:dyDescent="0.2">
      <c r="A22" s="23" t="s">
        <v>79</v>
      </c>
      <c r="B22" s="24"/>
    </row>
    <row r="23" spans="1:2" ht="12.75" x14ac:dyDescent="0.2">
      <c r="A23" s="6"/>
      <c r="B23" s="24" t="s">
        <v>80</v>
      </c>
    </row>
    <row r="24" spans="1:2" ht="12.75" x14ac:dyDescent="0.2">
      <c r="A24" s="6"/>
      <c r="B24" s="27" t="s">
        <v>87</v>
      </c>
    </row>
  </sheetData>
  <mergeCells count="4">
    <mergeCell ref="A1:B1"/>
    <mergeCell ref="A2:B2"/>
    <mergeCell ref="A3:B3"/>
    <mergeCell ref="A5:B5"/>
  </mergeCells>
  <printOptions horizontalCentered="1"/>
  <pageMargins left="0.75" right="0.75" top="1" bottom="1" header="0.5" footer="0.5"/>
  <pageSetup scale="86" orientation="portrait" r:id="rId1"/>
  <headerFooter alignWithMargins="0">
    <oddFooter>&amp;L&amp;F
&amp;A&amp;R&amp;P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40"/>
  <sheetViews>
    <sheetView zoomScaleNormal="100" workbookViewId="0">
      <selection activeCell="C9" sqref="C9"/>
    </sheetView>
  </sheetViews>
  <sheetFormatPr defaultRowHeight="12.75" x14ac:dyDescent="0.2"/>
  <cols>
    <col min="1" max="1" width="8.5703125" customWidth="1"/>
    <col min="2" max="2" width="20.7109375" customWidth="1"/>
    <col min="3" max="3" width="15.5703125" customWidth="1"/>
    <col min="4" max="4" width="15.7109375" customWidth="1"/>
    <col min="5" max="5" width="15.5703125" customWidth="1"/>
    <col min="6" max="6" width="15.140625" customWidth="1"/>
  </cols>
  <sheetData>
    <row r="1" spans="1:15" x14ac:dyDescent="0.2">
      <c r="A1" s="53" t="str">
        <f>DESCRIPTION!A1</f>
        <v>SAN DIEGO GAS AND ELECTRIC COMPANY ("SDG&amp;E")</v>
      </c>
      <c r="B1" s="53"/>
      <c r="C1" s="53"/>
      <c r="D1" s="53"/>
      <c r="E1" s="53"/>
      <c r="F1" s="53"/>
    </row>
    <row r="2" spans="1:15" x14ac:dyDescent="0.2">
      <c r="A2" s="53" t="str">
        <f>DESCRIPTION!A2</f>
        <v>TEST YEAR ("TY") 2019 GENERAL RATE CASE ("GRC") PHASE 2, APPLICATION ("A.") 19-03-002</v>
      </c>
      <c r="B2" s="53"/>
      <c r="C2" s="53"/>
      <c r="D2" s="53"/>
      <c r="E2" s="53"/>
      <c r="F2" s="53"/>
    </row>
    <row r="3" spans="1:15" x14ac:dyDescent="0.2">
      <c r="A3" s="53" t="str">
        <f>DESCRIPTION!A3</f>
        <v>SAXE SUPPLEMENTAL TESTIMONY WORKPAPERS #2 - LS-1 NON-LED LIGHT FACILITIES COSTS</v>
      </c>
      <c r="B3" s="53"/>
      <c r="C3" s="53"/>
      <c r="D3" s="53"/>
      <c r="E3" s="53"/>
      <c r="F3" s="53"/>
    </row>
    <row r="4" spans="1:15" x14ac:dyDescent="0.2">
      <c r="A4" s="6"/>
      <c r="C4" s="6"/>
      <c r="D4" s="6"/>
      <c r="E4" s="6"/>
      <c r="F4" s="6"/>
    </row>
    <row r="5" spans="1:15" x14ac:dyDescent="0.2">
      <c r="A5" s="53" t="s">
        <v>88</v>
      </c>
      <c r="B5" s="53"/>
      <c r="C5" s="53"/>
      <c r="D5" s="53"/>
      <c r="E5" s="53"/>
      <c r="F5" s="53"/>
    </row>
    <row r="7" spans="1:15" x14ac:dyDescent="0.2">
      <c r="A7" s="4"/>
      <c r="B7" s="3"/>
      <c r="C7" s="38"/>
      <c r="D7" s="38"/>
      <c r="E7" s="38"/>
      <c r="F7" s="38"/>
    </row>
    <row r="8" spans="1:15" ht="13.5" thickBot="1" x14ac:dyDescent="0.25">
      <c r="A8" s="28"/>
      <c r="B8" s="12" t="s">
        <v>54</v>
      </c>
      <c r="C8" s="54" t="s">
        <v>74</v>
      </c>
      <c r="D8" s="54"/>
      <c r="E8" s="54"/>
      <c r="F8" s="54"/>
      <c r="H8" s="9"/>
    </row>
    <row r="9" spans="1:15" x14ac:dyDescent="0.2">
      <c r="A9" s="37" t="s">
        <v>91</v>
      </c>
      <c r="B9" s="36" t="s">
        <v>55</v>
      </c>
      <c r="C9" s="35" t="s">
        <v>97</v>
      </c>
      <c r="D9" s="35" t="s">
        <v>75</v>
      </c>
      <c r="E9" s="36" t="s">
        <v>73</v>
      </c>
      <c r="F9" s="36" t="s">
        <v>53</v>
      </c>
    </row>
    <row r="10" spans="1:15" x14ac:dyDescent="0.2">
      <c r="A10" s="4">
        <v>1</v>
      </c>
      <c r="B10" s="29" t="s">
        <v>56</v>
      </c>
      <c r="C10" s="30">
        <v>76.34</v>
      </c>
      <c r="D10" s="31">
        <v>10.76</v>
      </c>
      <c r="E10" s="31">
        <v>24.14</v>
      </c>
      <c r="F10" s="32">
        <f>SUM(C10:E10)</f>
        <v>111.24000000000001</v>
      </c>
      <c r="G10" s="10"/>
      <c r="H10" s="9"/>
      <c r="I10" s="10"/>
      <c r="K10" s="10"/>
      <c r="N10" s="8"/>
      <c r="O10" s="11"/>
    </row>
    <row r="11" spans="1:15" x14ac:dyDescent="0.2">
      <c r="A11" s="4">
        <f>A10+1</f>
        <v>2</v>
      </c>
      <c r="B11" s="3"/>
      <c r="C11" s="31">
        <v>76.34</v>
      </c>
      <c r="D11" s="31">
        <v>10.76</v>
      </c>
      <c r="E11" s="31">
        <v>24.14</v>
      </c>
      <c r="F11" s="32">
        <f t="shared" ref="F11:F30" si="0">SUM(C11:E11)</f>
        <v>111.24000000000001</v>
      </c>
      <c r="G11" s="10"/>
      <c r="H11" s="9"/>
      <c r="I11" s="10"/>
    </row>
    <row r="12" spans="1:15" x14ac:dyDescent="0.2">
      <c r="A12" s="4">
        <f t="shared" ref="A12:A30" si="1">A11+1</f>
        <v>3</v>
      </c>
      <c r="B12" s="29" t="s">
        <v>57</v>
      </c>
      <c r="C12" s="31">
        <v>81.459999999999994</v>
      </c>
      <c r="D12" s="31">
        <v>11.09</v>
      </c>
      <c r="E12" s="31">
        <v>24.14</v>
      </c>
      <c r="F12" s="32">
        <f t="shared" si="0"/>
        <v>116.69</v>
      </c>
      <c r="G12" s="10"/>
      <c r="H12" s="9"/>
      <c r="I12" s="10"/>
    </row>
    <row r="13" spans="1:15" x14ac:dyDescent="0.2">
      <c r="A13" s="4">
        <f t="shared" si="1"/>
        <v>4</v>
      </c>
      <c r="B13" s="29"/>
      <c r="C13" s="31">
        <v>81.459999999999994</v>
      </c>
      <c r="D13" s="31">
        <v>11.09</v>
      </c>
      <c r="E13" s="31">
        <v>24.14</v>
      </c>
      <c r="F13" s="32">
        <f t="shared" si="0"/>
        <v>116.69</v>
      </c>
      <c r="G13" s="10"/>
      <c r="H13" s="9"/>
      <c r="I13" s="10"/>
    </row>
    <row r="14" spans="1:15" x14ac:dyDescent="0.2">
      <c r="A14" s="4">
        <f t="shared" si="1"/>
        <v>5</v>
      </c>
      <c r="B14" s="29" t="s">
        <v>58</v>
      </c>
      <c r="C14" s="31">
        <v>81.63</v>
      </c>
      <c r="D14" s="31">
        <v>10.7</v>
      </c>
      <c r="E14" s="31">
        <v>24.14</v>
      </c>
      <c r="F14" s="32">
        <f t="shared" si="0"/>
        <v>116.47</v>
      </c>
      <c r="G14" s="10"/>
      <c r="H14" s="9"/>
      <c r="I14" s="10"/>
    </row>
    <row r="15" spans="1:15" x14ac:dyDescent="0.2">
      <c r="A15" s="4">
        <f t="shared" si="1"/>
        <v>6</v>
      </c>
      <c r="B15" s="29"/>
      <c r="C15" s="31">
        <v>81.63</v>
      </c>
      <c r="D15" s="31">
        <v>10.7</v>
      </c>
      <c r="E15" s="31">
        <v>24.14</v>
      </c>
      <c r="F15" s="32">
        <f t="shared" si="0"/>
        <v>116.47</v>
      </c>
      <c r="G15" s="10"/>
      <c r="H15" s="9"/>
      <c r="I15" s="10"/>
    </row>
    <row r="16" spans="1:15" x14ac:dyDescent="0.2">
      <c r="A16" s="4">
        <f t="shared" si="1"/>
        <v>7</v>
      </c>
      <c r="B16" s="29" t="s">
        <v>59</v>
      </c>
      <c r="C16" s="31">
        <v>154.35</v>
      </c>
      <c r="D16" s="31">
        <v>11.38</v>
      </c>
      <c r="E16" s="31">
        <v>24.14</v>
      </c>
      <c r="F16" s="32">
        <f t="shared" si="0"/>
        <v>189.87</v>
      </c>
      <c r="G16" s="10"/>
      <c r="H16" s="9"/>
      <c r="I16" s="10"/>
    </row>
    <row r="17" spans="1:9" x14ac:dyDescent="0.2">
      <c r="A17" s="4">
        <f t="shared" si="1"/>
        <v>8</v>
      </c>
      <c r="B17" s="29"/>
      <c r="C17" s="31">
        <v>154.35</v>
      </c>
      <c r="D17" s="31">
        <v>11.38</v>
      </c>
      <c r="E17" s="31">
        <v>24.14</v>
      </c>
      <c r="F17" s="32">
        <f t="shared" si="0"/>
        <v>189.87</v>
      </c>
      <c r="G17" s="10"/>
      <c r="H17" s="9"/>
      <c r="I17" s="10"/>
    </row>
    <row r="18" spans="1:9" x14ac:dyDescent="0.2">
      <c r="A18" s="4">
        <f t="shared" si="1"/>
        <v>9</v>
      </c>
      <c r="B18" s="29" t="s">
        <v>60</v>
      </c>
      <c r="C18" s="31">
        <v>196.15</v>
      </c>
      <c r="D18" s="31">
        <v>11.64</v>
      </c>
      <c r="E18" s="31">
        <v>24.14</v>
      </c>
      <c r="F18" s="32">
        <f t="shared" si="0"/>
        <v>231.93</v>
      </c>
      <c r="G18" s="10"/>
      <c r="H18" s="9"/>
      <c r="I18" s="10"/>
    </row>
    <row r="19" spans="1:9" x14ac:dyDescent="0.2">
      <c r="A19" s="4">
        <f t="shared" si="1"/>
        <v>10</v>
      </c>
      <c r="B19" s="29"/>
      <c r="C19" s="31">
        <v>196.15</v>
      </c>
      <c r="D19" s="31">
        <v>11.64</v>
      </c>
      <c r="E19" s="31">
        <v>24.14</v>
      </c>
      <c r="F19" s="32">
        <f t="shared" si="0"/>
        <v>231.93</v>
      </c>
      <c r="G19" s="10"/>
      <c r="H19" s="9"/>
      <c r="I19" s="10"/>
    </row>
    <row r="20" spans="1:9" x14ac:dyDescent="0.2">
      <c r="A20" s="4">
        <f t="shared" si="1"/>
        <v>11</v>
      </c>
      <c r="B20" s="29" t="s">
        <v>61</v>
      </c>
      <c r="C20" s="31">
        <v>185.54</v>
      </c>
      <c r="D20" s="31">
        <v>9.64</v>
      </c>
      <c r="E20" s="31">
        <v>24.14</v>
      </c>
      <c r="F20" s="32">
        <f t="shared" si="0"/>
        <v>219.32</v>
      </c>
      <c r="G20" s="10"/>
      <c r="H20" s="9"/>
      <c r="I20" s="10"/>
    </row>
    <row r="21" spans="1:9" x14ac:dyDescent="0.2">
      <c r="A21" s="4">
        <f t="shared" si="1"/>
        <v>12</v>
      </c>
      <c r="B21" s="29"/>
      <c r="C21" s="31">
        <v>185.54</v>
      </c>
      <c r="D21" s="31">
        <v>9.64</v>
      </c>
      <c r="E21" s="31">
        <v>24.14</v>
      </c>
      <c r="F21" s="32">
        <f t="shared" si="0"/>
        <v>219.32</v>
      </c>
      <c r="G21" s="10"/>
      <c r="H21" s="9"/>
      <c r="I21" s="10"/>
    </row>
    <row r="22" spans="1:9" x14ac:dyDescent="0.2">
      <c r="A22" s="4">
        <f t="shared" si="1"/>
        <v>13</v>
      </c>
      <c r="B22" s="12" t="s">
        <v>66</v>
      </c>
      <c r="C22" s="31"/>
      <c r="D22" s="31"/>
      <c r="E22" s="31"/>
      <c r="F22" s="32"/>
      <c r="G22" s="10"/>
      <c r="H22" s="9"/>
      <c r="I22" s="10"/>
    </row>
    <row r="23" spans="1:9" x14ac:dyDescent="0.2">
      <c r="A23" s="4">
        <f t="shared" si="1"/>
        <v>14</v>
      </c>
      <c r="B23" s="29" t="s">
        <v>62</v>
      </c>
      <c r="C23" s="31">
        <v>353.21</v>
      </c>
      <c r="D23" s="31">
        <v>41.32</v>
      </c>
      <c r="E23" s="31">
        <v>24.14</v>
      </c>
      <c r="F23" s="32">
        <f t="shared" si="0"/>
        <v>418.66999999999996</v>
      </c>
      <c r="G23" s="10"/>
      <c r="H23" s="9"/>
      <c r="I23" s="10"/>
    </row>
    <row r="24" spans="1:9" x14ac:dyDescent="0.2">
      <c r="A24" s="4">
        <f t="shared" si="1"/>
        <v>15</v>
      </c>
      <c r="B24" s="29"/>
      <c r="C24" s="31">
        <v>353.21</v>
      </c>
      <c r="D24" s="31">
        <v>41.32</v>
      </c>
      <c r="E24" s="31">
        <v>24.14</v>
      </c>
      <c r="F24" s="32">
        <f t="shared" si="0"/>
        <v>418.66999999999996</v>
      </c>
      <c r="G24" s="10"/>
      <c r="H24" s="9"/>
      <c r="I24" s="10"/>
    </row>
    <row r="25" spans="1:9" x14ac:dyDescent="0.2">
      <c r="A25" s="4">
        <f t="shared" si="1"/>
        <v>16</v>
      </c>
      <c r="B25" s="29" t="s">
        <v>63</v>
      </c>
      <c r="C25" s="31">
        <v>406.61</v>
      </c>
      <c r="D25" s="31">
        <v>62.15</v>
      </c>
      <c r="E25" s="31">
        <v>24.14</v>
      </c>
      <c r="F25" s="32">
        <f t="shared" si="0"/>
        <v>492.9</v>
      </c>
      <c r="G25" s="10"/>
      <c r="H25" s="9"/>
      <c r="I25" s="10"/>
    </row>
    <row r="26" spans="1:9" x14ac:dyDescent="0.2">
      <c r="A26" s="4">
        <f t="shared" si="1"/>
        <v>17</v>
      </c>
      <c r="B26" s="29"/>
      <c r="C26" s="31">
        <v>406.61</v>
      </c>
      <c r="D26" s="31">
        <v>62.15</v>
      </c>
      <c r="E26" s="31">
        <v>24.14</v>
      </c>
      <c r="F26" s="32">
        <f t="shared" si="0"/>
        <v>492.9</v>
      </c>
      <c r="G26" s="10"/>
      <c r="H26" s="9"/>
      <c r="I26" s="10"/>
    </row>
    <row r="27" spans="1:9" x14ac:dyDescent="0.2">
      <c r="A27" s="4">
        <f t="shared" si="1"/>
        <v>18</v>
      </c>
      <c r="B27" s="29" t="s">
        <v>64</v>
      </c>
      <c r="C27" s="31">
        <v>490.03</v>
      </c>
      <c r="D27" s="31">
        <v>85.16</v>
      </c>
      <c r="E27" s="31">
        <v>24.14</v>
      </c>
      <c r="F27" s="32">
        <f t="shared" si="0"/>
        <v>599.32999999999993</v>
      </c>
      <c r="G27" s="10"/>
      <c r="H27" s="9"/>
      <c r="I27" s="10"/>
    </row>
    <row r="28" spans="1:9" x14ac:dyDescent="0.2">
      <c r="A28" s="4">
        <f t="shared" si="1"/>
        <v>19</v>
      </c>
      <c r="B28" s="29"/>
      <c r="C28" s="31">
        <v>490.03</v>
      </c>
      <c r="D28" s="31">
        <v>85.16</v>
      </c>
      <c r="E28" s="31">
        <v>24.14</v>
      </c>
      <c r="F28" s="32">
        <f t="shared" si="0"/>
        <v>599.32999999999993</v>
      </c>
      <c r="G28" s="10"/>
      <c r="H28" s="9"/>
      <c r="I28" s="10"/>
    </row>
    <row r="29" spans="1:9" x14ac:dyDescent="0.2">
      <c r="A29" s="4">
        <f t="shared" si="1"/>
        <v>20</v>
      </c>
      <c r="B29" s="29" t="s">
        <v>65</v>
      </c>
      <c r="C29" s="31">
        <v>693.99</v>
      </c>
      <c r="D29" s="31">
        <v>81.94</v>
      </c>
      <c r="E29" s="31">
        <v>24.14</v>
      </c>
      <c r="F29" s="32">
        <f t="shared" si="0"/>
        <v>800.07</v>
      </c>
      <c r="G29" s="10"/>
      <c r="H29" s="9"/>
      <c r="I29" s="10"/>
    </row>
    <row r="30" spans="1:9" x14ac:dyDescent="0.2">
      <c r="A30" s="4">
        <f t="shared" si="1"/>
        <v>21</v>
      </c>
      <c r="B30" s="29"/>
      <c r="C30" s="31">
        <v>693.99</v>
      </c>
      <c r="D30" s="31">
        <v>81.94</v>
      </c>
      <c r="E30" s="31">
        <v>24.14</v>
      </c>
      <c r="F30" s="32">
        <f t="shared" si="0"/>
        <v>800.07</v>
      </c>
      <c r="G30" s="10"/>
      <c r="H30" s="9"/>
      <c r="I30" s="10"/>
    </row>
    <row r="31" spans="1:9" x14ac:dyDescent="0.2">
      <c r="B31" s="4"/>
    </row>
    <row r="32" spans="1:9" x14ac:dyDescent="0.2">
      <c r="B32" s="4"/>
    </row>
    <row r="33" spans="2:2" x14ac:dyDescent="0.2">
      <c r="B33" s="4"/>
    </row>
    <row r="34" spans="2:2" x14ac:dyDescent="0.2">
      <c r="B34" s="4"/>
    </row>
    <row r="35" spans="2:2" x14ac:dyDescent="0.2">
      <c r="B35" s="4"/>
    </row>
    <row r="36" spans="2:2" x14ac:dyDescent="0.2">
      <c r="B36" s="4"/>
    </row>
    <row r="37" spans="2:2" x14ac:dyDescent="0.2">
      <c r="B37" s="4"/>
    </row>
    <row r="38" spans="2:2" x14ac:dyDescent="0.2">
      <c r="B38" s="4"/>
    </row>
    <row r="39" spans="2:2" x14ac:dyDescent="0.2">
      <c r="B39" s="4"/>
    </row>
    <row r="40" spans="2:2" x14ac:dyDescent="0.2">
      <c r="B40" s="4"/>
    </row>
  </sheetData>
  <mergeCells count="5">
    <mergeCell ref="A1:F1"/>
    <mergeCell ref="A2:F2"/>
    <mergeCell ref="A3:F3"/>
    <mergeCell ref="A5:F5"/>
    <mergeCell ref="C8:F8"/>
  </mergeCells>
  <pageMargins left="0.7" right="0.7" top="0.75" bottom="0.75" header="0.3" footer="0.3"/>
  <pageSetup paperSize="1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9"/>
  <sheetViews>
    <sheetView zoomScaleNormal="100" workbookViewId="0">
      <selection activeCell="C8" sqref="C8:F8"/>
    </sheetView>
  </sheetViews>
  <sheetFormatPr defaultRowHeight="12.75" x14ac:dyDescent="0.2"/>
  <cols>
    <col min="2" max="2" width="20.7109375" customWidth="1"/>
    <col min="3" max="6" width="15.5703125" customWidth="1"/>
  </cols>
  <sheetData>
    <row r="1" spans="1:7" ht="12.6" customHeight="1" x14ac:dyDescent="0.2">
      <c r="A1" s="53" t="str">
        <f>DESCRIPTION!A1</f>
        <v>SAN DIEGO GAS AND ELECTRIC COMPANY ("SDG&amp;E")</v>
      </c>
      <c r="B1" s="53"/>
      <c r="C1" s="53"/>
      <c r="D1" s="53"/>
      <c r="E1" s="53"/>
      <c r="F1" s="53"/>
    </row>
    <row r="2" spans="1:7" ht="12.6" customHeight="1" x14ac:dyDescent="0.2">
      <c r="A2" s="53" t="str">
        <f>DESCRIPTION!A2</f>
        <v>TEST YEAR ("TY") 2019 GENERAL RATE CASE ("GRC") PHASE 2, APPLICATION ("A.") 19-03-002</v>
      </c>
      <c r="B2" s="53"/>
      <c r="C2" s="53"/>
      <c r="D2" s="53"/>
      <c r="E2" s="53"/>
      <c r="F2" s="53"/>
    </row>
    <row r="3" spans="1:7" ht="12.6" customHeight="1" x14ac:dyDescent="0.2">
      <c r="A3" s="53" t="str">
        <f>DESCRIPTION!A3</f>
        <v>SAXE SUPPLEMENTAL TESTIMONY WORKPAPERS #2 - LS-1 NON-LED LIGHT FACILITIES COSTS</v>
      </c>
      <c r="B3" s="53"/>
      <c r="C3" s="53"/>
      <c r="D3" s="53"/>
      <c r="E3" s="53"/>
      <c r="F3" s="53"/>
    </row>
    <row r="4" spans="1:7" x14ac:dyDescent="0.2">
      <c r="B4" s="6"/>
    </row>
    <row r="5" spans="1:7" ht="12.6" customHeight="1" x14ac:dyDescent="0.2">
      <c r="A5" s="53" t="s">
        <v>89</v>
      </c>
      <c r="B5" s="53"/>
      <c r="C5" s="53"/>
      <c r="D5" s="53"/>
      <c r="E5" s="53"/>
      <c r="F5" s="53"/>
    </row>
    <row r="7" spans="1:7" x14ac:dyDescent="0.2">
      <c r="B7" s="2"/>
    </row>
    <row r="8" spans="1:7" x14ac:dyDescent="0.2">
      <c r="B8" s="2"/>
      <c r="C8" s="55" t="s">
        <v>74</v>
      </c>
      <c r="D8" s="55"/>
      <c r="E8" s="55"/>
      <c r="F8" s="55"/>
    </row>
    <row r="9" spans="1:7" x14ac:dyDescent="0.2">
      <c r="A9" s="33" t="s">
        <v>91</v>
      </c>
      <c r="B9" s="34" t="s">
        <v>92</v>
      </c>
      <c r="C9" s="56" t="s">
        <v>97</v>
      </c>
      <c r="D9" s="56" t="s">
        <v>75</v>
      </c>
      <c r="E9" s="56" t="s">
        <v>73</v>
      </c>
      <c r="F9" s="56" t="s">
        <v>53</v>
      </c>
    </row>
    <row r="10" spans="1:7" x14ac:dyDescent="0.2">
      <c r="A10" s="4">
        <v>1</v>
      </c>
      <c r="B10" s="7" t="s">
        <v>0</v>
      </c>
      <c r="C10" s="18">
        <v>353.21</v>
      </c>
      <c r="D10" s="18">
        <v>41.32</v>
      </c>
      <c r="E10" s="18">
        <v>24.14</v>
      </c>
      <c r="F10" s="10">
        <f>SUM(C10:E10)</f>
        <v>418.66999999999996</v>
      </c>
      <c r="G10" s="10"/>
    </row>
    <row r="11" spans="1:7" x14ac:dyDescent="0.2">
      <c r="A11" s="4">
        <f>A10+1</f>
        <v>2</v>
      </c>
      <c r="B11" s="7" t="s">
        <v>1</v>
      </c>
      <c r="C11" s="18">
        <v>353.21</v>
      </c>
      <c r="D11" s="18">
        <v>41.32</v>
      </c>
      <c r="E11" s="18">
        <v>24.14</v>
      </c>
      <c r="F11" s="10">
        <f t="shared" ref="F11:F73" si="0">SUM(C11:E11)</f>
        <v>418.66999999999996</v>
      </c>
      <c r="G11" s="10"/>
    </row>
    <row r="12" spans="1:7" x14ac:dyDescent="0.2">
      <c r="A12" s="4">
        <f t="shared" ref="A12:A73" si="1">A11+1</f>
        <v>3</v>
      </c>
      <c r="B12" s="7" t="s">
        <v>2</v>
      </c>
      <c r="C12" s="18">
        <v>353.21</v>
      </c>
      <c r="D12" s="18">
        <v>41.32</v>
      </c>
      <c r="E12" s="18">
        <v>24.14</v>
      </c>
      <c r="F12" s="10">
        <f t="shared" si="0"/>
        <v>418.66999999999996</v>
      </c>
      <c r="G12" s="10"/>
    </row>
    <row r="13" spans="1:7" x14ac:dyDescent="0.2">
      <c r="A13" s="4">
        <f t="shared" si="1"/>
        <v>4</v>
      </c>
      <c r="B13" s="5" t="s">
        <v>3</v>
      </c>
      <c r="C13" s="18">
        <v>353.21</v>
      </c>
      <c r="D13" s="18">
        <v>41.32</v>
      </c>
      <c r="E13" s="18">
        <v>24.14</v>
      </c>
      <c r="F13" s="10">
        <f t="shared" si="0"/>
        <v>418.66999999999996</v>
      </c>
      <c r="G13" s="10"/>
    </row>
    <row r="14" spans="1:7" x14ac:dyDescent="0.2">
      <c r="A14" s="4">
        <f t="shared" si="1"/>
        <v>5</v>
      </c>
      <c r="B14" s="7" t="s">
        <v>4</v>
      </c>
      <c r="C14" s="18">
        <v>406.61</v>
      </c>
      <c r="D14" s="18">
        <v>62.15</v>
      </c>
      <c r="E14" s="18">
        <v>24.14</v>
      </c>
      <c r="F14" s="10">
        <f t="shared" si="0"/>
        <v>492.9</v>
      </c>
      <c r="G14" s="10"/>
    </row>
    <row r="15" spans="1:7" x14ac:dyDescent="0.2">
      <c r="A15" s="4">
        <f t="shared" si="1"/>
        <v>6</v>
      </c>
      <c r="B15" s="7" t="s">
        <v>5</v>
      </c>
      <c r="C15" s="18">
        <v>406.61</v>
      </c>
      <c r="D15" s="18">
        <v>62.15</v>
      </c>
      <c r="E15" s="18">
        <v>24.14</v>
      </c>
      <c r="F15" s="10">
        <f t="shared" si="0"/>
        <v>492.9</v>
      </c>
      <c r="G15" s="10"/>
    </row>
    <row r="16" spans="1:7" x14ac:dyDescent="0.2">
      <c r="A16" s="4">
        <f t="shared" si="1"/>
        <v>7</v>
      </c>
      <c r="B16" s="7" t="s">
        <v>6</v>
      </c>
      <c r="C16" s="18">
        <v>490.03</v>
      </c>
      <c r="D16" s="18">
        <v>85.16</v>
      </c>
      <c r="E16" s="18">
        <v>24.14</v>
      </c>
      <c r="F16" s="10">
        <f t="shared" si="0"/>
        <v>599.32999999999993</v>
      </c>
      <c r="G16" s="10"/>
    </row>
    <row r="17" spans="1:7" x14ac:dyDescent="0.2">
      <c r="A17" s="4">
        <f t="shared" si="1"/>
        <v>8</v>
      </c>
      <c r="B17" s="7" t="s">
        <v>7</v>
      </c>
      <c r="C17" s="18">
        <v>490.03</v>
      </c>
      <c r="D17" s="18">
        <v>85.16</v>
      </c>
      <c r="E17" s="18">
        <v>24.14</v>
      </c>
      <c r="F17" s="10">
        <f t="shared" si="0"/>
        <v>599.32999999999993</v>
      </c>
      <c r="G17" s="10"/>
    </row>
    <row r="18" spans="1:7" x14ac:dyDescent="0.2">
      <c r="A18" s="4">
        <f t="shared" si="1"/>
        <v>9</v>
      </c>
      <c r="B18" s="7" t="s">
        <v>8</v>
      </c>
      <c r="C18" s="18">
        <v>693.99</v>
      </c>
      <c r="D18" s="18">
        <v>81.94</v>
      </c>
      <c r="E18" s="18">
        <v>24.14</v>
      </c>
      <c r="F18" s="10">
        <f t="shared" si="0"/>
        <v>800.07</v>
      </c>
      <c r="G18" s="10"/>
    </row>
    <row r="19" spans="1:7" x14ac:dyDescent="0.2">
      <c r="A19" s="4">
        <f t="shared" si="1"/>
        <v>10</v>
      </c>
      <c r="B19" s="7" t="s">
        <v>9</v>
      </c>
      <c r="C19" s="18">
        <v>693.99</v>
      </c>
      <c r="D19" s="18">
        <v>81.94</v>
      </c>
      <c r="E19" s="18">
        <v>24.14</v>
      </c>
      <c r="F19" s="10">
        <f t="shared" si="0"/>
        <v>800.07</v>
      </c>
      <c r="G19" s="10"/>
    </row>
    <row r="20" spans="1:7" x14ac:dyDescent="0.2">
      <c r="A20" s="4">
        <f t="shared" si="1"/>
        <v>11</v>
      </c>
      <c r="B20" s="3"/>
      <c r="C20" s="18"/>
      <c r="D20" s="18"/>
      <c r="E20" s="18"/>
      <c r="F20" s="10"/>
      <c r="G20" s="10"/>
    </row>
    <row r="21" spans="1:7" x14ac:dyDescent="0.2">
      <c r="A21" s="4">
        <f t="shared" si="1"/>
        <v>12</v>
      </c>
      <c r="B21" s="7" t="s">
        <v>10</v>
      </c>
      <c r="C21" s="18">
        <v>76.34</v>
      </c>
      <c r="D21" s="18">
        <v>10.76</v>
      </c>
      <c r="E21" s="18">
        <v>24.14</v>
      </c>
      <c r="F21" s="10">
        <f t="shared" si="0"/>
        <v>111.24000000000001</v>
      </c>
      <c r="G21" s="10"/>
    </row>
    <row r="22" spans="1:7" x14ac:dyDescent="0.2">
      <c r="A22" s="4">
        <f t="shared" si="1"/>
        <v>13</v>
      </c>
      <c r="B22" s="7" t="s">
        <v>11</v>
      </c>
      <c r="C22" s="18">
        <v>76.34</v>
      </c>
      <c r="D22" s="18">
        <v>10.76</v>
      </c>
      <c r="E22" s="18">
        <v>24.14</v>
      </c>
      <c r="F22" s="10">
        <f t="shared" si="0"/>
        <v>111.24000000000001</v>
      </c>
      <c r="G22" s="10"/>
    </row>
    <row r="23" spans="1:7" x14ac:dyDescent="0.2">
      <c r="A23" s="4">
        <f t="shared" si="1"/>
        <v>14</v>
      </c>
      <c r="B23" s="7" t="s">
        <v>12</v>
      </c>
      <c r="C23" s="18">
        <v>81.459999999999994</v>
      </c>
      <c r="D23" s="18">
        <v>11.09</v>
      </c>
      <c r="E23" s="18">
        <v>24.14</v>
      </c>
      <c r="F23" s="10">
        <f t="shared" si="0"/>
        <v>116.69</v>
      </c>
      <c r="G23" s="10"/>
    </row>
    <row r="24" spans="1:7" x14ac:dyDescent="0.2">
      <c r="A24" s="4">
        <f t="shared" si="1"/>
        <v>15</v>
      </c>
      <c r="B24" s="7" t="s">
        <v>13</v>
      </c>
      <c r="C24" s="18">
        <v>81.459999999999994</v>
      </c>
      <c r="D24" s="18">
        <v>11.09</v>
      </c>
      <c r="E24" s="18">
        <v>24.14</v>
      </c>
      <c r="F24" s="10">
        <f t="shared" si="0"/>
        <v>116.69</v>
      </c>
      <c r="G24" s="10"/>
    </row>
    <row r="25" spans="1:7" x14ac:dyDescent="0.2">
      <c r="A25" s="4">
        <f t="shared" si="1"/>
        <v>16</v>
      </c>
      <c r="B25" s="7" t="s">
        <v>14</v>
      </c>
      <c r="C25" s="18">
        <v>81.63</v>
      </c>
      <c r="D25" s="18">
        <v>10.7</v>
      </c>
      <c r="E25" s="18">
        <v>24.14</v>
      </c>
      <c r="F25" s="10">
        <f t="shared" si="0"/>
        <v>116.47</v>
      </c>
      <c r="G25" s="10"/>
    </row>
    <row r="26" spans="1:7" x14ac:dyDescent="0.2">
      <c r="A26" s="4">
        <f t="shared" si="1"/>
        <v>17</v>
      </c>
      <c r="B26" s="7" t="s">
        <v>15</v>
      </c>
      <c r="C26" s="18">
        <v>81.63</v>
      </c>
      <c r="D26" s="18">
        <v>10.7</v>
      </c>
      <c r="E26" s="18">
        <v>24.14</v>
      </c>
      <c r="F26" s="10">
        <f t="shared" si="0"/>
        <v>116.47</v>
      </c>
      <c r="G26" s="10"/>
    </row>
    <row r="27" spans="1:7" x14ac:dyDescent="0.2">
      <c r="A27" s="4">
        <f t="shared" si="1"/>
        <v>18</v>
      </c>
      <c r="B27" s="7" t="s">
        <v>16</v>
      </c>
      <c r="C27" s="18">
        <v>154.35</v>
      </c>
      <c r="D27" s="18">
        <v>11.38</v>
      </c>
      <c r="E27" s="18">
        <v>24.14</v>
      </c>
      <c r="F27" s="10">
        <f t="shared" si="0"/>
        <v>189.87</v>
      </c>
      <c r="G27" s="10"/>
    </row>
    <row r="28" spans="1:7" x14ac:dyDescent="0.2">
      <c r="A28" s="4">
        <f t="shared" si="1"/>
        <v>19</v>
      </c>
      <c r="B28" s="7" t="s">
        <v>17</v>
      </c>
      <c r="C28" s="18">
        <v>154.35</v>
      </c>
      <c r="D28" s="18">
        <v>11.38</v>
      </c>
      <c r="E28" s="18">
        <v>24.14</v>
      </c>
      <c r="F28" s="10">
        <f t="shared" si="0"/>
        <v>189.87</v>
      </c>
      <c r="G28" s="10"/>
    </row>
    <row r="29" spans="1:7" x14ac:dyDescent="0.2">
      <c r="A29" s="4">
        <f t="shared" si="1"/>
        <v>20</v>
      </c>
      <c r="B29" s="7" t="s">
        <v>18</v>
      </c>
      <c r="C29" s="18">
        <v>196.15</v>
      </c>
      <c r="D29" s="18">
        <v>11.64</v>
      </c>
      <c r="E29" s="18">
        <v>24.14</v>
      </c>
      <c r="F29" s="10">
        <f t="shared" si="0"/>
        <v>231.93</v>
      </c>
      <c r="G29" s="10"/>
    </row>
    <row r="30" spans="1:7" x14ac:dyDescent="0.2">
      <c r="A30" s="4">
        <f t="shared" si="1"/>
        <v>21</v>
      </c>
      <c r="B30" s="7" t="s">
        <v>19</v>
      </c>
      <c r="C30" s="18">
        <v>196.15</v>
      </c>
      <c r="D30" s="18">
        <v>11.64</v>
      </c>
      <c r="E30" s="18">
        <v>24.14</v>
      </c>
      <c r="F30" s="10">
        <f t="shared" si="0"/>
        <v>231.93</v>
      </c>
      <c r="G30" s="10"/>
    </row>
    <row r="31" spans="1:7" x14ac:dyDescent="0.2">
      <c r="A31" s="4">
        <f t="shared" si="1"/>
        <v>22</v>
      </c>
      <c r="B31" s="7" t="s">
        <v>20</v>
      </c>
      <c r="C31" s="18">
        <v>185.54</v>
      </c>
      <c r="D31" s="18">
        <v>9.64</v>
      </c>
      <c r="E31" s="18">
        <v>24.14</v>
      </c>
      <c r="F31" s="10">
        <f t="shared" si="0"/>
        <v>219.32</v>
      </c>
      <c r="G31" s="10"/>
    </row>
    <row r="32" spans="1:7" x14ac:dyDescent="0.2">
      <c r="A32" s="4">
        <f t="shared" si="1"/>
        <v>23</v>
      </c>
      <c r="B32" s="7" t="s">
        <v>21</v>
      </c>
      <c r="C32" s="18">
        <v>185.54</v>
      </c>
      <c r="D32" s="18">
        <v>9.64</v>
      </c>
      <c r="E32" s="18">
        <v>24.14</v>
      </c>
      <c r="F32" s="10">
        <f t="shared" si="0"/>
        <v>219.32</v>
      </c>
      <c r="G32" s="10"/>
    </row>
    <row r="33" spans="1:7" x14ac:dyDescent="0.2">
      <c r="A33" s="4">
        <f t="shared" si="1"/>
        <v>24</v>
      </c>
      <c r="B33" s="7"/>
      <c r="C33" s="18"/>
      <c r="D33" s="18"/>
      <c r="E33" s="18"/>
      <c r="F33" s="10"/>
      <c r="G33" s="10"/>
    </row>
    <row r="34" spans="1:7" x14ac:dyDescent="0.2">
      <c r="A34" s="4">
        <f t="shared" si="1"/>
        <v>25</v>
      </c>
      <c r="B34" s="7" t="s">
        <v>22</v>
      </c>
      <c r="C34" s="18">
        <v>937.29</v>
      </c>
      <c r="D34" s="18">
        <v>10.76</v>
      </c>
      <c r="E34" s="18">
        <v>24.14</v>
      </c>
      <c r="F34" s="10">
        <f t="shared" si="0"/>
        <v>972.18999999999994</v>
      </c>
      <c r="G34" s="10"/>
    </row>
    <row r="35" spans="1:7" x14ac:dyDescent="0.2">
      <c r="A35" s="4">
        <f t="shared" si="1"/>
        <v>26</v>
      </c>
      <c r="B35" s="7" t="s">
        <v>23</v>
      </c>
      <c r="C35" s="18">
        <v>937.29</v>
      </c>
      <c r="D35" s="18">
        <v>10.76</v>
      </c>
      <c r="E35" s="18">
        <v>24.14</v>
      </c>
      <c r="F35" s="10">
        <f t="shared" si="0"/>
        <v>972.18999999999994</v>
      </c>
      <c r="G35" s="10"/>
    </row>
    <row r="36" spans="1:7" x14ac:dyDescent="0.2">
      <c r="A36" s="4">
        <f t="shared" si="1"/>
        <v>27</v>
      </c>
      <c r="B36" s="7" t="s">
        <v>24</v>
      </c>
      <c r="C36" s="18">
        <v>1455</v>
      </c>
      <c r="D36" s="18">
        <v>11.09</v>
      </c>
      <c r="E36" s="18">
        <v>24.14</v>
      </c>
      <c r="F36" s="10">
        <f t="shared" si="0"/>
        <v>1490.23</v>
      </c>
      <c r="G36" s="10"/>
    </row>
    <row r="37" spans="1:7" x14ac:dyDescent="0.2">
      <c r="A37" s="4">
        <f t="shared" si="1"/>
        <v>28</v>
      </c>
      <c r="B37" s="7" t="s">
        <v>25</v>
      </c>
      <c r="C37" s="18">
        <v>1455</v>
      </c>
      <c r="D37" s="18">
        <v>11.09</v>
      </c>
      <c r="E37" s="18">
        <v>24.14</v>
      </c>
      <c r="F37" s="10">
        <f t="shared" si="0"/>
        <v>1490.23</v>
      </c>
      <c r="G37" s="10"/>
    </row>
    <row r="38" spans="1:7" x14ac:dyDescent="0.2">
      <c r="A38" s="4">
        <f t="shared" si="1"/>
        <v>29</v>
      </c>
      <c r="B38" s="7" t="s">
        <v>26</v>
      </c>
      <c r="C38" s="18">
        <v>1399.79</v>
      </c>
      <c r="D38" s="18">
        <v>10.7</v>
      </c>
      <c r="E38" s="18">
        <v>24.14</v>
      </c>
      <c r="F38" s="10">
        <f t="shared" si="0"/>
        <v>1434.63</v>
      </c>
      <c r="G38" s="10"/>
    </row>
    <row r="39" spans="1:7" x14ac:dyDescent="0.2">
      <c r="A39" s="4">
        <f t="shared" si="1"/>
        <v>30</v>
      </c>
      <c r="B39" s="7" t="s">
        <v>27</v>
      </c>
      <c r="C39" s="18">
        <v>1399.79</v>
      </c>
      <c r="D39" s="18">
        <v>10.7</v>
      </c>
      <c r="E39" s="18">
        <v>24.14</v>
      </c>
      <c r="F39" s="10">
        <f t="shared" si="0"/>
        <v>1434.63</v>
      </c>
      <c r="G39" s="10"/>
    </row>
    <row r="40" spans="1:7" x14ac:dyDescent="0.2">
      <c r="A40" s="4">
        <f t="shared" si="1"/>
        <v>31</v>
      </c>
      <c r="B40" s="7" t="s">
        <v>28</v>
      </c>
      <c r="C40" s="18">
        <v>1427.78</v>
      </c>
      <c r="D40" s="18">
        <v>11.64</v>
      </c>
      <c r="E40" s="18">
        <v>24.14</v>
      </c>
      <c r="F40" s="10">
        <f t="shared" si="0"/>
        <v>1463.5600000000002</v>
      </c>
      <c r="G40" s="10"/>
    </row>
    <row r="41" spans="1:7" x14ac:dyDescent="0.2">
      <c r="A41" s="4">
        <f t="shared" si="1"/>
        <v>32</v>
      </c>
      <c r="B41" s="7" t="s">
        <v>29</v>
      </c>
      <c r="C41" s="18">
        <v>1427.78</v>
      </c>
      <c r="D41" s="18">
        <v>11.64</v>
      </c>
      <c r="E41" s="18">
        <v>24.14</v>
      </c>
      <c r="F41" s="10">
        <f t="shared" si="0"/>
        <v>1463.5600000000002</v>
      </c>
      <c r="G41" s="10"/>
    </row>
    <row r="42" spans="1:7" x14ac:dyDescent="0.2">
      <c r="A42" s="4">
        <f t="shared" si="1"/>
        <v>33</v>
      </c>
      <c r="B42" s="7"/>
      <c r="C42" s="18"/>
      <c r="D42" s="18"/>
      <c r="E42" s="18"/>
      <c r="F42" s="10"/>
      <c r="G42" s="10"/>
    </row>
    <row r="43" spans="1:7" x14ac:dyDescent="0.2">
      <c r="A43" s="4">
        <f t="shared" si="1"/>
        <v>34</v>
      </c>
      <c r="B43" s="7" t="s">
        <v>30</v>
      </c>
      <c r="C43" s="18">
        <v>473.71</v>
      </c>
      <c r="D43" s="18">
        <v>10.76</v>
      </c>
      <c r="E43" s="18">
        <v>24.14</v>
      </c>
      <c r="F43" s="10">
        <f t="shared" si="0"/>
        <v>508.60999999999996</v>
      </c>
      <c r="G43" s="10"/>
    </row>
    <row r="44" spans="1:7" x14ac:dyDescent="0.2">
      <c r="A44" s="4">
        <f t="shared" si="1"/>
        <v>35</v>
      </c>
      <c r="B44" s="7" t="s">
        <v>31</v>
      </c>
      <c r="C44" s="18">
        <v>473.71</v>
      </c>
      <c r="D44" s="18">
        <v>10.76</v>
      </c>
      <c r="E44" s="18">
        <v>24.14</v>
      </c>
      <c r="F44" s="10">
        <f t="shared" si="0"/>
        <v>508.60999999999996</v>
      </c>
      <c r="G44" s="10"/>
    </row>
    <row r="45" spans="1:7" x14ac:dyDescent="0.2">
      <c r="A45" s="4">
        <f t="shared" si="1"/>
        <v>36</v>
      </c>
      <c r="B45" s="7" t="s">
        <v>32</v>
      </c>
      <c r="C45" s="18">
        <v>1399.79</v>
      </c>
      <c r="D45" s="18">
        <v>10.7</v>
      </c>
      <c r="E45" s="18">
        <v>24.14</v>
      </c>
      <c r="F45" s="10">
        <f t="shared" si="0"/>
        <v>1434.63</v>
      </c>
      <c r="G45" s="10"/>
    </row>
    <row r="46" spans="1:7" x14ac:dyDescent="0.2">
      <c r="A46" s="4">
        <f t="shared" si="1"/>
        <v>37</v>
      </c>
      <c r="B46" s="7" t="s">
        <v>33</v>
      </c>
      <c r="C46" s="18">
        <v>81.63</v>
      </c>
      <c r="D46" s="18">
        <v>10.7</v>
      </c>
      <c r="E46" s="18">
        <v>24.14</v>
      </c>
      <c r="F46" s="10">
        <f t="shared" si="0"/>
        <v>116.47</v>
      </c>
      <c r="G46" s="10"/>
    </row>
    <row r="47" spans="1:7" x14ac:dyDescent="0.2">
      <c r="A47" s="4">
        <f t="shared" si="1"/>
        <v>38</v>
      </c>
      <c r="B47" s="7" t="s">
        <v>34</v>
      </c>
      <c r="C47" s="19">
        <v>254.56</v>
      </c>
      <c r="D47" s="19">
        <v>11.38</v>
      </c>
      <c r="E47" s="18">
        <v>24.14</v>
      </c>
      <c r="F47" s="10">
        <f t="shared" si="0"/>
        <v>290.08</v>
      </c>
      <c r="G47" s="10"/>
    </row>
    <row r="48" spans="1:7" x14ac:dyDescent="0.2">
      <c r="A48" s="4">
        <f t="shared" si="1"/>
        <v>39</v>
      </c>
      <c r="B48" s="7" t="s">
        <v>35</v>
      </c>
      <c r="C48" s="18">
        <v>321.60000000000002</v>
      </c>
      <c r="D48" s="18">
        <v>11.64</v>
      </c>
      <c r="E48" s="18">
        <v>24.14</v>
      </c>
      <c r="F48" s="10">
        <f t="shared" si="0"/>
        <v>357.38</v>
      </c>
      <c r="G48" s="10"/>
    </row>
    <row r="49" spans="1:7" x14ac:dyDescent="0.2">
      <c r="A49" s="4">
        <f t="shared" si="1"/>
        <v>40</v>
      </c>
      <c r="B49" s="7" t="s">
        <v>36</v>
      </c>
      <c r="C49" s="18">
        <v>1781.65</v>
      </c>
      <c r="D49" s="18">
        <v>9.64</v>
      </c>
      <c r="E49" s="18">
        <v>24.14</v>
      </c>
      <c r="F49" s="10">
        <f t="shared" si="0"/>
        <v>1815.4300000000003</v>
      </c>
      <c r="G49" s="10"/>
    </row>
    <row r="50" spans="1:7" x14ac:dyDescent="0.2">
      <c r="A50" s="4">
        <f t="shared" si="1"/>
        <v>41</v>
      </c>
      <c r="B50" s="7"/>
      <c r="C50" s="18"/>
      <c r="D50" s="18"/>
      <c r="E50" s="18"/>
      <c r="F50" s="10"/>
      <c r="G50" s="10"/>
    </row>
    <row r="51" spans="1:7" x14ac:dyDescent="0.2">
      <c r="A51" s="4">
        <f t="shared" si="1"/>
        <v>42</v>
      </c>
      <c r="B51" s="7" t="s">
        <v>37</v>
      </c>
      <c r="C51" s="19">
        <v>409.9</v>
      </c>
      <c r="D51" s="19">
        <v>10.7</v>
      </c>
      <c r="E51" s="18">
        <v>24.14</v>
      </c>
      <c r="F51" s="10">
        <f t="shared" si="0"/>
        <v>444.73999999999995</v>
      </c>
      <c r="G51" s="10"/>
    </row>
    <row r="52" spans="1:7" x14ac:dyDescent="0.2">
      <c r="A52" s="4">
        <f t="shared" si="1"/>
        <v>43</v>
      </c>
      <c r="B52" s="7" t="s">
        <v>38</v>
      </c>
      <c r="C52" s="19">
        <v>409.9</v>
      </c>
      <c r="D52" s="19">
        <v>10.7</v>
      </c>
      <c r="E52" s="19">
        <v>24.14</v>
      </c>
      <c r="F52" s="10">
        <f t="shared" si="0"/>
        <v>444.73999999999995</v>
      </c>
      <c r="G52" s="10"/>
    </row>
    <row r="53" spans="1:7" x14ac:dyDescent="0.2">
      <c r="A53" s="4">
        <f t="shared" si="1"/>
        <v>44</v>
      </c>
      <c r="B53" s="7" t="s">
        <v>39</v>
      </c>
      <c r="C53" s="19">
        <v>409.9</v>
      </c>
      <c r="D53" s="19">
        <v>11.64</v>
      </c>
      <c r="E53" s="19">
        <v>24.14</v>
      </c>
      <c r="F53" s="10">
        <f t="shared" si="0"/>
        <v>445.67999999999995</v>
      </c>
      <c r="G53" s="10"/>
    </row>
    <row r="54" spans="1:7" x14ac:dyDescent="0.2">
      <c r="A54" s="4">
        <f t="shared" si="1"/>
        <v>45</v>
      </c>
      <c r="B54" s="7"/>
      <c r="C54" s="18"/>
      <c r="D54" s="18"/>
      <c r="E54" s="18"/>
      <c r="F54" s="10"/>
      <c r="G54" s="10"/>
    </row>
    <row r="55" spans="1:7" x14ac:dyDescent="0.2">
      <c r="A55" s="4">
        <f t="shared" si="1"/>
        <v>46</v>
      </c>
      <c r="B55" s="7" t="s">
        <v>40</v>
      </c>
      <c r="C55" s="18">
        <v>144.46</v>
      </c>
      <c r="D55" s="18">
        <v>10.7</v>
      </c>
      <c r="E55" s="18">
        <v>24.14</v>
      </c>
      <c r="F55" s="10">
        <f t="shared" si="0"/>
        <v>179.3</v>
      </c>
      <c r="G55" s="10"/>
    </row>
    <row r="56" spans="1:7" x14ac:dyDescent="0.2">
      <c r="A56" s="4">
        <f t="shared" si="1"/>
        <v>47</v>
      </c>
      <c r="B56" s="7" t="s">
        <v>41</v>
      </c>
      <c r="C56" s="18">
        <v>167.74</v>
      </c>
      <c r="D56" s="19">
        <v>11.09</v>
      </c>
      <c r="E56" s="18">
        <v>24.14</v>
      </c>
      <c r="F56" s="10">
        <f t="shared" si="0"/>
        <v>202.97000000000003</v>
      </c>
      <c r="G56" s="10"/>
    </row>
    <row r="57" spans="1:7" x14ac:dyDescent="0.2">
      <c r="A57" s="4">
        <f t="shared" si="1"/>
        <v>48</v>
      </c>
      <c r="B57" s="7"/>
      <c r="C57" s="18"/>
      <c r="D57" s="18"/>
      <c r="E57" s="18"/>
      <c r="F57" s="10"/>
      <c r="G57" s="10"/>
    </row>
    <row r="58" spans="1:7" x14ac:dyDescent="0.2">
      <c r="A58" s="4">
        <f t="shared" si="1"/>
        <v>49</v>
      </c>
      <c r="B58" s="7" t="s">
        <v>42</v>
      </c>
      <c r="C58" s="18">
        <v>260.72000000000003</v>
      </c>
      <c r="D58" s="18">
        <v>10.76</v>
      </c>
      <c r="E58" s="18">
        <v>24.14</v>
      </c>
      <c r="F58" s="10">
        <f t="shared" si="0"/>
        <v>295.62</v>
      </c>
      <c r="G58" s="10"/>
    </row>
    <row r="59" spans="1:7" x14ac:dyDescent="0.2">
      <c r="A59" s="4">
        <f t="shared" si="1"/>
        <v>50</v>
      </c>
      <c r="B59" s="7" t="s">
        <v>43</v>
      </c>
      <c r="C59" s="18">
        <v>267.95999999999998</v>
      </c>
      <c r="D59" s="18">
        <v>11.09</v>
      </c>
      <c r="E59" s="18">
        <v>24.14</v>
      </c>
      <c r="F59" s="10">
        <f t="shared" si="0"/>
        <v>303.18999999999994</v>
      </c>
      <c r="G59" s="10"/>
    </row>
    <row r="60" spans="1:7" x14ac:dyDescent="0.2">
      <c r="A60" s="4">
        <f t="shared" si="1"/>
        <v>51</v>
      </c>
      <c r="B60" s="7" t="s">
        <v>44</v>
      </c>
      <c r="C60" s="18">
        <v>201.53</v>
      </c>
      <c r="D60" s="18">
        <v>10.7</v>
      </c>
      <c r="E60" s="18">
        <v>24.14</v>
      </c>
      <c r="F60" s="10">
        <f t="shared" si="0"/>
        <v>236.37</v>
      </c>
      <c r="G60" s="10"/>
    </row>
    <row r="61" spans="1:7" x14ac:dyDescent="0.2">
      <c r="A61" s="4">
        <f t="shared" si="1"/>
        <v>52</v>
      </c>
      <c r="B61" s="7"/>
      <c r="C61" s="18"/>
      <c r="D61" s="18"/>
      <c r="E61" s="18"/>
      <c r="F61" s="10"/>
      <c r="G61" s="10"/>
    </row>
    <row r="62" spans="1:7" x14ac:dyDescent="0.2">
      <c r="A62" s="4">
        <f t="shared" si="1"/>
        <v>53</v>
      </c>
      <c r="B62" s="7" t="s">
        <v>45</v>
      </c>
      <c r="C62" s="18">
        <v>165</v>
      </c>
      <c r="D62" s="18">
        <v>11.09</v>
      </c>
      <c r="E62" s="18">
        <v>24.14</v>
      </c>
      <c r="F62" s="10">
        <f t="shared" si="0"/>
        <v>200.23000000000002</v>
      </c>
      <c r="G62" s="10"/>
    </row>
    <row r="63" spans="1:7" x14ac:dyDescent="0.2">
      <c r="A63" s="4">
        <f t="shared" si="1"/>
        <v>54</v>
      </c>
      <c r="B63" s="7" t="s">
        <v>46</v>
      </c>
      <c r="C63" s="18">
        <v>201.53</v>
      </c>
      <c r="D63" s="18">
        <v>10.7</v>
      </c>
      <c r="E63" s="18">
        <v>24.14</v>
      </c>
      <c r="F63" s="10">
        <f t="shared" si="0"/>
        <v>236.37</v>
      </c>
      <c r="G63" s="10"/>
    </row>
    <row r="64" spans="1:7" x14ac:dyDescent="0.2">
      <c r="A64" s="4">
        <f t="shared" si="1"/>
        <v>55</v>
      </c>
      <c r="B64" s="7"/>
      <c r="C64" s="18"/>
      <c r="D64" s="18"/>
      <c r="E64" s="18"/>
      <c r="F64" s="10"/>
      <c r="G64" s="10"/>
    </row>
    <row r="65" spans="1:7" x14ac:dyDescent="0.2">
      <c r="A65" s="4">
        <f t="shared" si="1"/>
        <v>56</v>
      </c>
      <c r="B65" s="7" t="s">
        <v>47</v>
      </c>
      <c r="C65" s="18">
        <v>380.14</v>
      </c>
      <c r="D65" s="18">
        <v>11.09</v>
      </c>
      <c r="E65" s="18">
        <v>24.14</v>
      </c>
      <c r="F65" s="10">
        <f t="shared" si="0"/>
        <v>415.36999999999995</v>
      </c>
      <c r="G65" s="10"/>
    </row>
    <row r="66" spans="1:7" x14ac:dyDescent="0.2">
      <c r="A66" s="4">
        <f t="shared" si="1"/>
        <v>57</v>
      </c>
      <c r="B66" s="7"/>
      <c r="C66" s="18"/>
      <c r="D66" s="18"/>
      <c r="E66" s="18"/>
      <c r="F66" s="10"/>
      <c r="G66" s="10"/>
    </row>
    <row r="67" spans="1:7" x14ac:dyDescent="0.2">
      <c r="A67" s="4">
        <f t="shared" si="1"/>
        <v>58</v>
      </c>
      <c r="B67" s="7" t="s">
        <v>48</v>
      </c>
      <c r="C67" s="18">
        <v>1271.78</v>
      </c>
      <c r="D67" s="18">
        <v>10.76</v>
      </c>
      <c r="E67" s="18">
        <v>24.14</v>
      </c>
      <c r="F67" s="10">
        <f t="shared" si="0"/>
        <v>1306.68</v>
      </c>
      <c r="G67" s="10"/>
    </row>
    <row r="68" spans="1:7" x14ac:dyDescent="0.2">
      <c r="A68" s="4">
        <f t="shared" si="1"/>
        <v>59</v>
      </c>
      <c r="B68" s="7"/>
      <c r="C68" s="18"/>
      <c r="D68" s="18"/>
      <c r="E68" s="18"/>
      <c r="F68" s="10"/>
      <c r="G68" s="10"/>
    </row>
    <row r="69" spans="1:7" x14ac:dyDescent="0.2">
      <c r="A69" s="4">
        <f t="shared" si="1"/>
        <v>60</v>
      </c>
      <c r="B69" s="7" t="s">
        <v>49</v>
      </c>
      <c r="C69" s="18">
        <v>380.14</v>
      </c>
      <c r="D69" s="18">
        <v>11.09</v>
      </c>
      <c r="E69" s="18">
        <v>24.14</v>
      </c>
      <c r="F69" s="10">
        <f t="shared" si="0"/>
        <v>415.36999999999995</v>
      </c>
      <c r="G69" s="10"/>
    </row>
    <row r="70" spans="1:7" x14ac:dyDescent="0.2">
      <c r="A70" s="4">
        <f t="shared" si="1"/>
        <v>61</v>
      </c>
      <c r="B70" s="7" t="s">
        <v>50</v>
      </c>
      <c r="C70" s="18">
        <v>380.14</v>
      </c>
      <c r="D70" s="18">
        <v>11.93</v>
      </c>
      <c r="E70" s="18">
        <v>24.14</v>
      </c>
      <c r="F70" s="10">
        <f t="shared" si="0"/>
        <v>416.21</v>
      </c>
      <c r="G70" s="10"/>
    </row>
    <row r="71" spans="1:7" x14ac:dyDescent="0.2">
      <c r="A71" s="4">
        <f t="shared" si="1"/>
        <v>62</v>
      </c>
      <c r="B71" s="7"/>
      <c r="C71" s="18"/>
      <c r="D71" s="18"/>
      <c r="E71" s="18"/>
      <c r="F71" s="10"/>
      <c r="G71" s="10"/>
    </row>
    <row r="72" spans="1:7" x14ac:dyDescent="0.2">
      <c r="A72" s="4">
        <f t="shared" si="1"/>
        <v>63</v>
      </c>
      <c r="B72" s="7" t="s">
        <v>51</v>
      </c>
      <c r="C72" s="18">
        <v>473.71</v>
      </c>
      <c r="D72" s="18">
        <v>10.76</v>
      </c>
      <c r="E72" s="18">
        <v>24.14</v>
      </c>
      <c r="F72" s="10">
        <f t="shared" si="0"/>
        <v>508.60999999999996</v>
      </c>
      <c r="G72" s="10"/>
    </row>
    <row r="73" spans="1:7" x14ac:dyDescent="0.2">
      <c r="A73" s="4">
        <f t="shared" si="1"/>
        <v>64</v>
      </c>
      <c r="B73" s="7" t="s">
        <v>52</v>
      </c>
      <c r="C73" s="18">
        <v>473.71</v>
      </c>
      <c r="D73" s="18">
        <v>10.76</v>
      </c>
      <c r="E73" s="18">
        <v>24.14</v>
      </c>
      <c r="F73" s="10">
        <f t="shared" si="0"/>
        <v>508.60999999999996</v>
      </c>
      <c r="G73" s="10"/>
    </row>
    <row r="75" spans="1:7" x14ac:dyDescent="0.2">
      <c r="B75" s="6"/>
    </row>
    <row r="77" spans="1:7" x14ac:dyDescent="0.2">
      <c r="B77" s="1"/>
    </row>
    <row r="78" spans="1:7" x14ac:dyDescent="0.2">
      <c r="B78" s="1"/>
    </row>
    <row r="79" spans="1:7" x14ac:dyDescent="0.2">
      <c r="B79" s="5"/>
    </row>
    <row r="80" spans="1:7" x14ac:dyDescent="0.2">
      <c r="B80" s="5"/>
    </row>
    <row r="81" spans="2:2" x14ac:dyDescent="0.2">
      <c r="B81" s="5"/>
    </row>
    <row r="82" spans="2:2" x14ac:dyDescent="0.2">
      <c r="B82" s="5"/>
    </row>
    <row r="83" spans="2:2" x14ac:dyDescent="0.2">
      <c r="B83" s="5"/>
    </row>
    <row r="84" spans="2:2" x14ac:dyDescent="0.2">
      <c r="B84" s="5"/>
    </row>
    <row r="85" spans="2:2" x14ac:dyDescent="0.2">
      <c r="B85" s="5"/>
    </row>
    <row r="86" spans="2:2" x14ac:dyDescent="0.2">
      <c r="B86" s="5"/>
    </row>
    <row r="87" spans="2:2" x14ac:dyDescent="0.2">
      <c r="B87" s="5"/>
    </row>
    <row r="88" spans="2:2" x14ac:dyDescent="0.2">
      <c r="B88" s="5"/>
    </row>
    <row r="89" spans="2:2" x14ac:dyDescent="0.2">
      <c r="B89" s="5"/>
    </row>
    <row r="90" spans="2:2" x14ac:dyDescent="0.2">
      <c r="B90" s="5"/>
    </row>
    <row r="91" spans="2:2" x14ac:dyDescent="0.2">
      <c r="B91" s="5"/>
    </row>
    <row r="92" spans="2:2" x14ac:dyDescent="0.2">
      <c r="B92" s="5"/>
    </row>
    <row r="95" spans="2:2" x14ac:dyDescent="0.2">
      <c r="B95" s="1"/>
    </row>
    <row r="96" spans="2:2" x14ac:dyDescent="0.2">
      <c r="B96" s="1"/>
    </row>
    <row r="97" spans="2:2" x14ac:dyDescent="0.2">
      <c r="B97" s="1"/>
    </row>
    <row r="98" spans="2:2" x14ac:dyDescent="0.2">
      <c r="B98" s="1"/>
    </row>
    <row r="99" spans="2:2" x14ac:dyDescent="0.2">
      <c r="B99" s="1"/>
    </row>
  </sheetData>
  <mergeCells count="5">
    <mergeCell ref="C8:F8"/>
    <mergeCell ref="A1:F1"/>
    <mergeCell ref="A2:F2"/>
    <mergeCell ref="A3:F3"/>
    <mergeCell ref="A5:F5"/>
  </mergeCells>
  <pageMargins left="0.7" right="0.7" top="0.75" bottom="0.75" header="0.3" footer="0.3"/>
  <pageSetup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3"/>
  <sheetViews>
    <sheetView zoomScaleNormal="100" workbookViewId="0">
      <selection activeCell="C15" sqref="C15"/>
    </sheetView>
  </sheetViews>
  <sheetFormatPr defaultRowHeight="12.75" x14ac:dyDescent="0.2"/>
  <cols>
    <col min="1" max="1" width="8.5703125" customWidth="1"/>
    <col min="2" max="2" width="20.5703125" customWidth="1"/>
    <col min="3" max="3" width="15.85546875" customWidth="1"/>
    <col min="4" max="4" width="15.7109375" customWidth="1"/>
    <col min="5" max="5" width="2" bestFit="1" customWidth="1"/>
    <col min="6" max="6" width="7.5703125" bestFit="1" customWidth="1"/>
    <col min="7" max="7" width="2.140625" bestFit="1" customWidth="1"/>
    <col min="8" max="9" width="7.85546875" bestFit="1" customWidth="1"/>
  </cols>
  <sheetData>
    <row r="1" spans="1:9" x14ac:dyDescent="0.2">
      <c r="A1" s="53" t="str">
        <f>DESCRIPTION!A1</f>
        <v>SAN DIEGO GAS AND ELECTRIC COMPANY ("SDG&amp;E")</v>
      </c>
      <c r="B1" s="53"/>
      <c r="C1" s="53"/>
      <c r="D1" s="53"/>
      <c r="E1" s="53"/>
      <c r="F1" s="53"/>
      <c r="G1" s="53"/>
      <c r="H1" s="53"/>
      <c r="I1" s="53"/>
    </row>
    <row r="2" spans="1:9" x14ac:dyDescent="0.2">
      <c r="A2" s="53" t="str">
        <f>DESCRIPTION!A2</f>
        <v>TEST YEAR ("TY") 2019 GENERAL RATE CASE ("GRC") PHASE 2, APPLICATION ("A.") 19-03-002</v>
      </c>
      <c r="B2" s="53"/>
      <c r="C2" s="53"/>
      <c r="D2" s="53"/>
      <c r="E2" s="53"/>
      <c r="F2" s="53"/>
      <c r="G2" s="53"/>
      <c r="H2" s="53"/>
      <c r="I2" s="53"/>
    </row>
    <row r="3" spans="1:9" x14ac:dyDescent="0.2">
      <c r="A3" s="53" t="str">
        <f>DESCRIPTION!A3</f>
        <v>SAXE SUPPLEMENTAL TESTIMONY WORKPAPERS #2 - LS-1 NON-LED LIGHT FACILITIES COSTS</v>
      </c>
      <c r="B3" s="53"/>
      <c r="C3" s="53"/>
      <c r="D3" s="53"/>
      <c r="E3" s="53"/>
      <c r="F3" s="53"/>
      <c r="G3" s="53"/>
      <c r="H3" s="53"/>
      <c r="I3" s="53"/>
    </row>
    <row r="4" spans="1:9" x14ac:dyDescent="0.2">
      <c r="A4" s="6"/>
      <c r="B4" s="6"/>
      <c r="C4" s="20"/>
      <c r="D4" s="6"/>
      <c r="E4" s="6"/>
      <c r="F4" s="6"/>
      <c r="G4" s="6"/>
      <c r="H4" s="6"/>
      <c r="I4" s="6"/>
    </row>
    <row r="5" spans="1:9" x14ac:dyDescent="0.2">
      <c r="A5" s="53" t="s">
        <v>94</v>
      </c>
      <c r="B5" s="53"/>
      <c r="C5" s="53"/>
      <c r="D5" s="53"/>
      <c r="E5" s="53"/>
      <c r="F5" s="53"/>
      <c r="G5" s="53"/>
      <c r="H5" s="53"/>
      <c r="I5" s="53"/>
    </row>
    <row r="8" spans="1:9" x14ac:dyDescent="0.2">
      <c r="A8" s="39" t="s">
        <v>91</v>
      </c>
      <c r="B8" s="40" t="s">
        <v>93</v>
      </c>
      <c r="C8" s="40" t="s">
        <v>67</v>
      </c>
      <c r="D8" s="40" t="s">
        <v>61</v>
      </c>
      <c r="E8" s="41"/>
      <c r="F8" s="42" t="s">
        <v>68</v>
      </c>
      <c r="G8" s="41"/>
      <c r="H8" s="40" t="s">
        <v>67</v>
      </c>
      <c r="I8" s="40" t="s">
        <v>61</v>
      </c>
    </row>
    <row r="9" spans="1:9" x14ac:dyDescent="0.2">
      <c r="A9" s="43">
        <v>1</v>
      </c>
      <c r="B9" s="44" t="s">
        <v>69</v>
      </c>
      <c r="C9" s="45">
        <v>248.66807968127489</v>
      </c>
      <c r="D9" s="45">
        <v>472.31047011952194</v>
      </c>
      <c r="E9" s="46" t="s">
        <v>70</v>
      </c>
      <c r="F9" s="47">
        <v>1.0774999999999999</v>
      </c>
      <c r="G9" s="46" t="s">
        <v>71</v>
      </c>
      <c r="H9" s="48">
        <f>C9*F9</f>
        <v>267.93985585657367</v>
      </c>
      <c r="I9" s="48">
        <f>D9*F9</f>
        <v>508.91453155378485</v>
      </c>
    </row>
    <row r="10" spans="1:9" x14ac:dyDescent="0.2">
      <c r="A10" s="43">
        <f>A9+1</f>
        <v>2</v>
      </c>
      <c r="B10" s="13" t="s">
        <v>72</v>
      </c>
      <c r="C10" s="45">
        <v>13.616956175298805</v>
      </c>
      <c r="D10" s="45">
        <v>13.616956175298805</v>
      </c>
      <c r="E10" s="46" t="s">
        <v>70</v>
      </c>
      <c r="F10" s="47">
        <v>1.0774999999999999</v>
      </c>
      <c r="G10" s="46" t="s">
        <v>71</v>
      </c>
      <c r="H10" s="48">
        <f>C10*F10</f>
        <v>14.672270278884461</v>
      </c>
      <c r="I10" s="48">
        <f>D10*F10</f>
        <v>14.672270278884461</v>
      </c>
    </row>
    <row r="13" spans="1:9" s="3" customFormat="1" x14ac:dyDescent="0.2">
      <c r="A13"/>
      <c r="B13"/>
      <c r="C13"/>
      <c r="D13"/>
      <c r="E13"/>
      <c r="F13"/>
    </row>
  </sheetData>
  <mergeCells count="4">
    <mergeCell ref="A5:I5"/>
    <mergeCell ref="A1:I1"/>
    <mergeCell ref="A2:I2"/>
    <mergeCell ref="A3:I3"/>
  </mergeCells>
  <pageMargins left="0.7" right="0.7" top="1.25" bottom="0.75" header="0.3" footer="0.3"/>
  <pageSetup scale="77" orientation="landscape" r:id="rId1"/>
  <headerFooter>
    <oddHeader>&amp;CSAN DIEGO GAS AND ELECTRIC COMPANY
TEST YEAR 2016 GENERAL RATE CASE PHASE 2, APPLICATION 15-04-012
FACILITIES CHARGES — CHAPTER 6 (LE MIEUX)</oddHeader>
    <oddFooter>&amp;L&amp;F
&amp;A&amp;RPage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0"/>
  <sheetViews>
    <sheetView zoomScaleNormal="100" workbookViewId="0">
      <selection activeCell="A9" sqref="A9"/>
    </sheetView>
  </sheetViews>
  <sheetFormatPr defaultRowHeight="12.75" x14ac:dyDescent="0.2"/>
  <cols>
    <col min="1" max="1" width="8.5703125" customWidth="1"/>
    <col min="2" max="2" width="20.5703125" customWidth="1"/>
    <col min="3" max="6" width="15.5703125" customWidth="1"/>
    <col min="7" max="7" width="2" bestFit="1" customWidth="1"/>
    <col min="8" max="8" width="10.5703125" customWidth="1"/>
    <col min="9" max="9" width="2.140625" bestFit="1" customWidth="1"/>
    <col min="10" max="13" width="15.5703125" customWidth="1"/>
  </cols>
  <sheetData>
    <row r="1" spans="1:13" x14ac:dyDescent="0.2">
      <c r="A1" s="53" t="str">
        <f>DESCRIPTION!A1</f>
        <v>SAN DIEGO GAS AND ELECTRIC COMPANY ("SDG&amp;E")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13" x14ac:dyDescent="0.2">
      <c r="A2" s="53" t="str">
        <f>DESCRIPTION!A2</f>
        <v>TEST YEAR ("TY") 2019 GENERAL RATE CASE ("GRC") PHASE 2, APPLICATION ("A.") 19-03-002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3" spans="1:13" x14ac:dyDescent="0.2">
      <c r="A3" s="53" t="str">
        <f>DESCRIPTION!A3</f>
        <v>SAXE SUPPLEMENTAL TESTIMONY WORKPAPERS #2 - LS-1 NON-LED LIGHT FACILITIES COSTS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3" x14ac:dyDescent="0.2">
      <c r="A4" s="6"/>
      <c r="B4" s="6"/>
      <c r="C4" s="20"/>
      <c r="D4" s="6"/>
      <c r="E4" s="6"/>
      <c r="F4" s="6"/>
      <c r="G4" s="6"/>
      <c r="H4" s="6"/>
      <c r="I4" s="6"/>
      <c r="J4" s="6"/>
    </row>
    <row r="5" spans="1:13" x14ac:dyDescent="0.2">
      <c r="A5" s="53" t="s">
        <v>90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</row>
    <row r="8" spans="1:13" ht="13.5" customHeight="1" x14ac:dyDescent="0.2">
      <c r="A8" s="40" t="s">
        <v>91</v>
      </c>
      <c r="B8" s="40" t="s">
        <v>93</v>
      </c>
      <c r="C8" s="40" t="s">
        <v>57</v>
      </c>
      <c r="D8" s="40" t="s">
        <v>67</v>
      </c>
      <c r="E8" s="40" t="s">
        <v>60</v>
      </c>
      <c r="F8" s="40" t="s">
        <v>61</v>
      </c>
      <c r="G8" s="41"/>
      <c r="H8" s="42" t="s">
        <v>68</v>
      </c>
      <c r="I8" s="41"/>
      <c r="J8" s="40" t="s">
        <v>57</v>
      </c>
      <c r="K8" s="40" t="s">
        <v>67</v>
      </c>
      <c r="L8" s="40" t="s">
        <v>60</v>
      </c>
      <c r="M8" s="40" t="s">
        <v>61</v>
      </c>
    </row>
    <row r="9" spans="1:13" x14ac:dyDescent="0.2">
      <c r="A9" s="43">
        <v>1</v>
      </c>
      <c r="B9" s="44" t="s">
        <v>69</v>
      </c>
      <c r="C9" s="45">
        <v>108.4</v>
      </c>
      <c r="D9" s="45">
        <v>108.4</v>
      </c>
      <c r="E9" s="45">
        <v>115.63</v>
      </c>
      <c r="F9" s="45">
        <v>158.99</v>
      </c>
      <c r="G9" s="46" t="s">
        <v>70</v>
      </c>
      <c r="H9" s="49">
        <v>1.0774999999999999</v>
      </c>
      <c r="I9" s="46" t="s">
        <v>71</v>
      </c>
      <c r="J9" s="50">
        <f t="shared" ref="J9:M10" si="0">C9*$H$9</f>
        <v>116.801</v>
      </c>
      <c r="K9" s="50">
        <f t="shared" si="0"/>
        <v>116.801</v>
      </c>
      <c r="L9" s="50">
        <f t="shared" si="0"/>
        <v>124.59132499999998</v>
      </c>
      <c r="M9" s="50">
        <f t="shared" si="0"/>
        <v>171.311725</v>
      </c>
    </row>
    <row r="10" spans="1:13" x14ac:dyDescent="0.2">
      <c r="A10" s="43">
        <f>A9+1</f>
        <v>2</v>
      </c>
      <c r="B10" s="13" t="s">
        <v>72</v>
      </c>
      <c r="C10" s="45">
        <v>5.13</v>
      </c>
      <c r="D10" s="45">
        <v>5.13</v>
      </c>
      <c r="E10" s="45">
        <v>5.13</v>
      </c>
      <c r="F10" s="45">
        <v>5.13</v>
      </c>
      <c r="G10" s="46" t="s">
        <v>70</v>
      </c>
      <c r="H10" s="49">
        <v>1.0774999999999999</v>
      </c>
      <c r="I10" s="46" t="s">
        <v>71</v>
      </c>
      <c r="J10" s="50">
        <f t="shared" si="0"/>
        <v>5.5275749999999997</v>
      </c>
      <c r="K10" s="50">
        <f t="shared" si="0"/>
        <v>5.5275749999999997</v>
      </c>
      <c r="L10" s="50">
        <f t="shared" si="0"/>
        <v>5.5275749999999997</v>
      </c>
      <c r="M10" s="50">
        <f t="shared" si="0"/>
        <v>5.5275749999999997</v>
      </c>
    </row>
  </sheetData>
  <mergeCells count="4">
    <mergeCell ref="A1:M1"/>
    <mergeCell ref="A2:M2"/>
    <mergeCell ref="A3:M3"/>
    <mergeCell ref="A5:M5"/>
  </mergeCells>
  <pageMargins left="0.7" right="0.7" top="1.25" bottom="0.75" header="0.3" footer="0.3"/>
  <pageSetup scale="73" orientation="landscape" r:id="rId1"/>
  <headerFooter>
    <oddHeader>&amp;CSAN DIEGO GAS AND ELECTRIC COMPANY
TEST YEAR 2016 GENERAL RATE CASE PHASE 2, APPLICATION 15-04-012
FACILITIES CHARGES — CHAPTER 6 (LE MIEUX)</oddHeader>
    <oddFooter>&amp;L&amp;F
&amp;A&amp;RPage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DESCRIPTION</vt:lpstr>
      <vt:lpstr>LS-1A</vt:lpstr>
      <vt:lpstr>LS-1B &amp; LS-1C</vt:lpstr>
      <vt:lpstr>LS-1 Mercury Vapor</vt:lpstr>
      <vt:lpstr>Metal Halide</vt:lpstr>
      <vt:lpstr>'LS-1A'!Print_Area</vt:lpstr>
      <vt:lpstr>'LS-1B &amp; LS-1C'!Print_Area</vt:lpstr>
    </vt:vector>
  </TitlesOfParts>
  <Company>Sempra Energy Utilities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Sempra Energy</dc:creator>
  <cp:lastModifiedBy>Saxe, William</cp:lastModifiedBy>
  <cp:lastPrinted>2018-02-26T16:27:52Z</cp:lastPrinted>
  <dcterms:created xsi:type="dcterms:W3CDTF">2011-03-12T01:41:11Z</dcterms:created>
  <dcterms:modified xsi:type="dcterms:W3CDTF">2019-08-29T15:36:01Z</dcterms:modified>
</cp:coreProperties>
</file>