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bookViews>
    <workbookView xWindow="-26850" yWindow="1635" windowWidth="21600" windowHeight="11250" activeTab="1"/>
  </bookViews>
  <sheets>
    <sheet name="READ ME FIRST" sheetId="15" r:id="rId1"/>
    <sheet name="Initiatives" sheetId="1" r:id="rId2"/>
    <sheet name="Initiative mapping-DO NOT EDIT" sheetId="14" state="hidden" r:id="rId3"/>
  </sheets>
  <definedNames>
    <definedName name="_xlnm.Print_Area" localSheetId="1">Initiatives!$A$1:$AI$123</definedName>
    <definedName name="_xlnm.Print_Titles" localSheetId="1">Initiatives!$1:$1</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<sst xmlns="http://schemas.openxmlformats.org/spreadsheetml/2006/main" count="1820" uniqueCount="534">
  <si>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</si>
  <si>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</si>
  <si>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val="single"/>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</si>
  <si>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</si>
  <si>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</si>
  <si>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</si>
  <si>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</si>
  <si>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</si>
  <si>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</si>
  <si>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</si>
  <si>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</si>
  <si>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</si>
  <si>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</si>
  <si>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</si>
  <si>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</si>
  <si>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</si>
  <si>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</si>
  <si>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</si>
  <si>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</si>
  <si>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</si>
  <si>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</si>
  <si>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</si>
  <si>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</si>
  <si>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</si>
  <si>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</si>
  <si>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</si>
  <si>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</si>
  <si>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</si>
  <si>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</si>
  <si>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</si>
  <si>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</si>
  <si>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</si>
  <si>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</si>
  <si>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</si>
  <si>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</si>
  <si>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</si>
  <si>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</si>
  <si>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</si>
  <si>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</si>
  <si>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</si>
  <si>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</si>
  <si>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</si>
  <si>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</si>
  <si>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</si>
  <si>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</si>
  <si>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</si>
  <si>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</si>
  <si>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</si>
  <si>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</si>
  <si>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</si>
  <si>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</si>
  <si>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</si>
  <si>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</si>
  <si>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</si>
  <si>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</si>
  <si>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</si>
  <si>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</si>
  <si>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</si>
  <si>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</si>
  <si>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</si>
  <si>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</si>
  <si>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</si>
  <si>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</si>
  <si>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</si>
  <si>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</si>
  <si>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</si>
  <si>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</si>
  <si>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</si>
  <si>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</si>
  <si>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</si>
  <si>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</si>
  <si>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</si>
  <si>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</si>
  <si>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</si>
  <si>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</si>
  <si>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</si>
  <si>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</si>
  <si>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</si>
  <si>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</si>
  <si>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</si>
  <si>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</si>
  <si>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</si>
  <si>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</si>
  <si>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</si>
  <si>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</si>
  <si>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</si>
  <si>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</si>
  <si>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</si>
  <si>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</si>
  <si>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</si>
  <si>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</si>
  <si>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</si>
  <si>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</si>
  <si>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</si>
  <si>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</si>
  <si>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</si>
  <si>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</si>
  <si>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</si>
  <si>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</si>
  <si>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</si>
  <si>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</si>
  <si>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</si>
  <si>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</si>
  <si>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</si>
  <si>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</si>
  <si>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</si>
  <si>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</si>
  <si>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</si>
  <si>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</si>
  <si>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</si>
  <si>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</si>
  <si>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</si>
  <si>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</si>
  <si>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</si>
  <si>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</si>
  <si>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</si>
  <si>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</si>
  <si>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</si>
  <si>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</si>
  <si>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</si>
  <si>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</si>
  <si>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</si>
  <si>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</si>
  <si>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</si>
  <si>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</si>
  <si>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</si>
  <si>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N/A</t>
  </si>
  <si>
    <t>In Progress</t>
  </si>
  <si>
    <t xml:space="preserve">Climate-driven risk map and modelling based on various relevant weather scenarios </t>
  </si>
  <si>
    <t>Climate-driven risk map and modelling based on various relevant weather stations (7.3.1.2)</t>
  </si>
  <si>
    <t xml:space="preserve">Ignition probability mapping showing the probability of ignition along the electric lines and equipment  </t>
  </si>
  <si>
    <t>Ignition probability mapping (7.3.1.3)</t>
  </si>
  <si>
    <t xml:space="preserve">Initiative mapping and estimation of wildfire and PSPS risk-reduction impact </t>
  </si>
  <si>
    <t>Initiative mapping and estimation of wildfire and PSPS risk-reduction impact (7.3.1.4)</t>
  </si>
  <si>
    <t xml:space="preserve">Match drop simulations showing the potential wildfire consequence of ignitions that occur along the electric lines and equipment  </t>
  </si>
  <si>
    <t>Match drop simulations (7.3.1.5)</t>
  </si>
  <si>
    <t>Other</t>
  </si>
  <si>
    <t>Weather-driven risk map and modelling</t>
  </si>
  <si>
    <t>Weather-driven risk map and modelling (7.3.1.6)</t>
  </si>
  <si>
    <t>Situational Awareness &amp; Forecasting</t>
  </si>
  <si>
    <t xml:space="preserve">Advanced weather monitoring and weather stations </t>
  </si>
  <si>
    <t>Advanced weather monitoring and weather stations (7.3.2.1)</t>
  </si>
  <si>
    <t xml:space="preserve">Continuous monitoring sensors </t>
  </si>
  <si>
    <t>Continuous monitoring sensors (7.3.2.2)</t>
  </si>
  <si>
    <t xml:space="preserve">Fault indicators for detecting faults on electric lines and equipment  </t>
  </si>
  <si>
    <t>Fault indicators for detecting faults on electric lines and equipment - Wireless Fault Indicators (7.3.2.3)</t>
  </si>
  <si>
    <t xml:space="preserve">Forecast of a fire risk index, fire potential index, or similar  </t>
  </si>
  <si>
    <t>Forecast of a fire risk index, fire potential index, or similar (7.3.2.4)</t>
  </si>
  <si>
    <t>Fire science and climate adaptation department</t>
  </si>
  <si>
    <t>Fire science and climate adaptation department (7.3.2.4.1)</t>
  </si>
  <si>
    <t>Fire potential index</t>
  </si>
  <si>
    <t>Fire potential index (7.3.2.4.2)</t>
  </si>
  <si>
    <t>Santa Ana wildfire threat index</t>
  </si>
  <si>
    <t>Santa Ana wildfire threat index (7.3.2.4.3)</t>
  </si>
  <si>
    <t>High-performance computing infrastructure</t>
  </si>
  <si>
    <t>High-performance computing infrastructure (7.3.2.4.4)</t>
  </si>
  <si>
    <t xml:space="preserve">Personnel monitoring areas of electric lines and equipment in elevated fire risk conditions  </t>
  </si>
  <si>
    <t>Personnel monitoring areas of electric lines and equipment in elevated fire risk conditions (7.3.2.5)</t>
  </si>
  <si>
    <t xml:space="preserve">Weather forecasting and estimating impacts on electric lines and equipment  </t>
  </si>
  <si>
    <t>Weather forecasting and estimating impacts on electric lines and equipment (7.3.2.6)</t>
  </si>
  <si>
    <t>Grid Design &amp; System Hardening</t>
  </si>
  <si>
    <t xml:space="preserve">Capacitor maintenance and replacement program  </t>
  </si>
  <si>
    <t>Capacitor maintenance and replacement program - SCADA Capacitors (7.3.3.1)</t>
  </si>
  <si>
    <t xml:space="preserve">Circuit breaker maintenance and installation to de-energize lines upon detecting a fault  </t>
  </si>
  <si>
    <t>Circuit breaker maintenance and installation to de-energize lines upon detecting a fault (7.3.3.2)</t>
  </si>
  <si>
    <t xml:space="preserve">Covered conductor installation  </t>
  </si>
  <si>
    <t>Covered conductor installation - Distribution OH Hardening - Covered Conductor (7.3.3.3)</t>
  </si>
  <si>
    <t xml:space="preserve">Covered conductor maintenance </t>
  </si>
  <si>
    <t>Covered conductor maintenance (7.3.3.4)</t>
  </si>
  <si>
    <t xml:space="preserve">Crossarm maintenance, repair, and replacement  </t>
  </si>
  <si>
    <t>Crossarm maintenance, repair, and replacement (7.3.3.5)</t>
  </si>
  <si>
    <t xml:space="preserve">Distribution pole replacement and reinforcement, including with composite poles  </t>
  </si>
  <si>
    <t>Distribution pole replacement and reinforcement, including with composite poles - Pole Replacement and Reinforcement (7.3.3.6)</t>
  </si>
  <si>
    <t xml:space="preserve">Expulsion fuse replacement  </t>
  </si>
  <si>
    <t>Expulsion fuse replacement (7.3.3.7)</t>
  </si>
  <si>
    <t xml:space="preserve">Grid topology improvements to mitigate or reduce PSPS events  </t>
  </si>
  <si>
    <t>Grid topology improvements to mitigate or reduce PSPS events (7.3.3.8)</t>
  </si>
  <si>
    <t>PSPS sectionalizing enhancements</t>
  </si>
  <si>
    <t>PSPS sectionalizing enhancements (7.3.3.8.1)</t>
  </si>
  <si>
    <t>Microgrids</t>
  </si>
  <si>
    <t>Microgrids (7.3.3.8.2)</t>
  </si>
  <si>
    <t xml:space="preserve">Installation of system automation equipment </t>
  </si>
  <si>
    <t>Installation of system automation equipment - Advanced Protection (7.3.3.9)</t>
  </si>
  <si>
    <t xml:space="preserve">Maintenance, repair, and replacement of connectors, including hotline clamps  </t>
  </si>
  <si>
    <t>Maintenance, repair, and replacement of connectors, including hotline clamps - Hotline Clamps (7.3.3.10)</t>
  </si>
  <si>
    <t xml:space="preserve">Mitigation of impact on customers and other residents affected during PSPS event  </t>
  </si>
  <si>
    <t>Mitigation of impact on customers and other residents affected during PSPS events (7.3.3.11)</t>
  </si>
  <si>
    <t>Resiliency Grant Programs</t>
  </si>
  <si>
    <t>Resiliency Grant Programs (7.3.3.11.1)</t>
  </si>
  <si>
    <t>Standby Power Programs</t>
  </si>
  <si>
    <t>Standby Power Programs (7.3.3.11.2)</t>
  </si>
  <si>
    <t>Resiliency Assistance Programs</t>
  </si>
  <si>
    <t>Resiliency Assistance Programs (7.3.3.11.3)</t>
  </si>
  <si>
    <t xml:space="preserve">Other corrective action  </t>
  </si>
  <si>
    <t>Other corrective action (7.3.3.12)</t>
  </si>
  <si>
    <t xml:space="preserve">Pole loading infrastructure hardening and replacement program based on pole loading assessment program </t>
  </si>
  <si>
    <t>Pole loading infrastructure hardening and replacement program (7.3.3.13)</t>
  </si>
  <si>
    <t xml:space="preserve">Transformers maintenance and replacement  </t>
  </si>
  <si>
    <t>Transformers maintenance and replacement (7.3.3.14)</t>
  </si>
  <si>
    <t xml:space="preserve">Transmission tower maintenance and replacement  </t>
  </si>
  <si>
    <t>Transmission tower maintenance and replacement (7.3.3.15)</t>
  </si>
  <si>
    <t xml:space="preserve">Undergrounding of electric lines and/or equipment  </t>
  </si>
  <si>
    <t>Undergrounding of electric lines and/or equipment (7.3.3.16)</t>
  </si>
  <si>
    <t xml:space="preserve">Updates to grid topology to minimize risk of ignition in HFTDs  </t>
  </si>
  <si>
    <t>Updates to grid topology to minimize the risk of ignition in HFTD (7.3.3.17)</t>
  </si>
  <si>
    <t>Distribution overhead system hardening</t>
  </si>
  <si>
    <t>Distribution overhead system hardening (7.3.3.17.1)</t>
  </si>
  <si>
    <t>Transmission overhead system hardening</t>
  </si>
  <si>
    <t>Transmission overhead system hardening (7.3.3.17.2)</t>
  </si>
  <si>
    <t>Cleveland National Forest distribution and transmission system hardening</t>
  </si>
  <si>
    <t>Cleveland National Forest distribution and transmission system hardening (7.3.3.17.3)</t>
  </si>
  <si>
    <t>Other (7.3.3.18)</t>
  </si>
  <si>
    <t>Distribution Communications Reliability Improvements</t>
  </si>
  <si>
    <t>Distribution Communications Reliability Improvements (7.3.3.18.1)</t>
  </si>
  <si>
    <t>Lightning arrestor removal and replacement</t>
  </si>
  <si>
    <t>Lightning arrestor removal and replacement (7.3.3.18.2)</t>
  </si>
  <si>
    <t>Asset Management &amp; Inspections</t>
  </si>
  <si>
    <t xml:space="preserve">Detailed inspections of distribution electric lines and equipment  </t>
  </si>
  <si>
    <t>Detailed inspections of distribution electric lines and equipment (7.3.4.1)</t>
  </si>
  <si>
    <t xml:space="preserve">Detailed inspections of transmission electric lines and equipment  </t>
  </si>
  <si>
    <t>Detailed inspections of transmission electric lines and equipment (7.3.4.2)</t>
  </si>
  <si>
    <t xml:space="preserve">Improvement of inspections </t>
  </si>
  <si>
    <t>Improvement of inspections (7.3.4.3)</t>
  </si>
  <si>
    <t xml:space="preserve">Infrared inspections of distribution electric lines and equipment  </t>
  </si>
  <si>
    <t>Infrared inspections of distribution electric lines and equipment (7.3.4.4)</t>
  </si>
  <si>
    <t xml:space="preserve">Infrared inspections of transmission electric lines and equipment  </t>
  </si>
  <si>
    <t>Infrared inspections of transmission electric lines and equipment (7.3.4.5)</t>
  </si>
  <si>
    <t xml:space="preserve">Intrusive pole inspections  </t>
  </si>
  <si>
    <t>Intrusive pole inspections (7.3.4.6)</t>
  </si>
  <si>
    <t xml:space="preserve">LiDAR inspections of distribution electric lines and equipment </t>
  </si>
  <si>
    <t>LiDAR inspections of distribution electric lines and equipment (7.3.4.7)</t>
  </si>
  <si>
    <t xml:space="preserve">LiDAR inspections of transmission electric lines and equipment </t>
  </si>
  <si>
    <t>LiDAR inspections of transmission electric lines and equipment (7.3.4.8)</t>
  </si>
  <si>
    <t xml:space="preserve">Other discretionary inspection of distribution electric lines and equipment, beyond inspections mandated by rules and regulations  </t>
  </si>
  <si>
    <t>Other discretionary inspection of distribution electric lines and equipment, beyond inspections mandated by rules and regulations (7.3.4.9)</t>
  </si>
  <si>
    <t>HFTD Tier 3 inspections</t>
  </si>
  <si>
    <t>HFTD Tier 3 inspections (7.3.4.9.1)</t>
  </si>
  <si>
    <t>Drone assessments of distribution infrastructure</t>
  </si>
  <si>
    <t>Drone assessments of distribution infrastructure (7.3.4.9.2)</t>
  </si>
  <si>
    <t>Circuit ownership</t>
  </si>
  <si>
    <t>Circuit ownership (7.3.4.9.3)</t>
  </si>
  <si>
    <t>Drone assessment of transmission</t>
  </si>
  <si>
    <t>Drone assessment of transmission (7.3.4.9.4)</t>
  </si>
  <si>
    <t>Additional Transmission Aerial 69kV Tier 3 Visual Inspection</t>
  </si>
  <si>
    <t>Additional Transmission Aerial 69kV Tier 3 Visual Inspection (7.3.4.9.5)</t>
  </si>
  <si>
    <t xml:space="preserve">Patrol inspections of distribution electric lines and equipment  </t>
  </si>
  <si>
    <t>Patrol inspections of distribution electric lines and equipment (7.3.4.10)</t>
  </si>
  <si>
    <t xml:space="preserve">Patrol inspections of transmission electric lines and equipment  </t>
  </si>
  <si>
    <t>Patrol inspections of transmission electric lines and equipment (7.3.4.11)</t>
  </si>
  <si>
    <t xml:space="preserve">Pole loading assessment program to determine safety factor  </t>
  </si>
  <si>
    <t>Pole loading assessment program to determine safety factor (7.3.4.12)</t>
  </si>
  <si>
    <t xml:space="preserve">Quality assurance / quality control of inspections  </t>
  </si>
  <si>
    <t>Quality assurance/quality control of inspections (7.3.4.13)</t>
  </si>
  <si>
    <t xml:space="preserve">Substation inspections  </t>
  </si>
  <si>
    <t>Substation inspections (7.3.4.14)</t>
  </si>
  <si>
    <t>Vegetation Management &amp; Inspections</t>
  </si>
  <si>
    <t xml:space="preserve">Additional efforts to manage community and environmental impacts </t>
  </si>
  <si>
    <t>Additional efforts to manage community and environmental impacts (7.3.5.1)</t>
  </si>
  <si>
    <t xml:space="preserve">Detailed inspections of vegetation 
around distribution electric lines and equipment 
</t>
  </si>
  <si>
    <t>Detailed inspections of vegetation around distribution electric lines and equipment (7.3.5.2)</t>
  </si>
  <si>
    <t xml:space="preserve">Detailed inspections of vegetation 
around transmission electric lines and equipment 
</t>
  </si>
  <si>
    <t>Detailed inspections of vegetation around transmission electric lines and equipment (7.3.5.3)</t>
  </si>
  <si>
    <t xml:space="preserve">Emergency response vegetation management due to red flag warning or other urgent conditions   </t>
  </si>
  <si>
    <t>Emergency response vegetation management due to red flag warning or other urgent conditions (7.3.5.4)</t>
  </si>
  <si>
    <t xml:space="preserve">Fuel management and reduction of “slash” from vegetation management activities </t>
  </si>
  <si>
    <t>Fuels management and reduction of “slash” from vegetation management activities (7.3.5.5)</t>
  </si>
  <si>
    <t>Improvement of inspections (7.3.5.6)</t>
  </si>
  <si>
    <t xml:space="preserve">LiDAR inspections of vegetation around distribution electric lines and equipment </t>
  </si>
  <si>
    <t>LiDAR inspections of vegetation around distribution electric lines and equipment (7.3.5.7)</t>
  </si>
  <si>
    <t>LiDAR inspections for vegetation around transmission electric lines and equipment (7.3.5.8)</t>
  </si>
  <si>
    <t>Other discretionary inspection of vegetation around distribution electric lines and equipment, beyond inspections mandated by rules and regulations (7.3.5.9)</t>
  </si>
  <si>
    <t xml:space="preserve">Other discretionary inspection of transmission electric lines and </t>
  </si>
  <si>
    <t>Other discretionary inspection of vegetation around transmission electric lines and equipment, beyond inspections mandated by rules and regulations (7.3.5.10)</t>
  </si>
  <si>
    <t>Patrol inspections of vegetation around distribution electric lines and equipment (7.3.5.11)</t>
  </si>
  <si>
    <t>Patrol inspections of vegetation around transmission electric lines and equipment (7.3.5.12)</t>
  </si>
  <si>
    <t xml:space="preserve">Quality assurance / quality control of vegetation inspections  </t>
  </si>
  <si>
    <t>Quality assurance/quality control of inspections (7.3.5.13)</t>
  </si>
  <si>
    <t xml:space="preserve">Recruiting and training of vegetation management personnel  </t>
  </si>
  <si>
    <t>Recruiting and training of vegetation management personnel (7.3.5.14)</t>
  </si>
  <si>
    <t xml:space="preserve">Remediation of at-risk species  </t>
  </si>
  <si>
    <t>Remediation of at-risk species (7.3.5.15)</t>
  </si>
  <si>
    <t xml:space="preserve">Removal and remediation of trees with strike potential to electric lines and equipment  </t>
  </si>
  <si>
    <t>Removal and remediation of trees with strike potential to electric lines and equipment (Hazard tree removal and Right Tree-Right Place) (7.3.5.16)</t>
  </si>
  <si>
    <t xml:space="preserve">Substation inspection </t>
  </si>
  <si>
    <t>Substation inspections (7.3.5.17)</t>
  </si>
  <si>
    <t xml:space="preserve">Substation vegetation management  </t>
  </si>
  <si>
    <t>Substation vegetation management (7.3.5.18)</t>
  </si>
  <si>
    <t xml:space="preserve">Vegetation inventory system </t>
  </si>
  <si>
    <t>Vegetation inventory system (7.3.5.19)</t>
  </si>
  <si>
    <t xml:space="preserve">Vegetation management to achieve clearances around electric lines and equipment  </t>
  </si>
  <si>
    <t>Vegetation management to achieve clearances around electric lines and equipment (7.3.5.20)</t>
  </si>
  <si>
    <t>Grid Operations &amp; Operating Protocols</t>
  </si>
  <si>
    <t xml:space="preserve">Automatic recloser operations  </t>
  </si>
  <si>
    <t>Automatic recloser operations (7.3.6.1)</t>
  </si>
  <si>
    <t>Recloser protocols</t>
  </si>
  <si>
    <t>Recloser protocols (7.3.6.1.1)</t>
  </si>
  <si>
    <t>Sensitive/Fast Protection settings</t>
  </si>
  <si>
    <t>Sensitive/Fast Protection settings (7.3.6.1.2)</t>
  </si>
  <si>
    <t xml:space="preserve">Crew-accompanying ignition prevention and suppression resources and services </t>
  </si>
  <si>
    <t>Crew accompanying ignition prevention and suppression resources and services (7.3.6.2)</t>
  </si>
  <si>
    <t xml:space="preserve">Personnel work procedures and training in conditions of elevated fire risk  </t>
  </si>
  <si>
    <t>Personnel work procedures and training in conditions of elevated fire risk (7.3.6.3)</t>
  </si>
  <si>
    <t xml:space="preserve">Protocols for PSPS re-energization </t>
  </si>
  <si>
    <t>Protocols for PSPS re‐energization (7.3.6.4)</t>
  </si>
  <si>
    <t xml:space="preserve">PSPS events and mitigation of PSPS impacts  </t>
  </si>
  <si>
    <t>PSPS events and mitigation of PSPS impacts (7.3.6.5)</t>
  </si>
  <si>
    <t xml:space="preserve">Stationed and on-call ignition prevention and suppression resources and services </t>
  </si>
  <si>
    <t>Stationed and on‐call ignition prevention and suppression resources and services (7.3.6.6)</t>
  </si>
  <si>
    <t>Aviation firefighting program</t>
  </si>
  <si>
    <t>Aviation firefighting program (7.3.6.6.1)</t>
  </si>
  <si>
    <t>Data Governance</t>
  </si>
  <si>
    <t xml:space="preserve">Centralized repository for data </t>
  </si>
  <si>
    <t>Centralized repository for data (7.3.7.1)</t>
  </si>
  <si>
    <t xml:space="preserve">Collaborative research on utility ignition and/or wildfire </t>
  </si>
  <si>
    <t>Collaborative research on utility ignition and/or wildfire (7.3.7.2)</t>
  </si>
  <si>
    <t xml:space="preserve">Documentation and disclosure of wildfire-related data and algorithms </t>
  </si>
  <si>
    <t>Documentation and disclosure of wildfire‐related data and algorithms (7.3.7.3)</t>
  </si>
  <si>
    <t xml:space="preserve">Tracking and analysis of near miss data </t>
  </si>
  <si>
    <t>Tracking and analysis of risk event data (7.3.7.4)</t>
  </si>
  <si>
    <t>Ignition management program</t>
  </si>
  <si>
    <t>Ignition management program (7.3.7.4.1)</t>
  </si>
  <si>
    <t>Reliability database</t>
  </si>
  <si>
    <t>Reliability database (7.3.7.4.2)</t>
  </si>
  <si>
    <t>Resource Allocation Methodology</t>
  </si>
  <si>
    <t xml:space="preserve">Allocation methodology development and application </t>
  </si>
  <si>
    <t>Allocation methodology development and application (7.3.8.1)</t>
  </si>
  <si>
    <t>Risk spend efficiency analysis</t>
  </si>
  <si>
    <t>Risk reduction scenario development and analysis (7.3.8.2)</t>
  </si>
  <si>
    <t>Risk spend efficiency analysis – not to include PSPS</t>
  </si>
  <si>
    <t>Risk spend efficiency analysis – not to include PSPS (7.3.8.3)</t>
  </si>
  <si>
    <t>Other resource allocation methodology initiatives</t>
  </si>
  <si>
    <t>Other resource allocation methodology initiatives (7.3.8.4)</t>
  </si>
  <si>
    <t>Wildfire mitigation personnel</t>
  </si>
  <si>
    <t>Wildfire mitigation personnel (7.3.8.4.1)</t>
  </si>
  <si>
    <t>Emergency Planning &amp; Preparedness</t>
  </si>
  <si>
    <t xml:space="preserve">Adequate and trained workforce for service restoration </t>
  </si>
  <si>
    <t>Adequate and trained workforce for service restoration (7.3.9.1)</t>
  </si>
  <si>
    <t xml:space="preserve">Community outreach, public awareness, and communications efforts </t>
  </si>
  <si>
    <t>Community outreach, public awareness, and communication efforts (7.3.9.2)</t>
  </si>
  <si>
    <t xml:space="preserve">Customer support in emergencies </t>
  </si>
  <si>
    <t>Customer support in emergencies (7.3.9.3)</t>
  </si>
  <si>
    <t xml:space="preserve">Disaster and emergency preparedness plan </t>
  </si>
  <si>
    <t>Disaster and emergency preparedness plan (7.3.9.4)</t>
  </si>
  <si>
    <t xml:space="preserve">Preparedness and planning for service restoration </t>
  </si>
  <si>
    <t>Preparedness and planning for service restoration (7.3.9.5)</t>
  </si>
  <si>
    <t xml:space="preserve">Protocols in place to learn from wildfire events </t>
  </si>
  <si>
    <t>Protocols in place to learn from wildfire events (7.3.9.6)</t>
  </si>
  <si>
    <t>Other – Emergency management operations</t>
  </si>
  <si>
    <t>Other – Emergency management operations (7.3.9.7)</t>
  </si>
  <si>
    <t>Stakeholder Cooperation &amp; Community Engagement</t>
  </si>
  <si>
    <t xml:space="preserve">Community engagement </t>
  </si>
  <si>
    <t>Community engagement – Community outreach and public awareness (7.3.10.1)</t>
  </si>
  <si>
    <t>PSPS communication practices</t>
  </si>
  <si>
    <t>PSPS communication practices (7.3.10.1.1)</t>
  </si>
  <si>
    <t xml:space="preserve">Cooperation and best practice sharing with agencies outside CA </t>
  </si>
  <si>
    <t>Cooperation and best practice sharing with agencies outside California (7.3.10.2)</t>
  </si>
  <si>
    <t>Emergency Management and Fire Science &amp; Climate Adaptation</t>
  </si>
  <si>
    <t>Emergency Management and Fire Science &amp; Climate Adaptation (7.3.10.2.1)</t>
  </si>
  <si>
    <t>International Wildfire Risk Mitigation Consortium</t>
  </si>
  <si>
    <t>International Wildfire Risk Mitigation Consortium (7.3.10.2.2)</t>
  </si>
  <si>
    <t xml:space="preserve">Cooperation with suppression agencies </t>
  </si>
  <si>
    <t>Cooperation with suppression agencies (7.3.10.3)</t>
  </si>
  <si>
    <t xml:space="preserve">Forest service and fuel reduction cooperation and joint roadmap </t>
  </si>
  <si>
    <t>Forest service and fuel reduction cooperation and joint roadmap (7.3.10.4)</t>
  </si>
  <si>
    <t>Non‐Conductive Balloon Initiative</t>
  </si>
  <si>
    <t>Non‐Conductive Balloon Initiative (7.3.10.5)</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</si>
  <si>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</si>
  <si>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</si>
  <si>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</si>
  <si>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</si>
  <si>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</si>
  <si>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</si>
  <si>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</si>
  <si>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</si>
  <si>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</si>
  <si>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</si>
  <si>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</si>
  <si>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</si>
  <si>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</si>
  <si>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</si>
  <si>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</si>
  <si>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</si>
  <si>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</si>
  <si>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</si>
  <si>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</si>
  <si>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</si>
  <si>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</si>
  <si>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</si>
  <si>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</si>
  <si>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</si>
  <si>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</si>
  <si>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</si>
  <si>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</si>
  <si>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Risk reduction scenario development and analysis </t>
  </si>
  <si>
    <t>x</t>
  </si>
  <si>
    <t>Miles</t>
  </si>
  <si>
    <t>SDG&amp;E plans to continue to enhance WRRM-Ops throughout 2021. Enhancements planned for 2021 include upgrading fuel moisture inputs into the fire behavior modeling, upgrading the forecaster interface, and incorporating the data into a PSPS decision support tool.</t>
  </si>
  <si>
    <t>SDG&amp;E remains focused on the inititative to enhance WRRM-Ops throughout 2021.  An upgraded forecaster interface has already been installed to assist our SME assess and analyze any wildfire activity in 2021.</t>
  </si>
  <si>
    <t>The FS&amp;CA Department plans to continue establishing long-lasting partnerships with academia to create opportunities to advance fire science and climate science while doing our part to educate the next generation of utility wildfire subject matter expertise.</t>
  </si>
  <si>
    <t>As planned, the FSCA department has been working very closely and establishing long-term partnerships with academia to conitnue to push forward weather science, fire sciene and climate science.  Specific academic partners in 2021 in Scripps Institution of Oceanography, San Jose State University and the San Diego Supercomputing Center.</t>
  </si>
  <si>
    <t xml:space="preserve">SDG&amp;E will continue to prioritize the integration of the FPI into its operational decision-making to mitigate wildfire potential.  Additionally, SDG&amp;E’s meteorology team consists of experts in fire science and data science who will continue to conduct daily verification of the FPI tool.  Through the verification process of the FPI, any instance of the index not performing as expected will be investigated, leading to improvements by the fire science team.  </t>
  </si>
  <si>
    <t>SDG&amp;E has continued to prioritize the advancement and continuous improvement of the Fie Potential Index in 2021.  Specifically, in addition to the daily verification conducted by SDG&amp;E SMEs, a Capstone Team of graduate students at the San Diego Supercomputer Center (SDSC) have initiated a project to closly analyze index performance in an effort to recommend potential improvements.</t>
  </si>
  <si>
    <t xml:space="preserve">SDG&amp;E will continue to work with academia and the fire agencies to further develop fire science for integration into SAWTI.  </t>
  </si>
  <si>
    <t>SDG&amp;E has continued to generate the SAWTI data daily and is sending the information to the fire agencies.  An addition in 2021 is that SDG&amp;E is working towards leveraging the San Diego Supercomputer Center (SDSC) to help transfer the data to the fire agencies.</t>
  </si>
  <si>
    <t>SDG&amp;E intends to maintain and update this program to stay aligned with the latest computing technology and intends to share all the data that is generated with the wildfire community.  SDG&amp;E intends to work closely with the San Diego Supercomputing Center to closely monitor data science advancements to ensure that this program remains highly capable of providing the advanced analytics required to operate the utility of today and of the future.</t>
  </si>
  <si>
    <t>SDG&amp;E's High Performance Computing infrastructure has been performing as planned and designed in 2021.  Operationally, several weather models are run twice daily to generate detainled wind forecast, the FPI, the SAWTI as additional products to support utility operations.  All the data generated is made publicly availiable through the San Diego Supercomputer Center (SDSC).</t>
  </si>
  <si>
    <t>SDG&amp;E will continue to integrate the latest risk assessments and scientific understanding to the deployment of observers during high-risk events to try to place observers in the best place to mitigate risk.</t>
  </si>
  <si>
    <t>SDG&amp;E remains committed to continously improving the science that is integrated into its risk assessment tools.  This remains the case in 2021 and these tools will be used in 2021 during high-risk events to try to place observers in the best place to mitigate risk.</t>
  </si>
  <si>
    <t>SDG&amp;E plans to continue its mandated and enhanced inspection programs over the next 10 years.  Regular inspections and subsequent remediations are a critical piece of preventing potential equipment failures, faults, and ignitions.  Expected structure replacement forecasts are adjusted annually based on the latest inspection data results, and the location and number of assets contained in specific inspection cycles.</t>
  </si>
  <si>
    <t xml:space="preserve">SDG&amp;E continued its mandated and enhanced inspection programs.  In Q1, SDG&amp;E completed 90% of the planned pole replacements in the HFTD for Q1 2021. </t>
  </si>
  <si>
    <t xml:space="preserve">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 </t>
  </si>
  <si>
    <t>SDG&amp;E made significant progress drafting a request for proposal and clearly defined scope of work for LiDAR capture and vegetation analysis within the HFTD.</t>
  </si>
  <si>
    <t xml:space="preserve">SDG&amp;E continues to use LiDAR inspections to supplement grid hardening efforts and post-construction analysis, where possible.  SDG&amp;E plans to implement vegetation and clearance checks within the HFTD and potentially expand into non-HFTD projects.  Additionally, SDG&amp;E plans to use the results of these analyses for emergency operations during red flag and other extreme events. </t>
  </si>
  <si>
    <t>In Q1 2021, SDG&amp;E Transmission completed LiDAR for a couple of tielines associated with Wood to Steel Projects within the HFTD. SDG&amp;E Transmission also used previously processed LiDAR to proactively model transmission lines that our meteorology department has identified as likely to experience high winds during red flag events.  This is an ongoing activity that is expected to continue through 2021.  Additionally, SDG&amp;E Transmission used previously processed LiDAR sets to evaluate transmission lines for clearance, vegetation, and structural loading for emergency operation center activations in Q1 2021.</t>
  </si>
  <si>
    <t>SDG&amp;E plans to continues to evaluate the Circuit Ownership Program. This initiative has the potential to expand to all users in SDG&amp;E’s Electric Regional Operations or even outside departments to submit concerns.</t>
  </si>
  <si>
    <t xml:space="preserve">SDG&amp;E continues to encourage participation of the circuit ownership program during regular Electric Regional Operations safety meetings and roadshows. We will leverage the data and submission rates/quality to continue to evaluate success of the program. </t>
  </si>
  <si>
    <t xml:space="preserve">SDG&amp;E will continue to develop the program to enhance its existing inspection efforts of transmission structures in HFTD areas starting in 2020.  SDG&amp;E plans to focus on inspecting select transmission structures in both Tier 2 and Tier 3 HFTD areas in 2021, as part of an initial pilot effort. </t>
  </si>
  <si>
    <t xml:space="preserve">SDG&amp;E initially set a target of 2715 structures in the 2021 WMP Update. At the time, SDG&amp;E was still completing a pilot program for transmission assessments using drones on approximately 1,600 structures.  Based on the results of that pilot program, which included a very low issue rate of ~1%, SDG&amp;E is reevaluating the number of structures that will be included in its drone assessment program in 2021.  Moreover, as the scope of other WMP programs evolve, SDG&amp;E is endeavoring to reduce overlap with other efforts, such as fire-hardening or other inspection efforts.  Accordingly, SDG&amp;E is providing a qualitative target and quarterly qualitative progress updates as the scope of the program for 2021 is refined. 
SDG&amp;E inspected 202 transmission structures in the Tier 2 HFTD in Q1 2021 as part of its initial pilot program. </t>
  </si>
  <si>
    <t xml:space="preserve">SDG&amp;E does not currently plan on implementing any improvements to this initiative.  SDG&amp;E will continue its current process of auditing its inspection and maintenance results on a quarterly basis. </t>
  </si>
  <si>
    <t xml:space="preserve">SDG&amp;E completed 100% of the QA/QC audits for the electric distribution system. SDG&amp;E performer 109 audits on the OH distribution system, with four additional findings found. </t>
  </si>
  <si>
    <t>SDG&amp;E plans to continue to work with multiple internal departments toward the goal of providing comprehensive outreach and education regarding its vegetation management activities including web content, specific literature, and public events</t>
  </si>
  <si>
    <t>SDG&amp;E initiated the creation of an internal Vegetation Management department website to provide awareness to internal company employees, and to facilitate work activity process flows. Developed VM overview presentation to provide customers during upcoming Wildfire Safety webinars to be held Q2. Presentation will include overview of VM and specific enhanced activities scheduled for 2021.</t>
  </si>
  <si>
    <t>SDG&amp;E plans to research LiDAR as a tool for post-trim auditing and change detection in trees and equipment, though the latter appears still in the early stages of advancement. SDG&amp;E expects to use LiDAR technology to some degree across multiple Company initiatives and throughout a larger portion of the HFTD in 2021.  As the frequency of flights increase, and data acquisition becomes more efficient, Vegetation Management will continue to pilot LiDAR as a more integrated component of its operations.</t>
  </si>
  <si>
    <t>SDG&amp;E continued to assess findings from its LiDAR pilot project and internal discussions on if/how to broaden and operationalize this technology as a component of routine VM activities.</t>
  </si>
  <si>
    <t xml:space="preserve">Over the next 5 years, SDG&amp;E will work to develop a comprehensive audit program to continue to assess and quantify the state of compliance of the Vegetation Management program with regulatory requirements.  These audits will inform on overall success of the program, state of compliance, and procedural integrity </t>
  </si>
  <si>
    <t>SDG&amp;E continued to audit 100% of all completed hazard tree trimming in HFTD and 100% of all completed tree removals in HFTD.  SDG&amp;E Vegetation Management initiated the requisition for a new internal Business Advisor who will assist in developing a compliance component of the existing audit program.</t>
  </si>
  <si>
    <t>SDG&amp;E plans to continue working with the stakeholders to expand the Utility Arborist Trainee program to colleges in Southern California by early 2021.  SDG&amp;E is also collaborating to develop and implement a “Pre-Inspection” curriculum in 2021 with a goal of developing a career path for local students into the utility workforce.</t>
  </si>
  <si>
    <t>SDG&amp;E began a collaborative initiative with industry and academia stakeholders to develop a Utility Arborist Training program through the local community colleges.  Pandemic restrictions delayed the actual implementation of the program but is target to be implemented Q2.</t>
  </si>
  <si>
    <t xml:space="preserve">SDG&amp;E plans to continue its robust hazard tree inspection and trimming operations.  SDG&amp;E will begin implementing an internal workforce of internal SDG&amp;E inspectors to perform its off-cycle, enhanced inspections and hazard tree assessments within the HFTD.  SDG&amp;E requires contractors to perform annual hazard tree training for their field personnel as a refresher and to learn the latest evaluation techniques. Additionally, SDG&amp;E will continue its outreach and collaboration with cities and other stakeholders to increase the number of tree plantings as a sustainability initiative. </t>
  </si>
  <si>
    <t>SDG&amp;E hired and began to use internal company Patrollers to perform the off-cycle inspections within the HFTD.  SDG&amp;E Vegetation Management participated in the company’s corporate sustainability initiative with the formation of a team to increase, track and record green waste diversions to 100% recyclable facilities.  SDG&amp;E increased its tree planting outreach by engaging stakeholders including cities, agencies, tribal reservations, customers to meet expanded goals.</t>
  </si>
  <si>
    <t xml:space="preserve">SDG&amp;E plans to investigate the integration of its new work management system with other inter‐departmental systems to streamline workflows.  SDG&amp;E will research opportunities to share its  inventory data with external stakeholders for cross‐activity initiatives.   </t>
  </si>
  <si>
    <t>SDG&amp;E implemented new work management system database called EPOCH to schedule, manage, and document all VM work activities. </t>
  </si>
  <si>
    <t>SDG&amp;E’s reclosing operations continue to represent a standard best practice for California utilities. SDG&amp;E plans to continue to look for innovative system protection settings for its automated reclosers and other automated sectionalizing devices, such as the fast trip settings to reduce fault energy.</t>
  </si>
  <si>
    <t>SDG&amp;E continues to leave reclosing disabled in the HFTD on its distribution circuits.  No extreme operating conditions occurred in Q1 2021 that required disabling reclosing in the WUI located outside the HFTD.</t>
  </si>
  <si>
    <t>SDG&amp;E plans to continue to enable sensitive/Fast protection settings on more devices within the HFTD. This program has synergies with SDG&amp;E’s PSPS sectionalizing enhancement program and the Advanced Protection program.  As more remote sectionalizing devices are deployed and upgraded system protection equipment is installed on the distribution system, then these fast protection settings can be enabled/</t>
  </si>
  <si>
    <t>SDG&amp;E continues its practice of enabling sensitive/Fast protection setting capabilities on new sectionalizing devices installed in the HFTD and areas of coastal risk.  No wildfire risk events triggered activation of sensitive relay profiles in Q1 2021, but sensitive ground protection remains in-place to protect against high impedance faults.</t>
  </si>
  <si>
    <t>SDG&amp;E plans to continue to regularly refine this initiative with the training qualifications of personnel serving on CFRs and utility activities are being reviewed annually.</t>
  </si>
  <si>
    <t>SDG&amp;E continued to work with CFR providers to ensure training requirements are met and incorporating feedback to enhance efficiency.</t>
  </si>
  <si>
    <t>SDG&amp;E plans to continue to update procedures and review  training annually with feedback from attendees.  Additionally, the feedback will be incorporated into future training.</t>
  </si>
  <si>
    <t>SDG&amp;E performed training for 1,185 internal personnel in Q1. These trainings related to internal work practice and emergency response procedures.  SDG&amp;E also incorporated feedback from personnel on topics they wished to have a more information on.</t>
  </si>
  <si>
    <t xml:space="preserve">SDG&amp;E plans to continue to look for ways to reduce post-event patrol times in an effort to reduce the impacts of PSPS events on its customers.  Some of these ideas include leveraging drone pilots to perform patrols on areas that can only be accessed by helicopter, when wind conditions delay the use of helicopter-only patrols.   </t>
  </si>
  <si>
    <t xml:space="preserve">SDG&amp;E continues to refine its restoration protocols, including pre-identified resource requirements needed to patrol circuit and circuit segments subject to PSPS.  Mapping these foot and aerial patrol resource needs ensures more accurate resource forecasting during events, preventing resource shortages that hinder timely restoration of service to customers. SDG&amp;E also reviews all relay operation data ahead of performing circuit patrols to identify if a real fault occurred or if the relay tripped due to sensitive protection. </t>
  </si>
  <si>
    <t>SDG&amp;E will continue refining the activities associated with reducing PSPS impacts</t>
  </si>
  <si>
    <t xml:space="preserve">Although SDG&amp;E has not seen any PSPS impacts in Q1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</si>
  <si>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SDG&amp;E plans to take  ownership of a Sikorsky S-70M (Firehawk), which will serve as one of SDG&amp;E’s lead aerial firefighting resources once it is outfitting with firefighting capability.  Once the Firehawk is in service, which is expected to be in 2022, the Blackhawk will be available as a backup if needed.  Operations with the S-70M (Firehawk) will be a more capable and safer for firefighting compared to the current Blackhawk due to the platforms advanced safety systems and enhanced performance characteristics. </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</si>
  <si>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Q1, SDG&amp;E provided the following availability and dispatches:
• Air Crane - zero days unavailable
• Blackhawk - zero days unavailable
Totals:
• 12 dispatches, 2 with fire attack</t>
  </si>
  <si>
    <t xml:space="preserve">SDG&amp;E plans to continue to further develop and maintain the EAMP program. The EAMP program will continue to maintain and improve currently integrated assets, while expanding to integrate other asset attributes from other asset types as the data quality and availability improves.  </t>
  </si>
  <si>
    <t xml:space="preserve">SDG&amp;E delivered initial consolidated data views for Distribution Switches and Transmission structures. In addition, SDG&amp;E will continue to enhance these views as well as add further assets in Distribution and Transmission. </t>
  </si>
  <si>
    <t>SDG&amp;E plans to establish even stronger partnerships and relationships with the academic community to sponsor ongoing wildfire mitigation-related collaborative research through internships programs where SDG&amp;E further exposes graduate-level academic students to wildfire mitigation within utility companies.  This will serve as a mechanism to begin training the next generation of scientists to support this growing problem.</t>
  </si>
  <si>
    <t>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t>
  </si>
  <si>
    <t>SDG&amp;E aims to further refine process documents and connect mitigation owners with data repositories.</t>
  </si>
  <si>
    <t>For Q1, SDG&amp;E's Ignition Management Program followed up on evidence of heat reports and continued to work through the process of refining the data gathering procedures.</t>
  </si>
  <si>
    <t xml:space="preserve">SDG&amp;E plans to migrate the current database to an  Oracle IT supported OUA application which allows for easier viewing of data by a broader internal audience.    </t>
  </si>
  <si>
    <t xml:space="preserve">SDG&amp;E continues to work towards migrating the current database to an Oracle IT supported OUA application. For Q1, the Reliability team has shared 10 year historical data to the project team to mesh with the OUA outage data, such that it is consistent with the current reporting needs. </t>
  </si>
  <si>
    <t>Investment Prioritization 
As the Investment Prioritization matures, performance evaluation and continuous improvement capabilities will be developed.  The performance evaluation capability will create business processes around identifying objectives and key performance indicators and determining action plans to monitor the effectiveness of the Investment Prioritization.  The continuous improvement capability will produce business processes on developing the approach and collaboration to address the recommended corrective or improvement actions.
WiNGS
As far as the WiNGS model, SDG&amp;E’s team will continue to improve the data that is used to evaluate the risks at the segment level and will work on assessing the need and approach for expanding the use of the model to other areas across the system and other initiatives that could benefit a more granular approach to prioritization.</t>
  </si>
  <si>
    <t xml:space="preserve">Investment Prioritization
 - Completed Data consolidation and integration on initial set of distribution and transmission asset types, while continuing to add other asset classes/types, to enable asset performance evaluation and improve data quality.
- Completed the pilot formulation of the value framework and risk calculations on sample projects to allow investment prioritization tool calibration and identify enhancements.
- Configured the tool for additional projects intake and risk scoring analysis to support the ongoing first phase implementation and drive towards more granular, data-driven and risk-informed approach to prioritization. 
- The Data Analytics and Quantification team has been enabled and commenced supporting electric operating groups on asset and risk analyses and modeling, providing data science services and applying machine learning and advanced analytical strategies to align with continuous data quality improvement efforts.
WiNGS
SDG&amp;E's team is currently updating the data in the model to continue to inform its priorization efforts. The team is also working on proof of concepts for modeling additional initiatives such as microgrids and continuing to evaluate ways to refine its assessment framework including refinements to PSPS customer valuation as well as planning the development of machine learning probability of ignition models at the asset leve. 
</t>
  </si>
  <si>
    <t xml:space="preserve">SDG&amp;E's wildfire mitigation team personnel continues to review feedback from external stakeholders including WSD and intervenors so that SDG&amp;E’s WMP, WMP Updates, and WMP Quarterly Reports meet or exceed expectations.   </t>
  </si>
  <si>
    <t>SDG&amp;E filed the 2021 WMP Update, 2020 Q4 QIU, and 2020 Annual Compliance Report on the required due dates.  SDG&amp;E responded to all data requests related to the 2021 WMP Update within the required timeframes.  Work began on preparing the 2021 Q1 reports due on May 3rd.</t>
  </si>
  <si>
    <t>SDG&amp;E plans to continue future improvements in this area, which include exercises and tabletops in partnership with various SDG&amp;E departments such as: Emergency Services, Electric Distribution Operations, Substation, Transmission Construction and Maintenance, and Grid Operations. In addition to the AR/VR and 2.5 D inspection testing programs, in December 2020, SDG&amp;E began construction on a physical infractions test yard with a target of 25-30 infractions that will be changed regularly for Journeyman to identify and properly code.</t>
  </si>
  <si>
    <t>In Q1, SDG&amp;E continued to make improvements in this area, which include: 
The Electric Safety Center is preparing training material to support ERO Operational Leadership and Field personnel to become better versed in ICS and working across departments to integrate ICS into “Blue Sky” days for more readily transition to “Gray Sky”.  Training has already begun with the new hire lineman and line assistants up at Skills Training.  Training along with tabletops are slated to take place in 2nd and 3rd Qtr. within ERO.  Additionally, teams have been formed to build a process around resource allocation and the integration of Resource Coordination into the daily “Blue Sky” work allocation across ERO.  
The Resource Coordination team is refining their process to support PSPS and refine the work management tools in conjunction with the districts and dispatch with the goal of completion by 3rd Qtr.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The Electric Safety Center has updated the PSPS Training Program to include a deeper dive into ICS with training slated to be completed by 3rd Qtr.
The physical infraction yard at Skills is 60% complete with the goal of completion by end of 2nd Qtr.  Current inspectors will be run through this yard by end of 4th Qtr.</t>
  </si>
  <si>
    <t xml:space="preserve">SDG&amp;E plans to expand its AFN campaigns to reach and communicate with a greater number of hard-to-reach vulnerable populations. SDG&amp;E will continue to host Webinars to educate the communities through collaboration with both CAL FIRE and 2-1-1.   Additionally, the Company is considering and evaluating additional efforts including, but not limited to, working with local school districts to enhance public education efforts.  The Company is also examining new opportunities within its established partnerships with local Tribal Councils as well as focusing on strengthening and expanding partnerships with other CBOs who represent customers with access and functional needs.  </t>
  </si>
  <si>
    <t xml:space="preserve">SDG&amp;E plans to continue to evaluate new partnerships, programs and service offerings both directly provided by the Company, as well as provided through community partnerships.  Central to SDG&amp;E’s planning will be collaboration with 2-1-1 San Diego and 2-1-1 Orange County on continued ways to support AFN customers in 2021. </t>
  </si>
  <si>
    <t xml:space="preserve">SDG&amp;E’s first quarter efforts related to the expanded Access and Functional Needs (AFN) public-education campaign are on track to achieve year-end targets. During the first quarter, SDG&amp;E began the development and planning of communications and outreach materials related to the campaign. This year’s campaign will move into market in April – approximately six months sooner than the previous year’s campaign – and will remain in market for the  duration of the year. Additionally, in additional to extensive ongoing communications related to community resource center availability and resources through diverse communications channels such as digital and social media, radio and broadcast, and in community signage and trusted in-community communication networks,   the AFN public education campaign will continue to promote service offerings from Community-Based Organizations (CBOs) affiliated with 2-1-1 San Diego and 2-1-1 Orange County. </t>
  </si>
  <si>
    <t xml:space="preserve">SDG&amp;E plans to update its CERP based on lessons learned.  Processes and standards are enhanced, and training exercises are designed to stress test lessons learned and improvements to support a continuously improved response.  </t>
  </si>
  <si>
    <t xml:space="preserve">In Q1, SDG&amp;E continued to update the CERP with lessons learned and it is on track to be completed by July 2021.
SDG&amp;E has conducted an Earthquake workshop and tabletop exercise in Q1 of 2021.  We have scheduled 3 PSPS exercises for Q2 &amp; Q3 and a Cyber exercise in Q4. </t>
  </si>
  <si>
    <t xml:space="preserve">Mutual assistance is an essential part of the energy industry’s contingency planning and restoration process.  SDG&amp;E plans to continue to make improvements in this area. Future improvements to the Mutual Assistance program will include transitioning from cash advances to a debit card system for per diem disbursements.  Debit card systems are safer for COVID-19 purposes as handling cash is discouraged by the Centers for Disease Control.   </t>
  </si>
  <si>
    <t>Mutual Assistance per diem has been transitioned from cash advances to a debit card system.</t>
  </si>
  <si>
    <t>SDG&amp;E plans to continue to review all significant incidents and activations to identify potential improvements and establish a comprehensive and measurable After Action Report. Additionally, SDG&amp;E will evaluate if the AAR program can align and integrate the processes with SDG&amp;E's Safety Management System (SMS).  
SMS will provide a systematic, cohesive framework which builds upon SDG&amp;E’s strong safety culture and integrates new and existing processes; it will promote improved communication, better documentation, enhanced coordination, and continuous improvement.  Where the AAR focuses on emergency incidents and events involving SDG&amp;E’s EOC, the SMS will provide an enterprise-wide approach to risk and safety and allow for cross-functional learning and information sharing on all events.</t>
  </si>
  <si>
    <t xml:space="preserve">SDG&amp;E's Emergency Management continues to support the implementation of SDG&amp;E's Safety Management System (SMS). The After-Action Review program will play a critical role in SMS stakeholder engagement and process planning leading up to the implementation. 
Lessons learned gleaned from 2020 are currently being incorporated into both the 2021 training and exercise schedule, as well as fire season planning efforts. </t>
  </si>
  <si>
    <t xml:space="preserve">SDG&amp;E's Training and Exercise Division in Emergency Management will continue to work with the AAR team to ensure lesson learned are incorporated into all trainings and exercises for continual improvement. 
Additionally, SDG&amp;E plans to implement a 24/7 Watch Desk program.  This program is the natural evolution of developing a world class emergency management program.  This capability will increase the capacity of Emergency Management for situational awareness. </t>
  </si>
  <si>
    <t>SDG&amp;E's Training and Exercise Division in Emergency Management have incorporated lesson learned identified in the AAR program into the trainings &amp; exercises. Additionally, the 24/7 Watch Desk program has been included in the RAMP process and is pending approval for implementation.</t>
  </si>
  <si>
    <t xml:space="preserve">SDG&amp;E will continue to host webinars in 2021 to provide communities with additional educational efforts and collaboration with both CAL FIRE and 2-1-1.  Pending the pandemic in 2021, SDG&amp;E’s past open house events will be scheduled to continue to bring rural customers together to educate, share updated information as well as build relationships.
Additionally, SDG&amp;E will continue to have Wildfire Safety Fairs to serve the communities with information, education, resiliency and opportunities to help before, during and after a PSPS activation and/or any other emergency situation.  </t>
  </si>
  <si>
    <t xml:space="preserve">In 2021, SDG&amp;E will be investing in improvements that enhance both the wildfire safety and PSPS communications.  Future improvements will be available and utilized for both communications initiatives.  These efforts include the expansion of the AFN campaign to better communicate with hard-to-reach populations. The public education campaign will start sooner in the year and will work to expand the reach of communications within the service territory. 
The Company will also review and assess the prevalent languages identified, as well as explore other accessibility enhancements to PSPS notifications.
Additionally, the Company is considering and evaluating additional efforts including, but not limited to, working with local school districts to enhance public education efforts. 
SDG&amp;E is also examining new opportunities within its established partnerships with local Tribal Councils and other resources that serve Native American communities.   </t>
  </si>
  <si>
    <t xml:space="preserve">SDG&amp;E is on track to achieve its year-end targets.  During the first quarter, SDG&amp;E conducted qualitative research among customers to gain feedback regarding the Public Safety Power Shutoff (PSPS) process and communication practices. Findings are being evaluated and incorporated into this year’s PSPS communication strategy, including preferences related to CBO services and assistance. 
SDG&amp;E’s first quarter efforts related to the expanded Access and Functional Needs (AFN) public-education campaign are on track to achieve year-end targets. During quarter one, SDG&amp;E began the strategic planning of it's PSPS communications campaign. The campaign is deeply rooted in preparedness, planning and resiliency messaging. This year’s campaign will begin to go into market in April – approximately six months sooner than the previous years campaign – and will remain in market for the remainder of the year. Additionally, the AFN campaign will continue to communicate service offerings available through Community-Based Organizations (CBOs) affiliated with 2-1-1 San Diego and 2-1-1 Orange County.
SDG&amp;E is currently reviewing any material changed to prevalent languages spoken in the territory and will make any necessary adjustments related to demographic or population changes that meet the CPUC’s “prevalent language” definition. If needed, the prevalent language list will be updated accordingly.
SDG&amp;E has begun to explore a partnership with two Native American tribal subject matter experts (SME) to consult on appropriately customized PSPS messaging and communication channels for tribal nations within the service territory. The SME's communication expertise is extensive and thorough, both recognized locally and nationally for their expertise.  The consultative resources will assist SDG&amp;E to review current communications and, where needed, develop culturally appropriate messaging. Work to begin in the second quarter. Finally, current customer notifications messaging is being reviewed and adjustment will be made based  customer insights gained through feedback sessions conducted earlier in quarter one. </t>
  </si>
  <si>
    <t>To continue to build comprehensive resilience to wildfire and other climate hazards, SDG&amp;E will expand its proven formula of cooperation and best practice sharing and collaborating with agencies.  This will be achieved by combining the best available science (spearheading the development of that science where it is lacking), cutting-edge situational awareness technology, and subject matter expertise dedicated to solving complex climate change-related issues.</t>
  </si>
  <si>
    <t>During Q1 of 2021, SDG&amp;E has developed plans for a comprehensive wildfire outreach plan in 2021 which includes webinars and community fairs.  Additionally SDG&amp;E has partnered with over a dozen community based organization who will be engaging in this community outreach.</t>
  </si>
  <si>
    <t xml:space="preserve">The consortium plans to continue to add utilities interested in participating and contribute to the collaboration and learnings.  It is hoped experiences with various mitigation approaches and implementations will inform future SDG&amp;E wildfire risk mitigation related work.  In the future, more details regarding the progress of the various activities from this consortium may be shared. </t>
  </si>
  <si>
    <t>SDG&amp;E has been an active participant in the International Wildfire Risk Mitigation Consortium in 2021.  This has been an international platform for sharing best practices and ideas with other utilities regarding the challenge of safe operations with increasing wildfire risk.</t>
  </si>
  <si>
    <t xml:space="preserve">SDG&amp;E is constantly refining training and solicits input from training officers for topics that firefighters are interested in knowing more about.  These topics, as well as lessons learned on incidents, are incorporated into training.   </t>
  </si>
  <si>
    <t xml:space="preserve">SDG&amp;E performed 27 external trainings with a total of 365 attendees during Q1.  In 2021 these trainings are chief officer level material covering topics relating to emergency response, unique utility hazards, and scenarios.  SDG&amp;E also regularly interacts with the agencies in our service territory and is part of the planning committee for the San Diego County wide wildland drill which will occur in Q2.   </t>
  </si>
  <si>
    <t xml:space="preserve">SDG&amp;E is pursuing the development of a non-conductive balloon with a major manufacturer in the balloon industry.  Both companies are working collaboratively to develop a prototype non-conductive balloon, which will not cause an electrical fault when it comes in contact with overhead distribution power lines. If the prototypes continue to have success in the high voltage tests, the balloon manufacturer may seek improvements to lower the production costs and apply the technology to complex balloon designs. </t>
  </si>
  <si>
    <t>In the first quarter, SDG&amp;E continued testing balloon prototypes at a test lab in Georgia.  Balloons were tested at 33kv under conditions similar to SCE's overhead power lines and they passed.</t>
  </si>
  <si>
    <t>SDG&amp;E’s first quarter efforts related to the expanded Access and Functional Needs (AFN) public-education campaign are on track to achieve year-end targets. During first quarter, SDG&amp;E began the strategic planning of it's public education and communications campaign, which is deeply rooted in emergency preparedness and planning. Development of public education and outreach materials and implementation tactics has begun. This year’s campaign will be in market effective April – approximately six months sooner than the previous years campaign – and will remain in market for the remainder of the year.  
Wildfire Safety Community outreach efforts, including Webinars and Drive-thru Safety Fairs, will continue to be aggressively promoted. Additionally, in 2021 SDG&amp;E is adding Wildfire Safety Workshops customized to  Community Partners and Public Safety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begun to explore a partnership with two Native American tribal subject matter experts (SME) to consult on appropriately customized messaging and communication channels for tribal nations within the service territory. The SME's communication expertise is extensive and thorough, both recognized locally and nationally for their expertise.  The consultative resources will assist SDG&amp;E to develop culturally appropriate messaging, public education and outreach materials for distribution in subsequent months. Work to begin in the second quarter.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</si>
  <si>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Community outreach efforts, including Webinars and Drive-thru Safety Fairs, will continue to be aggressively promoted. Additionally, in 2021 SDG&amp;E is adding Wildfire Safety Workshops customized to Community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</si>
  <si>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WX</t>
  </si>
  <si>
    <t>WFI</t>
  </si>
  <si>
    <t>Cap</t>
  </si>
  <si>
    <t>FIRM-CC</t>
  </si>
  <si>
    <t>Fuse</t>
  </si>
  <si>
    <t>Switch</t>
  </si>
  <si>
    <t>Micro</t>
  </si>
  <si>
    <t>AdvProt</t>
  </si>
  <si>
    <t>HLC</t>
  </si>
  <si>
    <t>RGP</t>
  </si>
  <si>
    <t>SPP</t>
  </si>
  <si>
    <t>RAP</t>
  </si>
  <si>
    <t>SUG</t>
  </si>
  <si>
    <t>FIRM-Bare</t>
  </si>
  <si>
    <t>TransHard-TOH</t>
  </si>
  <si>
    <t>CNF-TOH</t>
  </si>
  <si>
    <t>DCRI</t>
  </si>
  <si>
    <t>Arrestor</t>
  </si>
  <si>
    <t>CMP-Detail</t>
  </si>
  <si>
    <t>TRANS-Detail</t>
  </si>
  <si>
    <t>DistIR</t>
  </si>
  <si>
    <t>TRANS-IR</t>
  </si>
  <si>
    <t>CMP-Intrusive</t>
  </si>
  <si>
    <t>CMP-Tier3</t>
  </si>
  <si>
    <t>DIAR-Dist</t>
  </si>
  <si>
    <t>DIAR-Trans</t>
  </si>
  <si>
    <t>TRANS-Aerial</t>
  </si>
  <si>
    <t>CMP-Patrol</t>
  </si>
  <si>
    <t>TRANS-Patrol</t>
  </si>
  <si>
    <t>SUBS</t>
  </si>
  <si>
    <t>TT</t>
  </si>
  <si>
    <t>FM</t>
  </si>
  <si>
    <t>ENH</t>
  </si>
  <si>
    <t>PB</t>
  </si>
  <si>
    <t>Weather stations (upgrades)</t>
  </si>
  <si>
    <t>Wireless fault indicators</t>
  </si>
  <si>
    <t>Cameras</t>
  </si>
  <si>
    <t>SCADA capacitors</t>
  </si>
  <si>
    <t>Expulsion fuses</t>
  </si>
  <si>
    <t>Sectionalizing devices</t>
  </si>
  <si>
    <t>Circuits</t>
  </si>
  <si>
    <t>Hotline clamps</t>
  </si>
  <si>
    <t>Generators</t>
  </si>
  <si>
    <t>Base stations</t>
  </si>
  <si>
    <t>Lightning arrestors</t>
  </si>
  <si>
    <t>Inspections</t>
  </si>
  <si>
    <t>trees inspected</t>
  </si>
  <si>
    <t>poles cleared</t>
  </si>
  <si>
    <t>trees trimmed/removed</t>
  </si>
  <si>
    <t>poles brushed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</si>
</sst>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_);\(#,##0.0\);0.0_);@_)"/>
    <numFmt numFmtId="165" formatCode="\Q0"/>
    <numFmt numFmtId="166" formatCode="0&quot;.&quot;"/>
    <numFmt numFmtId="177" formatCode="General"/>
    <numFmt numFmtId="178" formatCode="@"/>
    <numFmt numFmtId="179" formatCode="m/d/yyyy"/>
  </numFmts>
  <fonts count="12">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20"/>
      <color theme="1"/>
      <name val="Calibri"/>
      <family val="2"/>
      <scheme val="minor"/>
    </font>
    <font>
      <sz val="14"/>
      <color theme="1"/>
      <name val="Calibri"/>
      <family val="2"/>
      <scheme val="minor"/>
    </font>
    <font>
      <u val="single"/>
      <sz val="11"/>
      <color theme="4"/>
      <name val="Calibri"/>
      <family val="2"/>
      <scheme val="minor"/>
    </font>
    <font>
      <sz val="11"/>
      <color rgb="FFFF0000"/>
      <name val="Calibri"/>
      <family val="2"/>
      <scheme val="minor"/>
    </font>
    <font>
      <b/>
      <u val="single"/>
      <sz val="11"/>
      <color theme="1"/>
      <name val="Calibri"/>
      <family val="2"/>
      <scheme val="minor"/>
    </font>
  </fonts>
  <fills count="12">
    <fill>
      <patternFill/>
    </fill>
    <fill>
      <patternFill patternType="gray125"/>
    </fill>
    <fill>
      <patternFill patternType="solid">
        <fgColor theme="0"/>
        <bgColor indexed="64"/>
      </patternFill>
    </fill>
    <fill>
      <patternFill patternType="solid">
        <fgColor theme="4"/>
        <bgColor indexed="64"/>
      </patternFill>
    </fill>
    <fill>
      <patternFill patternType="solid">
        <fgColor theme="3" tint="0.39998"/>
        <bgColor indexed="64"/>
      </patternFill>
    </fill>
    <fill>
      <patternFill patternType="solid">
        <fgColor theme="4" tint="0.79998"/>
        <bgColor indexed="64"/>
      </patternFill>
    </fill>
    <fill>
      <patternFill patternType="solid">
        <fgColor theme="7" tint="0.79998"/>
        <bgColor indexed="64"/>
      </patternFill>
    </fill>
    <fill>
      <patternFill patternType="solid">
        <fgColor theme="5" tint="0.79998"/>
        <bgColor indexed="64"/>
      </patternFill>
    </fill>
    <fill>
      <patternFill patternType="solid">
        <fgColor theme="9" tint="-0.24997"/>
        <bgColor indexed="64"/>
      </patternFill>
    </fill>
    <fill>
      <patternFill patternType="solid">
        <fgColor theme="4" tint="-0.24997"/>
        <bgColor indexed="64"/>
      </patternFill>
    </fill>
    <fill>
      <patternFill patternType="solid">
        <fgColor theme="9" tint="0.59999"/>
        <bgColor indexed="64"/>
      </patternFill>
    </fill>
    <fill>
      <patternFill patternType="solid">
        <fgColor theme="6" tint="0.59999"/>
        <bgColor indexed="64"/>
      </patternFill>
    </fill>
  </fills>
  <borders count="11">
    <border>
      <left/>
      <right/>
      <top/>
      <bottom/>
      <diagonal/>
    </border>
    <border>
      <left/>
      <right/>
      <top style="thin">
        <color theme="4" tint="0.39998"/>
      </top>
      <bottom/>
    </border>
    <border>
      <left style="medium">
        <color auto="1"/>
      </left>
      <right/>
      <top/>
      <bottom/>
    </border>
    <border>
      <left style="medium">
        <color auto="1"/>
      </left>
      <right/>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right/>
      <top/>
      <bottom style="medium">
        <color auto="1"/>
      </bottom>
    </border>
    <border>
      <left/>
      <right style="medium">
        <color auto="1"/>
      </right>
      <top/>
      <bottom style="medium">
        <color auto="1"/>
      </bottom>
    </border>
    <border>
      <left/>
      <right style="medium">
        <color auto="1"/>
      </right>
      <top/>
      <bottom/>
    </border>
    <border>
      <left/>
      <right/>
      <top style="thin">
        <color auto="1"/>
      </top>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lignment/>
      <protection/>
    </xf>
  </cellStyleXfs>
  <cellXfs count="82">
    <xf numFmtId="0" fontId="0" fillId="0" borderId="0" xfId="0"/>
    <xf numFmtId="0" fontId="3" fillId="0" borderId="0" xfId="0" applyFont="1"/>
    <xf numFmtId="0" fontId="3" fillId="0" borderId="0" xfId="0" applyFont="1" applyFill="1"/>
    <xf numFmtId="0" fontId="0" fillId="0" borderId="0" xfId="0"/>
    <xf numFmtId="0" fontId="3" fillId="0" borderId="1" xfId="0" applyFont="1" applyFill="1" applyBorder="1"/>
    <xf numFmtId="0" fontId="2" fillId="2" borderId="0" xfId="0" applyFont="1" applyFill="1" applyBorder="1" applyAlignment="1">
      <alignment wrapText="1"/>
    </xf>
    <xf numFmtId="0" fontId="5" fillId="3" borderId="0" xfId="0" applyFont="1" applyFill="1" applyBorder="1" applyAlignment="1">
      <alignment wrapText="1"/>
    </xf>
    <xf numFmtId="0" fontId="5" fillId="4" borderId="0" xfId="0" applyFont="1" applyFill="1" applyAlignment="1">
      <alignment wrapText="1"/>
    </xf>
    <xf numFmtId="0" fontId="5" fillId="0" borderId="0" xfId="0" applyFont="1" applyAlignment="1">
      <alignment wrapText="1"/>
    </xf>
    <xf numFmtId="0" fontId="0" fillId="2" borderId="0" xfId="0" applyFill="1"/>
    <xf numFmtId="166" fontId="3" fillId="2" borderId="2" xfId="20" applyNumberFormat="1" applyFont="1" applyFill="1" applyBorder="1" applyAlignment="1">
      <alignment horizontal="center" vertical="top"/>
      <protection/>
    </xf>
    <xf numFmtId="166" fontId="3" fillId="2" borderId="3" xfId="20" applyNumberFormat="1" applyFont="1" applyFill="1" applyBorder="1" applyAlignment="1">
      <alignment horizontal="center" vertical="top"/>
      <protection/>
    </xf>
    <xf numFmtId="0" fontId="2" fillId="5" borderId="4" xfId="0" applyFont="1" applyFill="1" applyBorder="1" applyAlignment="1">
      <alignment horizontal="left" vertical="top"/>
    </xf>
    <xf numFmtId="0" fontId="3" fillId="5" borderId="5" xfId="0" applyFont="1" applyFill="1" applyBorder="1" applyAlignment="1">
      <alignment horizontal="left" vertical="top"/>
    </xf>
    <xf numFmtId="0" fontId="3" fillId="5" borderId="6" xfId="0" applyFont="1" applyFill="1" applyBorder="1" applyAlignment="1">
      <alignment horizontal="left" vertical="top"/>
    </xf>
    <xf numFmtId="0" fontId="4" fillId="2" borderId="0" xfId="0" applyFont="1" applyFill="1"/>
    <xf numFmtId="0" fontId="0" fillId="2" borderId="7" xfId="0" applyFill="1" applyBorder="1"/>
    <xf numFmtId="0" fontId="7" fillId="2" borderId="0" xfId="0" applyFont="1" applyFill="1"/>
    <xf numFmtId="0" fontId="0" fillId="2" borderId="5" xfId="0" applyFill="1" applyBorder="1"/>
    <xf numFmtId="14" fontId="0" fillId="6" borderId="8" xfId="0" applyNumberFormat="1" applyFill="1" applyBorder="1"/>
    <xf numFmtId="0" fontId="8" fillId="2" borderId="0" xfId="0" applyFont="1" applyFill="1"/>
    <xf numFmtId="0" fontId="4" fillId="2" borderId="4" xfId="0" applyFont="1" applyFill="1" applyBorder="1"/>
    <xf numFmtId="0" fontId="4" fillId="2" borderId="2" xfId="0" applyFont="1" applyFill="1" applyBorder="1"/>
    <xf numFmtId="0" fontId="4" fillId="2" borderId="3" xfId="0" applyFont="1" applyFill="1" applyBorder="1"/>
    <xf numFmtId="0" fontId="0" fillId="6" borderId="9" xfId="0" applyFill="1" applyBorder="1"/>
    <xf numFmtId="165" fontId="0" fillId="6" borderId="9" xfId="0" applyNumberFormat="1" applyFill="1" applyBorder="1" applyAlignment="1">
      <alignment horizontal="right"/>
    </xf>
    <xf numFmtId="0" fontId="0" fillId="0" borderId="0" xfId="0" applyProtection="1">
      <protection hidden="1"/>
    </xf>
    <xf numFmtId="0" fontId="5" fillId="4" borderId="0" xfId="0" applyFont="1" applyFill="1" applyAlignment="1" applyProtection="1">
      <alignment wrapText="1"/>
      <protection hidden="1"/>
    </xf>
    <xf numFmtId="0" fontId="3" fillId="0" borderId="0" xfId="0" applyFont="1" applyProtection="1">
      <protection hidden="1"/>
    </xf>
    <xf numFmtId="0" fontId="3" fillId="0" borderId="1" xfId="0" applyFont="1" applyBorder="1" applyAlignment="1" applyProtection="1">
      <alignment wrapText="1"/>
      <protection hidden="1"/>
    </xf>
    <xf numFmtId="0" fontId="10" fillId="6" borderId="1" xfId="0" applyFont="1" applyFill="1" applyBorder="1" applyAlignment="1">
      <alignment wrapText="1"/>
    </xf>
    <xf numFmtId="0" fontId="3"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3" fillId="7" borderId="1" xfId="0" applyFont="1" applyFill="1" applyBorder="1" applyAlignment="1">
      <alignment wrapText="1"/>
    </xf>
    <xf numFmtId="14" fontId="3" fillId="6" borderId="1" xfId="0" applyNumberFormat="1" applyFont="1" applyFill="1" applyBorder="1"/>
    <xf numFmtId="0" fontId="3" fillId="6" borderId="1" xfId="0" applyFont="1" applyFill="1" applyBorder="1" applyAlignment="1">
      <alignment wrapText="1"/>
    </xf>
    <xf numFmtId="0" fontId="3" fillId="6" borderId="1" xfId="0" applyFont="1" applyFill="1" applyBorder="1"/>
    <xf numFmtId="0" fontId="3" fillId="0" borderId="1" xfId="0" applyFont="1" applyFill="1" applyBorder="1" applyAlignment="1">
      <alignment wrapText="1"/>
    </xf>
    <xf numFmtId="0" fontId="3" fillId="0" borderId="1" xfId="0" applyNumberFormat="1" applyFont="1" applyFill="1" applyBorder="1"/>
    <xf numFmtId="0" fontId="5" fillId="8" borderId="0" xfId="0" applyFont="1" applyFill="1" applyBorder="1" applyAlignment="1">
      <alignment wrapText="1"/>
    </xf>
    <xf numFmtId="0" fontId="2" fillId="5" borderId="0" xfId="0" applyFont="1" applyFill="1" applyBorder="1" applyAlignment="1">
      <alignment wrapText="1"/>
    </xf>
    <xf numFmtId="0" fontId="5" fillId="9" borderId="0" xfId="0" applyFont="1" applyFill="1" applyBorder="1" applyAlignment="1">
      <alignment wrapText="1"/>
    </xf>
    <xf numFmtId="0" fontId="0" fillId="0" borderId="9" xfId="0" applyBorder="1"/>
    <xf numFmtId="0" fontId="0" fillId="0" borderId="0" xfId="0" applyFill="1" applyBorder="1"/>
    <xf numFmtId="14" fontId="3" fillId="0" borderId="1" xfId="0" applyNumberFormat="1" applyFont="1" applyFill="1" applyBorder="1"/>
    <xf numFmtId="0" fontId="0" fillId="0" borderId="10" xfId="0" applyBorder="1"/>
    <xf numFmtId="0" fontId="0" fillId="0" borderId="10" xfId="0" applyFill="1" applyBorder="1"/>
    <xf numFmtId="0" fontId="0" fillId="6" borderId="6" xfId="0" applyFill="1" applyBorder="1"/>
    <xf numFmtId="0" fontId="0" fillId="2" borderId="0" xfId="0" applyFill="1" applyBorder="1"/>
    <xf numFmtId="0" fontId="0" fillId="0" borderId="0" xfId="0" applyAlignment="1">
      <alignment wrapText="1"/>
    </xf>
    <xf numFmtId="0" fontId="3" fillId="0" borderId="1" xfId="0" applyNumberFormat="1" applyFont="1" applyFill="1" applyBorder="1" applyAlignment="1">
      <alignment wrapText="1"/>
    </xf>
    <xf numFmtId="0" fontId="0" fillId="0" borderId="0" xfId="0" applyAlignment="1">
      <alignment vertical="top"/>
    </xf>
    <xf numFmtId="0" fontId="4" fillId="0" borderId="0" xfId="0" applyFont="1"/>
    <xf numFmtId="0" fontId="4" fillId="0" borderId="0" xfId="0" applyFont="1" applyFill="1" applyBorder="1"/>
    <xf numFmtId="0" fontId="4" fillId="0" borderId="0" xfId="0" applyFont="1" applyFill="1" applyBorder="1" applyAlignment="1">
      <alignment wrapText="1"/>
    </xf>
    <xf numFmtId="0" fontId="3" fillId="0" borderId="0" xfId="0" applyFont="1" applyAlignment="1">
      <alignment horizontal="left" wrapText="1"/>
    </xf>
    <xf numFmtId="0" fontId="3" fillId="0" borderId="0" xfId="0" applyFont="1" applyFill="1" applyBorder="1"/>
    <xf numFmtId="0" fontId="3" fillId="0" borderId="0" xfId="0" applyNumberFormat="1" applyFont="1" applyFill="1" applyBorder="1"/>
    <xf numFmtId="0" fontId="10" fillId="6" borderId="1" xfId="0" applyFont="1" applyFill="1" applyBorder="1" applyAlignment="1" applyProtection="1">
      <alignment wrapText="1"/>
      <protection hidden="1"/>
    </xf>
    <xf numFmtId="14" fontId="3" fillId="6" borderId="1" xfId="0" applyNumberFormat="1" applyFont="1" applyFill="1" applyBorder="1" applyAlignment="1">
      <alignment wrapText="1"/>
    </xf>
    <xf numFmtId="0" fontId="5" fillId="3" borderId="0" xfId="0" applyFont="1" applyFill="1" applyBorder="1" applyAlignment="1">
      <alignment horizontal="center" wrapText="1"/>
    </xf>
    <xf numFmtId="0" fontId="0" fillId="0" borderId="0" xfId="0" applyAlignment="1">
      <alignment horizontal="center"/>
    </xf>
    <xf numFmtId="0" fontId="5" fillId="3" borderId="0" xfId="0" applyFont="1" applyFill="1" applyBorder="1" applyAlignment="1">
      <alignment horizontal="left" wrapText="1"/>
    </xf>
    <xf numFmtId="0" fontId="3" fillId="0" borderId="1" xfId="0" applyNumberFormat="1" applyFont="1" applyFill="1" applyBorder="1" applyAlignment="1">
      <alignment horizontal="left"/>
    </xf>
    <xf numFmtId="0" fontId="3" fillId="0" borderId="0" xfId="0" applyNumberFormat="1" applyFont="1" applyFill="1" applyBorder="1" applyAlignment="1">
      <alignment horizontal="left"/>
    </xf>
    <xf numFmtId="0" fontId="0" fillId="0" borderId="0" xfId="0" applyAlignment="1">
      <alignment horizontal="left"/>
    </xf>
    <xf numFmtId="0" fontId="3" fillId="0" borderId="0" xfId="0" applyFont="1" applyAlignment="1">
      <alignment horizontal="center"/>
    </xf>
    <xf numFmtId="0" fontId="0" fillId="2" borderId="7" xfId="0" applyFill="1" applyBorder="1" applyAlignment="1">
      <alignment horizontal="left" vertical="top"/>
    </xf>
    <xf numFmtId="0" fontId="0" fillId="2" borderId="8" xfId="0" applyFill="1" applyBorder="1" applyAlignment="1">
      <alignment horizontal="left" vertical="top"/>
    </xf>
    <xf numFmtId="0" fontId="3" fillId="6" borderId="1" xfId="0" applyFont="1" applyFill="1" applyBorder="1" applyAlignment="1">
      <alignment horizontal="center" wrapText="1"/>
    </xf>
    <xf numFmtId="0" fontId="2" fillId="10" borderId="0" xfId="0" applyFont="1" applyFill="1" applyBorder="1" applyAlignment="1">
      <alignment horizontal="center" wrapText="1"/>
    </xf>
    <xf numFmtId="0" fontId="5" fillId="8" borderId="0" xfId="0" applyFont="1" applyFill="1" applyBorder="1" applyAlignment="1">
      <alignment horizontal="center" wrapText="1"/>
    </xf>
    <xf numFmtId="0" fontId="3" fillId="6" borderId="1" xfId="0" applyFont="1" applyFill="1" applyBorder="1" applyAlignment="1">
      <alignment vertical="top" wrapText="1"/>
    </xf>
    <xf numFmtId="0" fontId="0" fillId="6" borderId="0" xfId="0" applyFill="1" applyAlignment="1">
      <alignment horizontal="left" vertical="top" wrapText="1"/>
    </xf>
    <xf numFmtId="0" fontId="0" fillId="6" borderId="9" xfId="0" applyFill="1" applyBorder="1" applyAlignment="1">
      <alignment horizontal="left" vertical="top" wrapText="1"/>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7" borderId="0" xfId="0" applyFill="1" applyAlignment="1">
      <alignment horizontal="left" vertical="top" wrapText="1"/>
    </xf>
    <xf numFmtId="0" fontId="0" fillId="7" borderId="9" xfId="0" applyFill="1" applyBorder="1" applyAlignment="1">
      <alignment horizontal="left" vertical="top" wrapText="1"/>
    </xf>
    <xf numFmtId="0" fontId="0" fillId="11" borderId="0" xfId="0" applyFill="1" applyAlignment="1">
      <alignment horizontal="left" vertical="top" wrapText="1"/>
    </xf>
    <xf numFmtId="0" fontId="0" fillId="11" borderId="9" xfId="0" applyFill="1" applyBorder="1" applyAlignment="1">
      <alignment horizontal="left" vertical="top" wrapText="1"/>
    </xf>
  </cellXfs>
  <cellStyles count="7">
    <cellStyle name="Normal" xfId="0"/>
    <cellStyle name="Percent" xfId="15"/>
    <cellStyle name="Currency" xfId="16"/>
    <cellStyle name="Currency [0]" xfId="17"/>
    <cellStyle name="Comma" xfId="18"/>
    <cellStyle name="Comma [0]" xfId="19"/>
    <cellStyle name="Normal 5" xfId="20"/>
  </cellStyles>
  <dxfs count="37">
    <dxf>
      <font>
        <b val="0"/>
        <i val="0"/>
        <u val="none"/>
        <strike val="0"/>
        <sz val="11"/>
        <name val="Calibri"/>
        <family val="2"/>
        <color rgb="FFFF0000"/>
      </font>
      <fill>
        <patternFill patternType="solid">
          <bgColor theme="5"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5"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5"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none"/>
      </fill>
      <alignment horizontal="general" vertical="bottom" textRotation="0" wrapText="1" indent="0" shrinkToFit="0" readingOrder="0"/>
      <border>
        <left/>
        <right/>
        <top style="thin">
          <color theme="4" tint="0.39998"/>
        </top>
        <bottom/>
      </border>
      <protection hidden="1" locked="0"/>
    </dxf>
    <dxf>
      <font>
        <b val="0"/>
        <i val="0"/>
        <u val="none"/>
        <strike val="0"/>
        <sz val="11"/>
        <name val="Calibri"/>
        <family val="2"/>
        <color auto="1"/>
      </font>
      <fill>
        <patternFill patternType="none"/>
      </fill>
      <border>
        <left/>
        <right/>
        <top style="thin">
          <color theme="4" tint="0.39998"/>
        </top>
        <bottom/>
        <vertical/>
        <horizontal/>
      </border>
    </dxf>
    <dxf>
      <font>
        <b val="0"/>
        <i val="0"/>
        <u val="none"/>
        <strike val="0"/>
        <sz val="11"/>
        <name val="Calibri"/>
        <family val="2"/>
        <color auto="1"/>
      </font>
      <fill>
        <patternFill patternType="none"/>
      </fill>
      <border>
        <left/>
        <right/>
        <top style="thin">
          <color theme="4" tint="0.39998"/>
        </top>
        <bottom/>
      </border>
    </dxf>
    <dxf>
      <font>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top"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top"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rgb="FFFF0000"/>
      </font>
      <fill>
        <patternFill patternType="solid">
          <bgColor theme="7" tint="0.79998"/>
        </patternFill>
      </fill>
      <alignment horizontal="center"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fill>
        <patternFill patternType="solid">
          <bgColor theme="7" tint="0.79998"/>
        </patternFill>
      </fill>
      <alignment horizontal="center" vertical="bottom" textRotation="0" wrapText="0" indent="0" shrinkToFit="0" readingOrder="0"/>
      <border>
        <left/>
        <right/>
        <top style="thin">
          <color theme="4" tint="0.39998"/>
        </top>
        <bottom/>
      </border>
    </dxf>
    <dxf>
      <font>
        <b val="0"/>
        <i val="0"/>
        <u val="none"/>
        <strike val="0"/>
        <sz val="11"/>
        <name val="Calibri"/>
        <family val="2"/>
        <color auto="1"/>
      </font>
      <numFmt numFmtId="177" formatCode="General"/>
      <fill>
        <patternFill patternType="none"/>
      </fill>
      <border>
        <left/>
        <right/>
        <top style="thin">
          <color theme="4" tint="0.39998"/>
        </top>
        <bottom/>
      </border>
    </dxf>
    <dxf>
      <font>
        <b val="0"/>
        <i val="0"/>
        <u val="none"/>
        <strike val="0"/>
        <sz val="11"/>
        <name val="Calibri"/>
        <family val="2"/>
        <color rgb="FFFF0000"/>
      </font>
      <numFmt numFmtId="178" formatCode="@"/>
      <fill>
        <patternFill patternType="solid">
          <bgColor theme="7" tint="0.79998"/>
        </patternFill>
      </fill>
      <border>
        <left/>
        <right/>
        <top style="thin">
          <color theme="4" tint="0.39998"/>
        </top>
        <bottom/>
      </border>
    </dxf>
    <dxf>
      <font>
        <b val="0"/>
        <i val="0"/>
        <u val="none"/>
        <strike val="0"/>
        <sz val="11"/>
        <name val="Calibri"/>
        <family val="2"/>
        <color auto="1"/>
      </font>
      <numFmt numFmtId="179" formatCode="m/d/yyyy"/>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7" formatCode="General"/>
      <fill>
        <patternFill patternType="none"/>
      </fill>
      <alignment horizontal="left" vertical="bottom" textRotation="0" indent="0" shrinkToFit="0" readingOrder="0"/>
      <border>
        <left/>
        <right/>
        <top style="thin">
          <color theme="4" tint="0.39998"/>
        </top>
        <bottom/>
      </border>
    </dxf>
    <dxf>
      <font>
        <b val="0"/>
        <i val="0"/>
        <u val="none"/>
        <strike val="0"/>
        <sz val="11"/>
        <name val="Calibri"/>
        <family val="2"/>
        <color auto="1"/>
      </font>
      <numFmt numFmtId="179" formatCode="m/d/yyyy"/>
      <fill>
        <patternFill patternType="solid">
          <bgColor theme="7" tint="0.79998"/>
        </patternFill>
      </fill>
      <border>
        <left/>
        <right/>
        <top style="thin">
          <color theme="4" tint="0.39998"/>
        </top>
        <bottom/>
      </border>
    </dxf>
    <dxf>
      <font>
        <b val="0"/>
        <i val="0"/>
        <u val="none"/>
        <strike val="0"/>
        <sz val="11"/>
        <name val="Calibri"/>
        <family val="2"/>
        <color auto="1"/>
      </font>
      <numFmt numFmtId="179" formatCode="m/d/yyyy"/>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7" formatCode="General"/>
      <fill>
        <patternFill patternType="none"/>
      </fill>
      <alignment horizontal="general" vertical="bottom" textRotation="0" wrapText="1" indent="0" shrinkToFit="0" readingOrder="0"/>
      <border>
        <left/>
        <right/>
        <top style="thin">
          <color theme="4" tint="0.39998"/>
        </top>
        <bottom/>
      </border>
    </dxf>
    <dxf>
      <font>
        <b val="0"/>
        <i val="0"/>
        <u val="none"/>
        <strike val="0"/>
        <sz val="11"/>
        <name val="Calibri"/>
        <family val="2"/>
        <color rgb="FFFF0000"/>
      </font>
      <numFmt numFmtId="179" formatCode="m/d/yyyy"/>
      <fill>
        <patternFill patternType="solid">
          <bgColor theme="7" tint="0.79998"/>
        </patternFill>
      </fill>
      <alignment horizontal="general" vertical="bottom" textRotation="0" wrapText="1" indent="0" shrinkToFit="0" readingOrder="0"/>
      <border>
        <left/>
        <right/>
        <top style="thin">
          <color theme="4" tint="0.39998"/>
        </top>
        <bottom/>
      </border>
    </dxf>
    <dxf>
      <font>
        <b val="0"/>
        <i val="0"/>
        <u val="none"/>
        <strike val="0"/>
        <sz val="11"/>
        <name val="Calibri"/>
        <family val="2"/>
        <color auto="1"/>
      </font>
      <numFmt numFmtId="179" formatCode="m/d/yyyy"/>
      <fill>
        <patternFill patternType="none"/>
      </fill>
      <border>
        <left/>
        <right/>
        <top style="thin">
          <color theme="4" tint="0.39998"/>
        </top>
        <bottom/>
      </border>
    </dxf>
    <dxf>
      <font>
        <b val="0"/>
        <i val="0"/>
        <u val="none"/>
        <strike val="0"/>
        <sz val="11"/>
        <name val="Calibri"/>
        <family val="2"/>
        <color auto="1"/>
      </font>
      <fill>
        <patternFill patternType="none"/>
      </fill>
      <border>
        <left/>
        <right/>
        <top style="thin">
          <color theme="4" tint="0.39998"/>
        </top>
        <bottom/>
        <vertical/>
        <horizontal/>
      </border>
    </dxf>
    <dxf>
      <border>
        <left style="thin">
          <color theme="4" tint="0.39998"/>
        </left>
        <right style="thin">
          <color theme="4" tint="0.39998"/>
        </right>
        <top style="thin">
          <color theme="4" tint="0.39998"/>
        </top>
        <bottom style="thin">
          <color theme="4" tint="0.39998"/>
        </bottom>
      </border>
    </dxf>
    <dxf>
      <font>
        <b val="0"/>
        <i val="0"/>
        <u val="none"/>
        <strike val="0"/>
        <sz val="11"/>
        <name val="Calibri"/>
        <family val="2"/>
        <color auto="1"/>
      </font>
      <fill>
        <patternFill patternType="none"/>
      </fill>
    </dxf>
    <dxf>
      <font>
        <b/>
        <i val="0"/>
        <u val="none"/>
        <strike val="0"/>
        <sz val="11"/>
        <name val="Calibri"/>
        <family val="2"/>
        <color theme="0"/>
      </font>
      <fill>
        <patternFill patternType="none"/>
      </fill>
      <alignment horizontal="general" vertical="bottom" textRotation="0" wrapText="1" indent="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1" Type="http://schemas.openxmlformats.org/officeDocument/2006/relationships/worksheet" Target="worksheets/sheet1.xml" /><Relationship Id="rId2" Type="http://schemas.openxmlformats.org/officeDocument/2006/relationships/worksheet" Target="worksheets/sheet2.xml" /><Relationship Id="rId8" Type="http://schemas.openxmlformats.org/officeDocument/2006/relationships/customXml" Target="../customXml/item2.xml" /><Relationship Id="rId4" Type="http://schemas.openxmlformats.org/officeDocument/2006/relationships/styles" Target="styles.xml" /><Relationship Id="rId9" Type="http://schemas.openxmlformats.org/officeDocument/2006/relationships/customXml" Target="../customXml/item3.xml" /><Relationship Id="rId6"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customXml" Target="../customXml/item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8</xdr:col>
      <xdr:colOff>343395</xdr:colOff>
      <xdr:row>0</xdr:row>
      <xdr:rowOff>95250</xdr:rowOff>
    </xdr:from>
    <xdr:to>
      <xdr:col>11</xdr:col>
      <xdr:colOff>86121</xdr:colOff>
      <xdr:row>5</xdr:row>
      <xdr:rowOff>125129</xdr:rowOff>
    </xdr:to>
    <xdr:pic>
      <xdr:nvPicPr>
        <xdr:cNvPr id="2" name="Picture 1"/>
        <xdr:cNvPicPr>
          <a:picLocks noChangeAspect="1"/>
        </xdr:cNvPicPr>
      </xdr:nvPicPr>
      <xdr:blipFill>
        <a:blip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a:off x="16141700" y="95250"/>
          <a:ext cx="1568450" cy="1466850"/>
        </a:xfrm>
        <a:prstGeom prst="rect"/>
        <a:noFill/>
        <a:ln>
          <a:noFill/>
        </a:ln>
      </xdr:spPr>
    </xdr:pic>
    <xdr:clientData/>
  </xdr:twoCellAnchor>
</xdr:wsDr>
</file>

<file path=xl/tables/table1.xml><?xml version="1.0" encoding="utf-8"?>
<table xmlns="http://schemas.openxmlformats.org/spreadsheetml/2006/main" id="2" name="Table2" displayName="Table2" ref="A1:AH123" totalsRowShown="0" headerRowDxfId="36" dataDxfId="35" tableBorderDxfId="34">
  <autoFilter ref="A1:AH123"/>
  <tableColumns count="34">
    <tableColumn id="1" name="UtilityID" dataDxfId="33">
      <calculatedColumnFormula>'READ ME FIRST'!$D$12</calculatedColumnFormula>
    </tableColumn>
    <tableColumn id="2" name="Submission Date" dataDxfId="32">
      <calculatedColumnFormula>'READ ME FIRST'!$D$15</calculatedColumnFormula>
    </tableColumn>
    <tableColumn id="24" name="WMPInitiativeCategory" dataDxfId="31"/>
    <tableColumn id="27" name="WMPInitiativeCategory#" dataDxfId="30">
      <calculatedColumnFormula>IF(Table2[[#This Row],[WMPInitiativeCategory]]="","",INDEX('Initiative mapping-DO NOT EDIT'!$H$3:$H$12,MATCH(Table2[[#This Row],[WMPInitiativeCategory]],'Initiative mapping-DO NOT EDIT'!$G$3:$G$12,0)))</calculatedColumnFormula>
    </tableColumn>
    <tableColumn id="22" name="WMPInitiativeActivity" dataDxfId="29"/>
    <tableColumn id="23" name="ActivityNameifOther" dataDxfId="28"/>
    <tableColumn id="20" name="WMPInitiativeActivity#" dataDxfId="27">
      <calculatedColumnFormula>IF(Table2[[#This Row],[WMPInitiativeActivity]]="","x",IF(Table2[[#This Row],[WMPInitiativeActivity]]="other",Table2[[#This Row],[ActivityNameifOther]],INDEX('Initiative mapping-DO NOT EDIT'!$C$3:$C$89,MATCH(Table2[[#This Row],[WMPInitiativeActivity]],'Initiative mapping-DO NOT EDIT'!$D$3:$D$89,0))))</calculatedColumnFormula>
    </tableColumn>
    <tableColumn id="25" name="UtilityInitiativeName" dataDxfId="26"/>
    <tableColumn id="26" name="InitiativeActivityID" dataDxfId="25"/>
    <tableColumn id="10" name="WMPInitiativeCode" dataDxfId="24">
      <calculatedColumnFormula>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calculatedColumnFormula>
    </tableColumn>
    <tableColumn id="12" name="WMPPageNumber" dataDxfId="23"/>
    <tableColumn id="13" name="QuantTargetUnits" dataDxfId="22"/>
    <tableColumn id="28" name="AnnualQuantTarget" dataDxfId="21"/>
    <tableColumn id="19" name="ProjectedQuantProgressQ1" dataDxfId="20"/>
    <tableColumn id="6" name="ProjectedQuantProgressQ1-2" dataDxfId="19"/>
    <tableColumn id="5" name="ProjectedQuantProgressQ1-3" dataDxfId="18"/>
    <tableColumn id="3" name="ProjectedQuantProgressQ1-4" dataDxfId="17"/>
    <tableColumn id="29" name="QuantActualProgressQ1" dataDxfId="16"/>
    <tableColumn id="33" name="QuantActualProgressQ1-2" dataDxfId="15"/>
    <tableColumn id="32" name="QuantActualProgressQ1-3" dataDxfId="14"/>
    <tableColumn id="31" name="QuantActualProgressQ1-4" dataDxfId="13"/>
    <tableColumn id="37" name="AnnualQualTarget" dataDxfId="12"/>
    <tableColumn id="21" name="QualActualProgressQ1" dataDxfId="11"/>
    <tableColumn id="17" name="QualActualProgressQ1-2" dataDxfId="10"/>
    <tableColumn id="11" name="QualActualProgressQ1-3" dataDxfId="9"/>
    <tableColumn id="4" name="QualActualProgressQ1-4" dataDxfId="8"/>
    <tableColumn id="36" name="Status" dataDxfId="7"/>
    <tableColumn id="18" name="CorrectiveActionsIfDelayed" dataDxfId="6"/>
    <tableColumn id="7" name="REFERENCE: Compliance Branch Requirements --&gt;" dataDxfId="5"/>
    <tableColumn id="9" name="Audit" dataDxfId="4"/>
    <tableColumn id="8" name="Audit File Documentation Requested" dataDxfId="3"/>
    <tableColumn id="14" name="FolderLink" dataDxfId="2"/>
    <tableColumn id="15" name="PersonInChargeName" dataDxfId="1"/>
    <tableColumn id="16"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topLeftCell="A31">
      <selection pane="topLeft" activeCell="A1" sqref="A1"/>
    </sheetView>
  </sheetViews>
  <sheetFormatPr defaultColWidth="8.7109375" defaultRowHeight="15"/>
  <cols>
    <col min="1" max="1" width="7.54545454545455" style="3" customWidth="1"/>
    <col min="2" max="2" width="19.4545454545455" style="3" customWidth="1"/>
    <col min="3" max="3" width="22.2727272727273" style="3" customWidth="1"/>
    <col min="4" max="4" width="24.5454545454545" style="3" bestFit="1" customWidth="1"/>
    <col min="5" max="5" width="112.181818181818" style="3" customWidth="1"/>
    <col min="6" max="6" width="13.5454545454545" style="3" customWidth="1"/>
    <col min="7" max="7" width="18.8181818181818" style="3" customWidth="1"/>
    <col min="8" max="8" width="7.81818181818182" style="3" customWidth="1"/>
    <col min="9" max="16384" width="8.72727272727273" style="3"/>
  </cols>
  <sheetData>
    <row r="1" s="9" customFormat="1" ht="26.25">
      <c r="B1" s="17" t="s">
        <v>0</v>
      </c>
    </row>
    <row r="2" s="9" customFormat="1" ht="14.45" customHeight="1">
      <c r="B2" s="17"/>
    </row>
    <row r="3" s="9" customFormat="1" ht="14.45" customHeight="1" thickBot="1">
      <c r="B3" s="20"/>
    </row>
    <row r="4" spans="2:8" s="9" customFormat="1" ht="15">
      <c r="B4" s="12" t="s">
        <v>1</v>
      </c>
      <c r="C4" s="13"/>
      <c r="D4" s="13"/>
      <c r="E4" s="13"/>
      <c r="F4" s="13"/>
      <c r="G4" s="13"/>
      <c r="H4" s="14"/>
    </row>
    <row r="5" spans="2:8" s="9" customFormat="1" ht="44.45" customHeight="1">
      <c r="B5" s="10">
        <v>1</v>
      </c>
      <c r="C5" s="74" t="s">
        <v>2</v>
      </c>
      <c r="D5" s="74"/>
      <c r="E5" s="74"/>
      <c r="F5" s="74"/>
      <c r="G5" s="74"/>
      <c r="H5" s="75"/>
    </row>
    <row r="6" spans="2:8" s="9" customFormat="1" ht="44.45" customHeight="1">
      <c r="B6" s="10">
        <v>2</v>
      </c>
      <c r="C6" s="78" t="s">
        <v>3</v>
      </c>
      <c r="D6" s="78"/>
      <c r="E6" s="78"/>
      <c r="F6" s="78"/>
      <c r="G6" s="78"/>
      <c r="H6" s="79"/>
    </row>
    <row r="7" spans="2:8" s="9" customFormat="1" ht="44.45" customHeight="1">
      <c r="B7" s="10">
        <v>3</v>
      </c>
      <c r="C7" s="80" t="s">
        <v>4</v>
      </c>
      <c r="D7" s="80"/>
      <c r="E7" s="80"/>
      <c r="F7" s="80"/>
      <c r="G7" s="80"/>
      <c r="H7" s="81"/>
    </row>
    <row r="8" spans="2:8" s="9" customFormat="1" ht="44.45" customHeight="1" thickBot="1">
      <c r="B8" s="11">
        <v>4</v>
      </c>
      <c r="C8" s="76" t="s">
        <v>5</v>
      </c>
      <c r="D8" s="76"/>
      <c r="E8" s="76"/>
      <c r="F8" s="76"/>
      <c r="G8" s="76"/>
      <c r="H8" s="77"/>
    </row>
    <row r="9" s="9" customFormat="1" ht="26.45" customHeight="1"/>
    <row r="10" s="9" customFormat="1" ht="18" customHeight="1"/>
    <row r="11" s="9" customFormat="1" ht="18" customHeight="1" thickBot="1">
      <c r="B11" s="15" t="s">
        <v>6</v>
      </c>
    </row>
    <row r="12" spans="2:5" s="9" customFormat="1" ht="18" customHeight="1">
      <c r="B12" s="21" t="s">
        <v>7</v>
      </c>
      <c r="C12" s="18"/>
      <c r="D12" s="48" t="s">
        <v>8</v>
      </c>
      <c r="E12" s="15"/>
    </row>
    <row r="13" spans="2:4" s="9" customFormat="1" ht="15">
      <c r="B13" s="22" t="s">
        <v>9</v>
      </c>
      <c r="C13" s="49"/>
      <c r="D13" s="24">
        <v>2021</v>
      </c>
    </row>
    <row r="14" spans="2:4" s="9" customFormat="1" ht="15">
      <c r="B14" s="22" t="s">
        <v>10</v>
      </c>
      <c r="C14" s="49"/>
      <c r="D14" s="25" t="s">
        <v>11</v>
      </c>
    </row>
    <row r="15" spans="2:4" s="9" customFormat="1" ht="15.75" thickBot="1">
      <c r="B15" s="23" t="s">
        <v>12</v>
      </c>
      <c r="C15" s="16"/>
      <c r="D15" s="19">
        <v>44319</v>
      </c>
    </row>
    <row r="16" ht="15.75" thickBot="1"/>
    <row r="17" spans="2:8" ht="15">
      <c r="B17" s="12" t="s">
        <v>13</v>
      </c>
      <c r="C17" s="13"/>
      <c r="D17" s="13"/>
      <c r="E17" s="13"/>
      <c r="F17" s="13"/>
      <c r="G17" s="13"/>
      <c r="H17" s="14"/>
    </row>
    <row r="18" spans="2:8" ht="15">
      <c r="B18" s="10"/>
      <c r="H18" s="43"/>
    </row>
    <row r="19" spans="2:8" ht="45">
      <c r="B19" s="10"/>
      <c r="C19" s="53" t="s">
        <v>14</v>
      </c>
      <c r="D19" s="53" t="s">
        <v>15</v>
      </c>
      <c r="E19" s="53" t="s">
        <v>16</v>
      </c>
      <c r="F19" s="54" t="s">
        <v>17</v>
      </c>
      <c r="G19" s="55" t="s">
        <v>18</v>
      </c>
      <c r="H19" s="43"/>
    </row>
    <row r="20" spans="2:8" ht="15">
      <c r="B20" s="10"/>
      <c r="C20" s="52" t="s">
        <v>19</v>
      </c>
      <c r="D20" s="52" t="s">
        <v>20</v>
      </c>
      <c r="E20" s="50" t="s">
        <v>21</v>
      </c>
      <c r="F20" s="44" t="s">
        <v>22</v>
      </c>
      <c r="G20" s="3" t="s">
        <v>11</v>
      </c>
      <c r="H20" s="43"/>
    </row>
    <row r="21" spans="2:8" ht="15">
      <c r="B21" s="10"/>
      <c r="C21" s="52" t="s">
        <v>23</v>
      </c>
      <c r="D21" s="52" t="s">
        <v>12</v>
      </c>
      <c r="E21" s="50" t="s">
        <v>24</v>
      </c>
      <c r="F21" s="44" t="s">
        <v>25</v>
      </c>
      <c r="G21" s="3" t="s">
        <v>11</v>
      </c>
      <c r="H21" s="43"/>
    </row>
    <row r="22" spans="2:8" ht="15">
      <c r="B22" s="10"/>
      <c r="C22" s="52" t="s">
        <v>26</v>
      </c>
      <c r="D22" s="52" t="s">
        <v>27</v>
      </c>
      <c r="E22" s="50" t="s">
        <v>28</v>
      </c>
      <c r="F22" s="44" t="s">
        <v>22</v>
      </c>
      <c r="G22" s="3" t="s">
        <v>11</v>
      </c>
      <c r="H22" s="43"/>
    </row>
    <row r="23" spans="2:8" ht="15">
      <c r="B23" s="10"/>
      <c r="C23" s="52" t="s">
        <v>29</v>
      </c>
      <c r="D23" s="52" t="s">
        <v>30</v>
      </c>
      <c r="E23" s="50" t="s">
        <v>31</v>
      </c>
      <c r="F23" s="44" t="s">
        <v>32</v>
      </c>
      <c r="G23" s="3" t="s">
        <v>11</v>
      </c>
      <c r="H23" s="43"/>
    </row>
    <row r="24" spans="2:8" ht="30">
      <c r="B24" s="10"/>
      <c r="C24" s="52" t="s">
        <v>33</v>
      </c>
      <c r="D24" s="52" t="s">
        <v>34</v>
      </c>
      <c r="E24" s="50" t="s">
        <v>35</v>
      </c>
      <c r="F24" s="44" t="s">
        <v>22</v>
      </c>
      <c r="G24" s="3" t="s">
        <v>11</v>
      </c>
      <c r="H24" s="43"/>
    </row>
    <row r="25" spans="2:8" ht="30">
      <c r="B25" s="10"/>
      <c r="C25" s="52" t="s">
        <v>36</v>
      </c>
      <c r="D25" s="52" t="s">
        <v>37</v>
      </c>
      <c r="E25" s="50" t="s">
        <v>38</v>
      </c>
      <c r="F25" s="44" t="s">
        <v>22</v>
      </c>
      <c r="G25" s="3" t="s">
        <v>11</v>
      </c>
      <c r="H25" s="43"/>
    </row>
    <row r="26" spans="2:8" ht="15">
      <c r="B26" s="10"/>
      <c r="C26" s="52" t="s">
        <v>39</v>
      </c>
      <c r="D26" s="52" t="s">
        <v>40</v>
      </c>
      <c r="E26" s="50" t="s">
        <v>41</v>
      </c>
      <c r="F26" s="44" t="s">
        <v>42</v>
      </c>
      <c r="G26" s="3" t="s">
        <v>11</v>
      </c>
      <c r="H26" s="43"/>
    </row>
    <row r="27" spans="2:8" ht="15">
      <c r="B27" s="10"/>
      <c r="C27" s="52" t="s">
        <v>43</v>
      </c>
      <c r="D27" s="52" t="s">
        <v>44</v>
      </c>
      <c r="E27" s="50" t="s">
        <v>45</v>
      </c>
      <c r="F27" s="44" t="s">
        <v>22</v>
      </c>
      <c r="G27" s="3" t="s">
        <v>11</v>
      </c>
      <c r="H27" s="43"/>
    </row>
    <row r="28" spans="2:8" ht="56.45" customHeight="1">
      <c r="B28" s="10"/>
      <c r="C28" s="52" t="s">
        <v>46</v>
      </c>
      <c r="D28" s="52" t="s">
        <v>47</v>
      </c>
      <c r="E28" s="50" t="s">
        <v>48</v>
      </c>
      <c r="F28" s="44" t="s">
        <v>22</v>
      </c>
      <c r="G28" s="3" t="s">
        <v>11</v>
      </c>
      <c r="H28" s="43"/>
    </row>
    <row r="29" spans="2:8" ht="75">
      <c r="B29" s="10"/>
      <c r="C29" s="52" t="s">
        <v>49</v>
      </c>
      <c r="D29" s="52" t="s">
        <v>50</v>
      </c>
      <c r="E29" s="50" t="s">
        <v>51</v>
      </c>
      <c r="F29" s="44" t="s">
        <v>22</v>
      </c>
      <c r="G29" s="3" t="s">
        <v>11</v>
      </c>
      <c r="H29" s="43"/>
    </row>
    <row r="30" spans="2:8" ht="15">
      <c r="B30" s="10"/>
      <c r="C30" s="52" t="s">
        <v>52</v>
      </c>
      <c r="D30" s="52" t="s">
        <v>53</v>
      </c>
      <c r="E30" s="50" t="s">
        <v>54</v>
      </c>
      <c r="F30" s="44" t="s">
        <v>32</v>
      </c>
      <c r="G30" s="3" t="s">
        <v>11</v>
      </c>
      <c r="H30" s="43"/>
    </row>
    <row r="31" spans="2:8" ht="30">
      <c r="B31" s="10"/>
      <c r="C31" s="52" t="s">
        <v>55</v>
      </c>
      <c r="D31" s="52" t="s">
        <v>56</v>
      </c>
      <c r="E31" s="50" t="s">
        <v>57</v>
      </c>
      <c r="F31" s="44" t="s">
        <v>22</v>
      </c>
      <c r="G31" s="3" t="s">
        <v>11</v>
      </c>
      <c r="H31" s="43"/>
    </row>
    <row r="32" spans="2:8" ht="15">
      <c r="B32" s="10"/>
      <c r="C32" s="52" t="s">
        <v>58</v>
      </c>
      <c r="D32" s="52" t="s">
        <v>59</v>
      </c>
      <c r="E32" s="50" t="s">
        <v>60</v>
      </c>
      <c r="F32" s="44" t="s">
        <v>32</v>
      </c>
      <c r="G32" s="3" t="s">
        <v>11</v>
      </c>
      <c r="H32" s="43"/>
    </row>
    <row r="33" spans="2:8" ht="15">
      <c r="B33" s="10"/>
      <c r="C33" s="52" t="s">
        <v>61</v>
      </c>
      <c r="D33" s="52" t="s">
        <v>62</v>
      </c>
      <c r="E33" s="50" t="s">
        <v>63</v>
      </c>
      <c r="F33" s="44" t="s">
        <v>32</v>
      </c>
      <c r="G33" s="3" t="s">
        <v>11</v>
      </c>
      <c r="H33" s="43"/>
    </row>
    <row r="34" spans="2:8" ht="15">
      <c r="B34" s="10"/>
      <c r="C34" s="52" t="s">
        <v>64</v>
      </c>
      <c r="D34" s="52" t="s">
        <v>65</v>
      </c>
      <c r="E34" s="50" t="s">
        <v>66</v>
      </c>
      <c r="F34" s="44" t="s">
        <v>32</v>
      </c>
      <c r="G34" s="3" t="s">
        <v>11</v>
      </c>
      <c r="H34" s="43"/>
    </row>
    <row r="35" spans="2:8" ht="30">
      <c r="B35" s="10"/>
      <c r="C35" s="52" t="s">
        <v>67</v>
      </c>
      <c r="D35" s="52" t="s">
        <v>68</v>
      </c>
      <c r="E35" s="50" t="s">
        <v>69</v>
      </c>
      <c r="F35" s="44" t="s">
        <v>32</v>
      </c>
      <c r="G35" s="3" t="s">
        <v>11</v>
      </c>
      <c r="H35" s="43"/>
    </row>
    <row r="36" spans="2:8" ht="15">
      <c r="B36" s="10"/>
      <c r="C36" s="52" t="s">
        <v>70</v>
      </c>
      <c r="D36" s="52" t="s">
        <v>71</v>
      </c>
      <c r="E36" s="50" t="s">
        <v>72</v>
      </c>
      <c r="F36" s="44" t="s">
        <v>32</v>
      </c>
      <c r="G36" s="3" t="s">
        <v>11</v>
      </c>
      <c r="H36" s="43"/>
    </row>
    <row r="37" spans="2:8" ht="15">
      <c r="B37" s="10"/>
      <c r="C37" s="52" t="s">
        <v>73</v>
      </c>
      <c r="D37" s="52" t="s">
        <v>74</v>
      </c>
      <c r="E37" s="50" t="s">
        <v>75</v>
      </c>
      <c r="F37" s="44" t="s">
        <v>32</v>
      </c>
      <c r="G37" s="3" t="s">
        <v>11</v>
      </c>
      <c r="H37" s="43"/>
    </row>
    <row r="38" spans="2:8" ht="15">
      <c r="B38" s="10"/>
      <c r="C38" s="52" t="s">
        <v>76</v>
      </c>
      <c r="D38" s="52" t="s">
        <v>77</v>
      </c>
      <c r="E38" s="50" t="s">
        <v>78</v>
      </c>
      <c r="F38" s="44" t="s">
        <v>32</v>
      </c>
      <c r="G38" s="3" t="s">
        <v>79</v>
      </c>
      <c r="H38" s="43"/>
    </row>
    <row r="39" spans="2:8" ht="15">
      <c r="B39" s="10"/>
      <c r="C39" s="52" t="s">
        <v>80</v>
      </c>
      <c r="D39" s="52" t="s">
        <v>81</v>
      </c>
      <c r="E39" s="50" t="s">
        <v>82</v>
      </c>
      <c r="F39" s="44" t="s">
        <v>32</v>
      </c>
      <c r="G39" s="3" t="s">
        <v>83</v>
      </c>
      <c r="H39" s="43"/>
    </row>
    <row r="40" spans="2:8" ht="15">
      <c r="B40" s="10"/>
      <c r="C40" s="52" t="s">
        <v>84</v>
      </c>
      <c r="D40" s="52" t="s">
        <v>85</v>
      </c>
      <c r="E40" s="50" t="s">
        <v>86</v>
      </c>
      <c r="F40" s="44" t="s">
        <v>32</v>
      </c>
      <c r="G40" s="3" t="s">
        <v>87</v>
      </c>
      <c r="H40" s="43"/>
    </row>
    <row r="41" spans="2:8" ht="30">
      <c r="B41" s="10"/>
      <c r="C41" s="52" t="s">
        <v>88</v>
      </c>
      <c r="D41" s="52" t="s">
        <v>89</v>
      </c>
      <c r="E41" s="50" t="s">
        <v>90</v>
      </c>
      <c r="F41" s="44" t="s">
        <v>22</v>
      </c>
      <c r="G41" s="3" t="s">
        <v>11</v>
      </c>
      <c r="H41" s="43"/>
    </row>
    <row r="42" spans="2:8" ht="15">
      <c r="B42" s="10"/>
      <c r="C42" s="52" t="s">
        <v>91</v>
      </c>
      <c r="D42" s="52" t="s">
        <v>92</v>
      </c>
      <c r="E42" s="50" t="s">
        <v>93</v>
      </c>
      <c r="F42" s="44" t="s">
        <v>22</v>
      </c>
      <c r="G42" s="3" t="s">
        <v>11</v>
      </c>
      <c r="H42" s="43"/>
    </row>
    <row r="43" spans="2:8" ht="15">
      <c r="B43" s="10"/>
      <c r="C43" s="52" t="s">
        <v>94</v>
      </c>
      <c r="D43" s="52" t="s">
        <v>95</v>
      </c>
      <c r="E43" s="50" t="s">
        <v>96</v>
      </c>
      <c r="F43" s="44" t="s">
        <v>22</v>
      </c>
      <c r="G43" s="3" t="s">
        <v>79</v>
      </c>
      <c r="H43" s="43"/>
    </row>
    <row r="44" spans="2:8" ht="15">
      <c r="B44" s="10"/>
      <c r="C44" s="52" t="s">
        <v>97</v>
      </c>
      <c r="D44" s="52" t="s">
        <v>98</v>
      </c>
      <c r="E44" s="50" t="s">
        <v>99</v>
      </c>
      <c r="F44" s="44" t="s">
        <v>22</v>
      </c>
      <c r="G44" s="3" t="s">
        <v>83</v>
      </c>
      <c r="H44" s="43"/>
    </row>
    <row r="45" spans="2:8" ht="15">
      <c r="B45" s="10"/>
      <c r="C45" s="52" t="s">
        <v>100</v>
      </c>
      <c r="D45" s="52" t="s">
        <v>101</v>
      </c>
      <c r="E45" s="50" t="s">
        <v>102</v>
      </c>
      <c r="F45" s="44" t="s">
        <v>22</v>
      </c>
      <c r="G45" s="3" t="s">
        <v>87</v>
      </c>
      <c r="H45" s="43"/>
    </row>
    <row r="46" spans="2:8" ht="15">
      <c r="B46" s="10"/>
      <c r="C46" s="52" t="s">
        <v>103</v>
      </c>
      <c r="D46" s="52" t="s">
        <v>104</v>
      </c>
      <c r="E46" s="50" t="s">
        <v>105</v>
      </c>
      <c r="F46" s="44" t="s">
        <v>22</v>
      </c>
      <c r="G46" s="3" t="s">
        <v>106</v>
      </c>
      <c r="H46" s="43"/>
    </row>
    <row r="47" spans="2:8" ht="30">
      <c r="B47" s="10"/>
      <c r="C47" s="52" t="s">
        <v>107</v>
      </c>
      <c r="D47" s="52" t="s">
        <v>108</v>
      </c>
      <c r="E47" s="50" t="s">
        <v>109</v>
      </c>
      <c r="F47" s="44" t="s">
        <v>22</v>
      </c>
      <c r="G47" s="3" t="s">
        <v>110</v>
      </c>
      <c r="H47" s="43"/>
    </row>
    <row r="48" spans="2:8" ht="15">
      <c r="B48" s="10"/>
      <c r="C48" s="46" t="s">
        <v>111</v>
      </c>
      <c r="D48" s="46"/>
      <c r="E48" s="46"/>
      <c r="F48" s="47"/>
      <c r="H48" s="43"/>
    </row>
    <row r="49" spans="2:8" ht="15">
      <c r="B49" s="10"/>
      <c r="F49" s="44"/>
      <c r="H49" s="43"/>
    </row>
    <row r="50" spans="2:8" ht="15.75" thickBot="1">
      <c r="B50" s="11"/>
      <c r="C50" s="68"/>
      <c r="D50" s="68"/>
      <c r="E50" s="68"/>
      <c r="F50" s="68"/>
      <c r="G50" s="68"/>
      <c r="H50" s="69"/>
    </row>
  </sheetData>
  <mergeCells count="4">
    <mergeCell ref="C5:H5"/>
    <mergeCell ref="C8:H8"/>
    <mergeCell ref="C6:H6"/>
    <mergeCell ref="C7:H7"/>
  </mergeCells>
  <dataValidations count="1">
    <dataValidation type="list" allowBlank="1" showInputMessage="1" showErrorMessage="1" sqref="D12">
      <formula1>'Initiative mapping-DO NOT EDIT'!$J$3:$J$10</formula1>
    </dataValidation>
  </dataValidations>
  <pageMargins left="0.7" right="0.7" top="0.75" bottom="0.75" header="0.3" footer="0.3"/>
  <pageSetup fitToHeight="0" horizontalDpi="90" verticalDpi="90" orientation="landscape" scale="1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7"/>
    <pageSetUpPr fitToPage="1"/>
  </sheetPr>
  <dimension ref="A1:AH128"/>
  <sheetViews>
    <sheetView showGridLines="0" tabSelected="1" view="pageBreakPreview" zoomScale="60" zoomScaleNormal="80" workbookViewId="0" topLeftCell="K1">
      <pane ySplit="1" topLeftCell="A59" activePane="bottomLeft" state="frozen"/>
      <selection pane="topLeft" activeCell="K1" sqref="K1"/>
      <selection pane="bottomLeft" activeCell="W61" sqref="W61"/>
    </sheetView>
  </sheetViews>
  <sheetFormatPr defaultColWidth="9.140625" defaultRowHeight="15"/>
  <cols>
    <col min="1" max="1" width="10.2727272727273" style="1" bestFit="1" customWidth="1"/>
    <col min="2" max="2" width="13.1818181818182" style="1" bestFit="1" customWidth="1"/>
    <col min="3" max="3" width="47" style="1" customWidth="1"/>
    <col min="4" max="4" width="25.1818181818182" style="1" customWidth="1"/>
    <col min="5" max="5" width="59.4545454545455" customWidth="1"/>
    <col min="6" max="6" width="27" style="3" customWidth="1"/>
    <col min="7" max="7" width="39.2727272727273" style="66" customWidth="1"/>
    <col min="8" max="8" width="44.1818181818182" style="1" customWidth="1"/>
    <col min="9" max="9" width="21.7272727272727" style="1" bestFit="1" customWidth="1"/>
    <col min="10" max="10" width="80" style="1" bestFit="1" customWidth="1"/>
    <col min="11" max="11" width="18.5454545454545" style="67" customWidth="1"/>
    <col min="12" max="12" width="24.7272727272727" style="1" customWidth="1"/>
    <col min="13" max="15" width="18.5454545454545" style="67" customWidth="1"/>
    <col min="16" max="16" width="24.1818181818182" style="67" customWidth="1"/>
    <col min="17" max="17" width="24.1818181818182" style="62" customWidth="1"/>
    <col min="18" max="18" width="24.1818181818182" style="67" customWidth="1"/>
    <col min="19" max="20" width="24.1818181818182" style="1" customWidth="1"/>
    <col min="21" max="21" width="22.5454545454545" style="1" customWidth="1"/>
    <col min="22" max="22" width="84.4545454545455" style="1" customWidth="1"/>
    <col min="23" max="23" width="68.2727272727273" style="1" customWidth="1"/>
    <col min="24" max="25" width="22.4545454545455" style="1" customWidth="1"/>
    <col min="26" max="26" width="22.4545454545455" style="28" customWidth="1"/>
    <col min="27" max="27" width="22.4545454545455" style="1" customWidth="1"/>
    <col min="28" max="28" width="26.8181818181818" style="1" customWidth="1"/>
    <col min="29" max="29" width="29.5454545454545" style="1" customWidth="1"/>
    <col min="30" max="30" width="14.4545454545455" style="1" customWidth="1"/>
    <col min="31" max="31" width="13.2727272727273" style="1" customWidth="1"/>
    <col min="32" max="32" width="14.7272727272727" style="1" customWidth="1"/>
    <col min="33" max="33" width="15.5454545454545" style="1" customWidth="1"/>
    <col min="34" max="16384" width="9.18181818181818" style="1"/>
  </cols>
  <sheetData>
    <row r="1" spans="1:34" s="8" customFormat="1" ht="60">
      <c r="A1" s="6" t="s">
        <v>20</v>
      </c>
      <c r="B1" s="6" t="s">
        <v>12</v>
      </c>
      <c r="C1" s="6" t="s">
        <v>27</v>
      </c>
      <c r="D1" s="6" t="s">
        <v>30</v>
      </c>
      <c r="E1" s="6" t="s">
        <v>34</v>
      </c>
      <c r="F1" s="6" t="s">
        <v>37</v>
      </c>
      <c r="G1" s="63" t="s">
        <v>40</v>
      </c>
      <c r="H1" s="6" t="s">
        <v>44</v>
      </c>
      <c r="I1" s="6" t="s">
        <v>47</v>
      </c>
      <c r="J1" s="6" t="s">
        <v>50</v>
      </c>
      <c r="K1" s="61" t="s">
        <v>53</v>
      </c>
      <c r="L1" s="6" t="s">
        <v>56</v>
      </c>
      <c r="M1" s="71" t="s">
        <v>59</v>
      </c>
      <c r="N1" s="71" t="s">
        <v>62</v>
      </c>
      <c r="O1" s="71" t="s">
        <v>65</v>
      </c>
      <c r="P1" s="71" t="s">
        <v>68</v>
      </c>
      <c r="Q1" s="71" t="s">
        <v>71</v>
      </c>
      <c r="R1" s="72" t="s">
        <v>74</v>
      </c>
      <c r="S1" s="40" t="s">
        <v>77</v>
      </c>
      <c r="T1" s="40" t="s">
        <v>81</v>
      </c>
      <c r="U1" s="40" t="s">
        <v>85</v>
      </c>
      <c r="V1" s="41" t="s">
        <v>112</v>
      </c>
      <c r="W1" s="42" t="s">
        <v>113</v>
      </c>
      <c r="X1" s="42" t="s">
        <v>114</v>
      </c>
      <c r="Y1" s="42" t="s">
        <v>115</v>
      </c>
      <c r="Z1" s="42" t="s">
        <v>116</v>
      </c>
      <c r="AA1" s="6" t="s">
        <v>104</v>
      </c>
      <c r="AB1" s="6" t="s">
        <v>108</v>
      </c>
      <c r="AC1" s="5" t="s">
        <v>117</v>
      </c>
      <c r="AD1" s="7" t="s">
        <v>118</v>
      </c>
      <c r="AE1" s="27" t="s">
        <v>119</v>
      </c>
      <c r="AF1" s="6" t="s">
        <v>120</v>
      </c>
      <c r="AG1" s="6" t="s">
        <v>121</v>
      </c>
      <c r="AH1" s="6" t="s">
        <v>122</v>
      </c>
    </row>
    <row r="2" spans="1:34" s="2" customFormat="1" ht="60">
      <c r="A2" s="4" t="str">
        <f>'READ ME FIRST'!$D$12</f>
        <v>SDGE</v>
      </c>
      <c r="B2" s="45">
        <f>'READ ME FIRST'!$D$15</f>
        <v>44319</v>
      </c>
      <c r="C2" s="60" t="s">
        <v>123</v>
      </c>
      <c r="D2" s="38" t="str">
        <f>IF(Table2[[#This Row],[WMPInitiativeCategory]]="","",INDEX('Initiative mapping-DO NOT EDIT'!$H$3:$H$12,MATCH(Table2[[#This Row],[WMPInitiativeCategory]],'Initiative mapping-DO NOT EDIT'!$G$3:$G$12,0)))</f>
        <v>5.3.1.</v>
      </c>
      <c r="E2" s="60" t="s">
        <v>124</v>
      </c>
      <c r="F2" s="35"/>
      <c r="G2" s="64">
        <f>IF(Table2[[#This Row],[WMPInitiativeActivity]]="","x",IF(Table2[[#This Row],[WMPInitiativeActivity]]="other",Table2[[#This Row],[ActivityNameifOther]],INDEX('Initiative mapping-DO NOT EDIT'!$C$3:$C$89,MATCH(Table2[[#This Row],[WMPInitiativeActivity]],'Initiative mapping-DO NOT EDIT'!$D$3:$D$89,0))))</f>
        <v>1</v>
      </c>
      <c r="H2" s="60" t="s">
        <v>125</v>
      </c>
      <c r="I2" s="36"/>
      <c r="J2"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Mapping_A summarized risk map that shows the overall ignition probability and estimated wildfire consequence along the electric lines and equipment  __2021</v>
      </c>
      <c r="K2" s="70">
        <v>176</v>
      </c>
      <c r="L2" s="36" t="s">
        <v>126</v>
      </c>
      <c r="M2" s="70" t="s">
        <v>126</v>
      </c>
      <c r="N2" s="70" t="s">
        <v>126</v>
      </c>
      <c r="O2" s="70" t="s">
        <v>126</v>
      </c>
      <c r="P2" s="70" t="s">
        <v>126</v>
      </c>
      <c r="Q2" s="70" t="s">
        <v>126</v>
      </c>
      <c r="R2" s="70" t="s">
        <v>126</v>
      </c>
      <c r="S2" s="30"/>
      <c r="T2" s="30"/>
      <c r="U2" s="30"/>
      <c r="V2" s="73" t="s">
        <v>396</v>
      </c>
      <c r="W2" s="73" t="s">
        <v>397</v>
      </c>
      <c r="X2" s="30"/>
      <c r="Y2" s="30"/>
      <c r="Z2" s="30"/>
      <c r="AA2" s="37" t="s">
        <v>127</v>
      </c>
      <c r="AB2" s="30"/>
      <c r="AC2" s="4"/>
      <c r="AD2" s="4"/>
      <c r="AE2" s="29"/>
      <c r="AF2" s="32"/>
      <c r="AG2" s="33"/>
      <c r="AH2" s="33"/>
    </row>
    <row r="3" spans="1:34" s="2" customFormat="1" ht="30">
      <c r="A3" s="4" t="str">
        <f>'READ ME FIRST'!$D$12</f>
        <v>SDGE</v>
      </c>
      <c r="B3" s="45">
        <f>'READ ME FIRST'!$D$15</f>
        <v>44319</v>
      </c>
      <c r="C3" s="60" t="s">
        <v>123</v>
      </c>
      <c r="D3" s="38" t="str">
        <f>IF(Table2[[#This Row],[WMPInitiativeCategory]]="","",INDEX('Initiative mapping-DO NOT EDIT'!$H$3:$H$12,MATCH(Table2[[#This Row],[WMPInitiativeCategory]],'Initiative mapping-DO NOT EDIT'!$G$3:$G$12,0)))</f>
        <v>5.3.1.</v>
      </c>
      <c r="E3" s="60" t="s">
        <v>128</v>
      </c>
      <c r="F3" s="60"/>
      <c r="G3" s="64">
        <f>IF(Table2[[#This Row],[WMPInitiativeActivity]]="","x",IF(Table2[[#This Row],[WMPInitiativeActivity]]="other",Table2[[#This Row],[ActivityNameifOther]],INDEX('Initiative mapping-DO NOT EDIT'!$C$3:$C$89,MATCH(Table2[[#This Row],[WMPInitiativeActivity]],'Initiative mapping-DO NOT EDIT'!$D$3:$D$89,0))))</f>
        <v>2</v>
      </c>
      <c r="H3" s="60" t="s">
        <v>129</v>
      </c>
      <c r="I3" s="36"/>
      <c r="J3"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Mapping_Climate-driven risk map and modelling based on various relevant weather scenarios __2021</v>
      </c>
      <c r="K3" s="70">
        <v>178</v>
      </c>
      <c r="L3" s="36" t="s">
        <v>126</v>
      </c>
      <c r="M3" s="70" t="s">
        <v>126</v>
      </c>
      <c r="N3" s="70" t="s">
        <v>126</v>
      </c>
      <c r="O3" s="70" t="s">
        <v>126</v>
      </c>
      <c r="P3" s="70" t="s">
        <v>126</v>
      </c>
      <c r="Q3" s="70" t="s">
        <v>126</v>
      </c>
      <c r="R3" s="70" t="s">
        <v>126</v>
      </c>
      <c r="S3" s="30"/>
      <c r="T3" s="30"/>
      <c r="U3" s="30"/>
      <c r="V3" s="73" t="s">
        <v>126</v>
      </c>
      <c r="W3" s="73" t="s">
        <v>126</v>
      </c>
      <c r="X3" s="30"/>
      <c r="Y3" s="30"/>
      <c r="Z3" s="30"/>
      <c r="AA3" s="37" t="s">
        <v>127</v>
      </c>
      <c r="AB3" s="30"/>
      <c r="AC3" s="4"/>
      <c r="AD3" s="4"/>
      <c r="AE3" s="29"/>
      <c r="AF3" s="32"/>
      <c r="AG3" s="33"/>
      <c r="AH3" s="33"/>
    </row>
    <row r="4" spans="1:34" s="2" customFormat="1" ht="30">
      <c r="A4" s="4" t="str">
        <f>'READ ME FIRST'!$D$12</f>
        <v>SDGE</v>
      </c>
      <c r="B4" s="45">
        <f>'READ ME FIRST'!$D$15</f>
        <v>44319</v>
      </c>
      <c r="C4" s="60" t="s">
        <v>123</v>
      </c>
      <c r="D4" s="38" t="str">
        <f>IF(Table2[[#This Row],[WMPInitiativeCategory]]="","",INDEX('Initiative mapping-DO NOT EDIT'!$H$3:$H$12,MATCH(Table2[[#This Row],[WMPInitiativeCategory]],'Initiative mapping-DO NOT EDIT'!$G$3:$G$12,0)))</f>
        <v>5.3.1.</v>
      </c>
      <c r="E4" s="60" t="s">
        <v>130</v>
      </c>
      <c r="F4" s="60"/>
      <c r="G4" s="64">
        <f>IF(Table2[[#This Row],[WMPInitiativeActivity]]="","x",IF(Table2[[#This Row],[WMPInitiativeActivity]]="other",Table2[[#This Row],[ActivityNameifOther]],INDEX('Initiative mapping-DO NOT EDIT'!$C$3:$C$89,MATCH(Table2[[#This Row],[WMPInitiativeActivity]],'Initiative mapping-DO NOT EDIT'!$D$3:$D$89,0))))</f>
        <v>3</v>
      </c>
      <c r="H4" s="60" t="s">
        <v>131</v>
      </c>
      <c r="I4" s="36"/>
      <c r="J4"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Mapping_Ignition probability mapping showing the probability of ignition along the electric lines and equipment  __2021</v>
      </c>
      <c r="K4" s="70">
        <v>178</v>
      </c>
      <c r="L4" s="36" t="s">
        <v>126</v>
      </c>
      <c r="M4" s="70" t="s">
        <v>126</v>
      </c>
      <c r="N4" s="70" t="s">
        <v>126</v>
      </c>
      <c r="O4" s="70" t="s">
        <v>126</v>
      </c>
      <c r="P4" s="70" t="s">
        <v>126</v>
      </c>
      <c r="Q4" s="70" t="s">
        <v>126</v>
      </c>
      <c r="R4" s="70" t="s">
        <v>126</v>
      </c>
      <c r="S4" s="30"/>
      <c r="T4" s="30"/>
      <c r="U4" s="30"/>
      <c r="V4" s="73" t="s">
        <v>126</v>
      </c>
      <c r="W4" s="73" t="s">
        <v>126</v>
      </c>
      <c r="X4" s="30"/>
      <c r="Y4" s="30"/>
      <c r="Z4" s="30"/>
      <c r="AA4" s="37" t="s">
        <v>127</v>
      </c>
      <c r="AB4" s="30"/>
      <c r="AC4" s="4"/>
      <c r="AD4" s="4"/>
      <c r="AE4" s="29"/>
      <c r="AF4" s="32"/>
      <c r="AG4" s="33"/>
      <c r="AH4" s="33"/>
    </row>
    <row r="5" spans="1:34" s="2" customFormat="1" ht="30">
      <c r="A5" s="4" t="str">
        <f>'READ ME FIRST'!$D$12</f>
        <v>SDGE</v>
      </c>
      <c r="B5" s="45">
        <f>'READ ME FIRST'!$D$15</f>
        <v>44319</v>
      </c>
      <c r="C5" s="60" t="s">
        <v>123</v>
      </c>
      <c r="D5" s="38" t="str">
        <f>IF(Table2[[#This Row],[WMPInitiativeCategory]]="","",INDEX('Initiative mapping-DO NOT EDIT'!$H$3:$H$12,MATCH(Table2[[#This Row],[WMPInitiativeCategory]],'Initiative mapping-DO NOT EDIT'!$G$3:$G$12,0)))</f>
        <v>5.3.1.</v>
      </c>
      <c r="E5" s="60" t="s">
        <v>132</v>
      </c>
      <c r="F5" s="60"/>
      <c r="G5" s="64">
        <f>IF(Table2[[#This Row],[WMPInitiativeActivity]]="","x",IF(Table2[[#This Row],[WMPInitiativeActivity]]="other",Table2[[#This Row],[ActivityNameifOther]],INDEX('Initiative mapping-DO NOT EDIT'!$C$3:$C$89,MATCH(Table2[[#This Row],[WMPInitiativeActivity]],'Initiative mapping-DO NOT EDIT'!$D$3:$D$89,0))))</f>
        <v>4</v>
      </c>
      <c r="H5" s="60" t="s">
        <v>133</v>
      </c>
      <c r="I5" s="36"/>
      <c r="J5"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Mapping_Initiative mapping and estimation of wildfire and PSPS risk-reduction impact __2021</v>
      </c>
      <c r="K5" s="70">
        <v>178</v>
      </c>
      <c r="L5" s="36" t="s">
        <v>126</v>
      </c>
      <c r="M5" s="70" t="s">
        <v>126</v>
      </c>
      <c r="N5" s="70" t="s">
        <v>126</v>
      </c>
      <c r="O5" s="70" t="s">
        <v>126</v>
      </c>
      <c r="P5" s="70" t="s">
        <v>126</v>
      </c>
      <c r="Q5" s="70" t="s">
        <v>126</v>
      </c>
      <c r="R5" s="70" t="s">
        <v>126</v>
      </c>
      <c r="S5" s="30"/>
      <c r="T5" s="30"/>
      <c r="U5" s="30"/>
      <c r="V5" s="73" t="s">
        <v>126</v>
      </c>
      <c r="W5" s="73" t="s">
        <v>126</v>
      </c>
      <c r="X5" s="30"/>
      <c r="Y5" s="30"/>
      <c r="Z5" s="30"/>
      <c r="AA5" s="37" t="s">
        <v>127</v>
      </c>
      <c r="AB5" s="30"/>
      <c r="AC5" s="4"/>
      <c r="AD5" s="4"/>
      <c r="AE5" s="29"/>
      <c r="AF5" s="32"/>
      <c r="AG5" s="33"/>
      <c r="AH5" s="33"/>
    </row>
    <row r="6" spans="1:34" s="2" customFormat="1" ht="45">
      <c r="A6" s="4" t="str">
        <f>'READ ME FIRST'!$D$12</f>
        <v>SDGE</v>
      </c>
      <c r="B6" s="45">
        <f>'READ ME FIRST'!$D$15</f>
        <v>44319</v>
      </c>
      <c r="C6" s="60" t="s">
        <v>123</v>
      </c>
      <c r="D6" s="38" t="str">
        <f>IF(Table2[[#This Row],[WMPInitiativeCategory]]="","",INDEX('Initiative mapping-DO NOT EDIT'!$H$3:$H$12,MATCH(Table2[[#This Row],[WMPInitiativeCategory]],'Initiative mapping-DO NOT EDIT'!$G$3:$G$12,0)))</f>
        <v>5.3.1.</v>
      </c>
      <c r="E6" s="60" t="s">
        <v>134</v>
      </c>
      <c r="F6" s="60"/>
      <c r="G6" s="64">
        <f>IF(Table2[[#This Row],[WMPInitiativeActivity]]="","x",IF(Table2[[#This Row],[WMPInitiativeActivity]]="other",Table2[[#This Row],[ActivityNameifOther]],INDEX('Initiative mapping-DO NOT EDIT'!$C$3:$C$89,MATCH(Table2[[#This Row],[WMPInitiativeActivity]],'Initiative mapping-DO NOT EDIT'!$D$3:$D$89,0))))</f>
        <v>5</v>
      </c>
      <c r="H6" s="60" t="s">
        <v>135</v>
      </c>
      <c r="I6" s="36"/>
      <c r="J6"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Mapping_Match drop simulations showing the potential wildfire consequence of ignitions that occur along the electric lines and equipment  __2021</v>
      </c>
      <c r="K6" s="70">
        <v>178</v>
      </c>
      <c r="L6" s="36" t="s">
        <v>126</v>
      </c>
      <c r="M6" s="70" t="s">
        <v>126</v>
      </c>
      <c r="N6" s="70" t="s">
        <v>126</v>
      </c>
      <c r="O6" s="70" t="s">
        <v>126</v>
      </c>
      <c r="P6" s="70" t="s">
        <v>126</v>
      </c>
      <c r="Q6" s="70" t="s">
        <v>126</v>
      </c>
      <c r="R6" s="70" t="s">
        <v>126</v>
      </c>
      <c r="S6" s="30"/>
      <c r="T6" s="30"/>
      <c r="U6" s="30"/>
      <c r="V6" s="73" t="s">
        <v>126</v>
      </c>
      <c r="W6" s="73" t="s">
        <v>126</v>
      </c>
      <c r="X6" s="30"/>
      <c r="Y6" s="30"/>
      <c r="Z6" s="30"/>
      <c r="AA6" s="37" t="s">
        <v>127</v>
      </c>
      <c r="AB6" s="30"/>
      <c r="AC6" s="4"/>
      <c r="AD6" s="4"/>
      <c r="AE6" s="29"/>
      <c r="AF6" s="32"/>
      <c r="AG6" s="33"/>
      <c r="AH6" s="33"/>
    </row>
    <row r="7" spans="1:34" s="2" customFormat="1" ht="30">
      <c r="A7" s="4" t="str">
        <f>'READ ME FIRST'!$D$12</f>
        <v>SDGE</v>
      </c>
      <c r="B7" s="45">
        <f>'READ ME FIRST'!$D$15</f>
        <v>44319</v>
      </c>
      <c r="C7" s="60" t="s">
        <v>123</v>
      </c>
      <c r="D7" s="38" t="str">
        <f>IF(Table2[[#This Row],[WMPInitiativeCategory]]="","",INDEX('Initiative mapping-DO NOT EDIT'!$H$3:$H$12,MATCH(Table2[[#This Row],[WMPInitiativeCategory]],'Initiative mapping-DO NOT EDIT'!$G$3:$G$12,0)))</f>
        <v>5.3.1.</v>
      </c>
      <c r="E7" s="60" t="s">
        <v>136</v>
      </c>
      <c r="F7" s="60" t="s">
        <v>137</v>
      </c>
      <c r="G7" s="64" t="str">
        <f>IF(Table2[[#This Row],[WMPInitiativeActivity]]="","x",IF(Table2[[#This Row],[WMPInitiativeActivity]]="other",Table2[[#This Row],[ActivityNameifOther]],INDEX('Initiative mapping-DO NOT EDIT'!$C$3:$C$89,MATCH(Table2[[#This Row],[WMPInitiativeActivity]],'Initiative mapping-DO NOT EDIT'!$D$3:$D$89,0))))</f>
        <v>Weather-driven risk map and modelling</v>
      </c>
      <c r="H7" s="60" t="s">
        <v>138</v>
      </c>
      <c r="I7" s="36"/>
      <c r="J7"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SDGE_Risk Assessment &amp; Mapping_Weather-driven risk map and modelling__2021</v>
      </c>
      <c r="K7" s="70">
        <v>178</v>
      </c>
      <c r="L7" s="36" t="s">
        <v>126</v>
      </c>
      <c r="M7" s="70" t="s">
        <v>126</v>
      </c>
      <c r="N7" s="70" t="s">
        <v>126</v>
      </c>
      <c r="O7" s="70" t="s">
        <v>126</v>
      </c>
      <c r="P7" s="70" t="s">
        <v>126</v>
      </c>
      <c r="Q7" s="70" t="s">
        <v>126</v>
      </c>
      <c r="R7" s="70" t="s">
        <v>126</v>
      </c>
      <c r="S7" s="30"/>
      <c r="T7" s="30"/>
      <c r="U7" s="30"/>
      <c r="V7" s="73" t="s">
        <v>126</v>
      </c>
      <c r="W7" s="73" t="s">
        <v>126</v>
      </c>
      <c r="X7" s="30"/>
      <c r="Y7" s="30"/>
      <c r="Z7" s="30"/>
      <c r="AA7" s="37" t="s">
        <v>127</v>
      </c>
      <c r="AB7" s="30"/>
      <c r="AC7" s="4"/>
      <c r="AD7" s="4"/>
      <c r="AE7" s="29"/>
      <c r="AF7" s="32"/>
      <c r="AG7" s="33"/>
      <c r="AH7" s="33"/>
    </row>
    <row r="8" spans="1:34" s="2" customFormat="1" ht="30">
      <c r="A8" s="4" t="str">
        <f>'READ ME FIRST'!$D$12</f>
        <v>SDGE</v>
      </c>
      <c r="B8" s="45">
        <f>'READ ME FIRST'!$D$15</f>
        <v>44319</v>
      </c>
      <c r="C8" s="60" t="s">
        <v>139</v>
      </c>
      <c r="D8" s="38" t="str">
        <f>IF(Table2[[#This Row],[WMPInitiativeCategory]]="","",INDEX('Initiative mapping-DO NOT EDIT'!$H$3:$H$12,MATCH(Table2[[#This Row],[WMPInitiativeCategory]],'Initiative mapping-DO NOT EDIT'!$G$3:$G$12,0)))</f>
        <v>5.3.2.</v>
      </c>
      <c r="E8" s="60" t="s">
        <v>140</v>
      </c>
      <c r="F8" s="60"/>
      <c r="G8" s="64">
        <f>IF(Table2[[#This Row],[WMPInitiativeActivity]]="","x",IF(Table2[[#This Row],[WMPInitiativeActivity]]="other",Table2[[#This Row],[ActivityNameifOther]],INDEX('Initiative mapping-DO NOT EDIT'!$C$3:$C$89,MATCH(Table2[[#This Row],[WMPInitiativeActivity]],'Initiative mapping-DO NOT EDIT'!$D$3:$D$89,0))))</f>
        <v>1</v>
      </c>
      <c r="H8" s="60" t="s">
        <v>141</v>
      </c>
      <c r="I8" s="36" t="s">
        <v>484</v>
      </c>
      <c r="J8"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Forecasting_Advanced weather monitoring and weather stations _WX_2021</v>
      </c>
      <c r="K8" s="70">
        <v>179</v>
      </c>
      <c r="L8" s="36" t="s">
        <v>518</v>
      </c>
      <c r="M8" s="70">
        <v>25</v>
      </c>
      <c r="N8" s="70">
        <v>0</v>
      </c>
      <c r="O8" s="70">
        <v>10</v>
      </c>
      <c r="P8" s="70">
        <v>17</v>
      </c>
      <c r="Q8" s="70">
        <v>25</v>
      </c>
      <c r="R8" s="70">
        <v>0</v>
      </c>
      <c r="S8" s="30"/>
      <c r="T8" s="30"/>
      <c r="U8" s="30"/>
      <c r="V8" s="73" t="s">
        <v>126</v>
      </c>
      <c r="W8" s="73" t="s">
        <v>126</v>
      </c>
      <c r="X8" s="30"/>
      <c r="Y8" s="30"/>
      <c r="Z8" s="30"/>
      <c r="AA8" s="37" t="s">
        <v>127</v>
      </c>
      <c r="AB8" s="30"/>
      <c r="AC8" s="4"/>
      <c r="AD8" s="4"/>
      <c r="AE8" s="29"/>
      <c r="AF8" s="32"/>
      <c r="AG8" s="33"/>
      <c r="AH8" s="33"/>
    </row>
    <row r="9" spans="1:34" s="2" customFormat="1" ht="15">
      <c r="A9" s="4" t="str">
        <f>'READ ME FIRST'!$D$12</f>
        <v>SDGE</v>
      </c>
      <c r="B9" s="45">
        <f>'READ ME FIRST'!$D$15</f>
        <v>44319</v>
      </c>
      <c r="C9" s="60" t="s">
        <v>139</v>
      </c>
      <c r="D9" s="38" t="str">
        <f>IF(Table2[[#This Row],[WMPInitiativeCategory]]="","",INDEX('Initiative mapping-DO NOT EDIT'!$H$3:$H$12,MATCH(Table2[[#This Row],[WMPInitiativeCategory]],'Initiative mapping-DO NOT EDIT'!$G$3:$G$12,0)))</f>
        <v>5.3.2.</v>
      </c>
      <c r="E9" s="60" t="s">
        <v>142</v>
      </c>
      <c r="F9" s="60"/>
      <c r="G9" s="64">
        <f>IF(Table2[[#This Row],[WMPInitiativeActivity]]="","x",IF(Table2[[#This Row],[WMPInitiativeActivity]]="other",Table2[[#This Row],[ActivityNameifOther]],INDEX('Initiative mapping-DO NOT EDIT'!$C$3:$C$89,MATCH(Table2[[#This Row],[WMPInitiativeActivity]],'Initiative mapping-DO NOT EDIT'!$D$3:$D$89,0))))</f>
        <v>2</v>
      </c>
      <c r="H9" s="60" t="s">
        <v>143</v>
      </c>
      <c r="I9" s="36"/>
      <c r="J9"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Forecasting_Continuous monitoring sensors __2021</v>
      </c>
      <c r="K9" s="70">
        <v>180</v>
      </c>
      <c r="L9" s="36" t="s">
        <v>126</v>
      </c>
      <c r="M9" s="70" t="s">
        <v>126</v>
      </c>
      <c r="N9" s="70" t="s">
        <v>126</v>
      </c>
      <c r="O9" s="70" t="s">
        <v>126</v>
      </c>
      <c r="P9" s="70" t="s">
        <v>126</v>
      </c>
      <c r="Q9" s="70" t="s">
        <v>126</v>
      </c>
      <c r="R9" s="70" t="s">
        <v>126</v>
      </c>
      <c r="S9" s="30"/>
      <c r="T9" s="30"/>
      <c r="U9" s="30"/>
      <c r="V9" s="73" t="s">
        <v>126</v>
      </c>
      <c r="W9" s="73" t="s">
        <v>126</v>
      </c>
      <c r="X9" s="30"/>
      <c r="Y9" s="30"/>
      <c r="Z9" s="30"/>
      <c r="AA9" s="37" t="s">
        <v>127</v>
      </c>
      <c r="AB9" s="30"/>
      <c r="AC9" s="4"/>
      <c r="AD9" s="4"/>
      <c r="AE9" s="29"/>
      <c r="AF9" s="32"/>
      <c r="AG9" s="33"/>
      <c r="AH9" s="33"/>
    </row>
    <row r="10" spans="1:34" ht="45">
      <c r="A10" s="4" t="str">
        <f>'READ ME FIRST'!$D$12</f>
        <v>SDGE</v>
      </c>
      <c r="B10" s="45">
        <f>'READ ME FIRST'!$D$15</f>
        <v>44319</v>
      </c>
      <c r="C10" s="60" t="s">
        <v>139</v>
      </c>
      <c r="D10" s="38" t="str">
        <f>IF(Table2[[#This Row],[WMPInitiativeCategory]]="","",INDEX('Initiative mapping-DO NOT EDIT'!$H$3:$H$12,MATCH(Table2[[#This Row],[WMPInitiativeCategory]],'Initiative mapping-DO NOT EDIT'!$G$3:$G$12,0)))</f>
        <v>5.3.2.</v>
      </c>
      <c r="E10" s="60" t="s">
        <v>144</v>
      </c>
      <c r="F10" s="60"/>
      <c r="G10" s="64">
        <f>IF(Table2[[#This Row],[WMPInitiativeActivity]]="","x",IF(Table2[[#This Row],[WMPInitiativeActivity]]="other",Table2[[#This Row],[ActivityNameifOther]],INDEX('Initiative mapping-DO NOT EDIT'!$C$3:$C$89,MATCH(Table2[[#This Row],[WMPInitiativeActivity]],'Initiative mapping-DO NOT EDIT'!$D$3:$D$89,0))))</f>
        <v>3</v>
      </c>
      <c r="H10" s="60" t="s">
        <v>145</v>
      </c>
      <c r="I10" s="36" t="s">
        <v>485</v>
      </c>
      <c r="J10" s="4"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Forecasting_Fault indicators for detecting faults on electric lines and equipment  _WFI_2021</v>
      </c>
      <c r="K10" s="70">
        <v>180</v>
      </c>
      <c r="L10" s="36" t="s">
        <v>519</v>
      </c>
      <c r="M10" s="70">
        <v>500</v>
      </c>
      <c r="N10" s="70">
        <v>10</v>
      </c>
      <c r="O10" s="70">
        <v>86</v>
      </c>
      <c r="P10" s="70">
        <v>400</v>
      </c>
      <c r="Q10" s="70">
        <v>500</v>
      </c>
      <c r="R10" s="70">
        <v>10</v>
      </c>
      <c r="S10" s="30"/>
      <c r="T10" s="30"/>
      <c r="U10" s="30"/>
      <c r="V10" s="73" t="s">
        <v>126</v>
      </c>
      <c r="W10" s="73" t="s">
        <v>126</v>
      </c>
      <c r="X10" s="30"/>
      <c r="Y10" s="30"/>
      <c r="Z10" s="30"/>
      <c r="AA10" s="37" t="s">
        <v>127</v>
      </c>
      <c r="AB10" s="30"/>
      <c r="AC10" s="4"/>
      <c r="AD10" s="4"/>
      <c r="AE10" s="29"/>
      <c r="AF10" s="32"/>
      <c r="AG10" s="33"/>
      <c r="AH10" s="33"/>
    </row>
    <row r="11" spans="1:34" ht="30">
      <c r="A11" s="4" t="str">
        <f>'READ ME FIRST'!$D$12</f>
        <v>SDGE</v>
      </c>
      <c r="B11" s="45">
        <f>'READ ME FIRST'!$D$15</f>
        <v>44319</v>
      </c>
      <c r="C11" s="60" t="s">
        <v>139</v>
      </c>
      <c r="D11" s="38" t="str">
        <f>IF(Table2[[#This Row],[WMPInitiativeCategory]]="","",INDEX('Initiative mapping-DO NOT EDIT'!$H$3:$H$12,MATCH(Table2[[#This Row],[WMPInitiativeCategory]],'Initiative mapping-DO NOT EDIT'!$G$3:$G$12,0)))</f>
        <v>5.3.2.</v>
      </c>
      <c r="E11" s="60" t="s">
        <v>146</v>
      </c>
      <c r="F11" s="60"/>
      <c r="G11" s="64">
        <f>IF(Table2[[#This Row],[WMPInitiativeActivity]]="","x",IF(Table2[[#This Row],[WMPInitiativeActivity]]="other",Table2[[#This Row],[ActivityNameifOther]],INDEX('Initiative mapping-DO NOT EDIT'!$C$3:$C$89,MATCH(Table2[[#This Row],[WMPInitiativeActivity]],'Initiative mapping-DO NOT EDIT'!$D$3:$D$89,0))))</f>
        <v>4</v>
      </c>
      <c r="H11" s="60" t="s">
        <v>147</v>
      </c>
      <c r="I11" s="36"/>
      <c r="J11"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Forecasting_Forecast of a fire risk index, fire potential index, or similar  __2021</v>
      </c>
      <c r="K11" s="70">
        <v>183</v>
      </c>
      <c r="L11" s="36" t="s">
        <v>126</v>
      </c>
      <c r="M11" s="70" t="s">
        <v>126</v>
      </c>
      <c r="N11" s="70" t="s">
        <v>126</v>
      </c>
      <c r="O11" s="70" t="s">
        <v>126</v>
      </c>
      <c r="P11" s="70" t="s">
        <v>126</v>
      </c>
      <c r="Q11" s="70" t="s">
        <v>126</v>
      </c>
      <c r="R11" s="70" t="s">
        <v>126</v>
      </c>
      <c r="S11" s="30"/>
      <c r="T11" s="30"/>
      <c r="U11" s="30"/>
      <c r="V11" s="73" t="s">
        <v>126</v>
      </c>
      <c r="W11" s="73" t="s">
        <v>126</v>
      </c>
      <c r="X11" s="30"/>
      <c r="Y11" s="30"/>
      <c r="Z11" s="30"/>
      <c r="AA11" s="37" t="s">
        <v>127</v>
      </c>
      <c r="AB11" s="30"/>
      <c r="AC11" s="4"/>
      <c r="AD11" s="4"/>
      <c r="AE11" s="31"/>
      <c r="AF11" s="32"/>
      <c r="AG11" s="33"/>
      <c r="AH11" s="33"/>
    </row>
    <row r="12" spans="1:34" ht="91.9" customHeight="1">
      <c r="A12" s="4" t="str">
        <f>'READ ME FIRST'!$D$12</f>
        <v>SDGE</v>
      </c>
      <c r="B12" s="45">
        <f>'READ ME FIRST'!$D$15</f>
        <v>44319</v>
      </c>
      <c r="C12" s="60" t="s">
        <v>139</v>
      </c>
      <c r="D12" s="38" t="str">
        <f>IF(Table2[[#This Row],[WMPInitiativeCategory]]="","",INDEX('Initiative mapping-DO NOT EDIT'!$H$3:$H$12,MATCH(Table2[[#This Row],[WMPInitiativeCategory]],'Initiative mapping-DO NOT EDIT'!$G$3:$G$12,0)))</f>
        <v>5.3.2.</v>
      </c>
      <c r="E12" s="60" t="s">
        <v>136</v>
      </c>
      <c r="F12" s="60" t="s">
        <v>148</v>
      </c>
      <c r="G12" s="64" t="str">
        <f>IF(Table2[[#This Row],[WMPInitiativeActivity]]="","x",IF(Table2[[#This Row],[WMPInitiativeActivity]]="other",Table2[[#This Row],[ActivityNameifOther]],INDEX('Initiative mapping-DO NOT EDIT'!$C$3:$C$89,MATCH(Table2[[#This Row],[WMPInitiativeActivity]],'Initiative mapping-DO NOT EDIT'!$D$3:$D$89,0))))</f>
        <v>Fire science and climate adaptation department</v>
      </c>
      <c r="H12" s="60" t="s">
        <v>149</v>
      </c>
      <c r="I12" s="36"/>
      <c r="J12"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Forecasting_Fire science and climate adaptation department__2021</v>
      </c>
      <c r="K12" s="70">
        <v>183</v>
      </c>
      <c r="L12" s="36" t="s">
        <v>520</v>
      </c>
      <c r="M12" s="70">
        <v>17</v>
      </c>
      <c r="N12" s="70">
        <v>0</v>
      </c>
      <c r="O12" s="70">
        <v>5</v>
      </c>
      <c r="P12" s="70">
        <v>10</v>
      </c>
      <c r="Q12" s="70">
        <v>17</v>
      </c>
      <c r="R12" s="70">
        <v>0</v>
      </c>
      <c r="S12" s="30"/>
      <c r="T12" s="30"/>
      <c r="U12" s="30"/>
      <c r="V12" s="73" t="s">
        <v>398</v>
      </c>
      <c r="W12" s="73" t="s">
        <v>399</v>
      </c>
      <c r="X12" s="30"/>
      <c r="Y12" s="30"/>
      <c r="Z12" s="30"/>
      <c r="AA12" s="37" t="s">
        <v>127</v>
      </c>
      <c r="AB12" s="30"/>
      <c r="AC12" s="4"/>
      <c r="AD12" s="4"/>
      <c r="AE12" s="31"/>
      <c r="AF12" s="32"/>
      <c r="AG12" s="33"/>
      <c r="AH12" s="33"/>
    </row>
    <row r="13" spans="1:34" ht="90">
      <c r="A13" s="4" t="str">
        <f>'READ ME FIRST'!$D$12</f>
        <v>SDGE</v>
      </c>
      <c r="B13" s="45">
        <f>'READ ME FIRST'!$D$15</f>
        <v>44319</v>
      </c>
      <c r="C13" s="60" t="s">
        <v>139</v>
      </c>
      <c r="D13" s="51" t="str">
        <f>IF(Table2[[#This Row],[WMPInitiativeCategory]]="","",INDEX('Initiative mapping-DO NOT EDIT'!$H$3:$H$12,MATCH(Table2[[#This Row],[WMPInitiativeCategory]],'Initiative mapping-DO NOT EDIT'!$G$3:$G$12,0)))</f>
        <v>5.3.2.</v>
      </c>
      <c r="E13" s="60" t="s">
        <v>136</v>
      </c>
      <c r="F13" s="60" t="s">
        <v>150</v>
      </c>
      <c r="G13" s="64" t="str">
        <f>IF(Table2[[#This Row],[WMPInitiativeActivity]]="","x",IF(Table2[[#This Row],[WMPInitiativeActivity]]="other",Table2[[#This Row],[ActivityNameifOther]],INDEX('Initiative mapping-DO NOT EDIT'!$C$3:$C$89,MATCH(Table2[[#This Row],[WMPInitiativeActivity]],'Initiative mapping-DO NOT EDIT'!$D$3:$D$89,0))))</f>
        <v>Fire potential index</v>
      </c>
      <c r="H13" s="60" t="s">
        <v>151</v>
      </c>
      <c r="I13" s="36"/>
      <c r="J13"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Forecasting_Fire potential index__2021</v>
      </c>
      <c r="K13" s="70">
        <v>184</v>
      </c>
      <c r="L13" s="36" t="s">
        <v>126</v>
      </c>
      <c r="M13" s="70" t="s">
        <v>126</v>
      </c>
      <c r="N13" s="70" t="s">
        <v>126</v>
      </c>
      <c r="O13" s="70" t="s">
        <v>126</v>
      </c>
      <c r="P13" s="70" t="s">
        <v>126</v>
      </c>
      <c r="Q13" s="70" t="s">
        <v>126</v>
      </c>
      <c r="R13" s="70" t="s">
        <v>126</v>
      </c>
      <c r="S13" s="30"/>
      <c r="T13" s="30"/>
      <c r="U13" s="30"/>
      <c r="V13" s="73" t="s">
        <v>400</v>
      </c>
      <c r="W13" s="73" t="s">
        <v>401</v>
      </c>
      <c r="X13" s="30"/>
      <c r="Y13" s="30"/>
      <c r="Z13" s="30"/>
      <c r="AA13" s="37" t="s">
        <v>127</v>
      </c>
      <c r="AB13" s="30"/>
      <c r="AC13" s="4"/>
      <c r="AD13" s="4"/>
      <c r="AE13" s="31"/>
      <c r="AF13" s="34"/>
      <c r="AG13" s="33"/>
      <c r="AH13" s="33"/>
    </row>
    <row r="14" spans="1:34" ht="77.45" customHeight="1">
      <c r="A14" s="4" t="str">
        <f>'READ ME FIRST'!$D$12</f>
        <v>SDGE</v>
      </c>
      <c r="B14" s="45">
        <f>'READ ME FIRST'!$D$15</f>
        <v>44319</v>
      </c>
      <c r="C14" s="60" t="s">
        <v>139</v>
      </c>
      <c r="D14" s="51" t="str">
        <f>IF(Table2[[#This Row],[WMPInitiativeCategory]]="","",INDEX('Initiative mapping-DO NOT EDIT'!$H$3:$H$12,MATCH(Table2[[#This Row],[WMPInitiativeCategory]],'Initiative mapping-DO NOT EDIT'!$G$3:$G$12,0)))</f>
        <v>5.3.2.</v>
      </c>
      <c r="E14" s="60" t="s">
        <v>136</v>
      </c>
      <c r="F14" s="60" t="s">
        <v>152</v>
      </c>
      <c r="G14" s="64" t="str">
        <f>IF(Table2[[#This Row],[WMPInitiativeActivity]]="","x",IF(Table2[[#This Row],[WMPInitiativeActivity]]="other",Table2[[#This Row],[ActivityNameifOther]],INDEX('Initiative mapping-DO NOT EDIT'!$C$3:$C$89,MATCH(Table2[[#This Row],[WMPInitiativeActivity]],'Initiative mapping-DO NOT EDIT'!$D$3:$D$89,0))))</f>
        <v>Santa Ana wildfire threat index</v>
      </c>
      <c r="H14" s="60" t="s">
        <v>153</v>
      </c>
      <c r="I14" s="36"/>
      <c r="J14" s="39"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Forecasting_Santa Ana wildfire threat index__2021</v>
      </c>
      <c r="K14" s="70">
        <v>185</v>
      </c>
      <c r="L14" s="36" t="s">
        <v>126</v>
      </c>
      <c r="M14" s="70" t="s">
        <v>126</v>
      </c>
      <c r="N14" s="70" t="s">
        <v>126</v>
      </c>
      <c r="O14" s="70" t="s">
        <v>126</v>
      </c>
      <c r="P14" s="70" t="s">
        <v>126</v>
      </c>
      <c r="Q14" s="70" t="s">
        <v>126</v>
      </c>
      <c r="R14" s="70" t="s">
        <v>126</v>
      </c>
      <c r="S14" s="30"/>
      <c r="T14" s="30"/>
      <c r="U14" s="30"/>
      <c r="V14" s="73" t="s">
        <v>402</v>
      </c>
      <c r="W14" s="73" t="s">
        <v>403</v>
      </c>
      <c r="X14" s="30"/>
      <c r="Y14" s="30"/>
      <c r="Z14" s="59"/>
      <c r="AA14" s="37" t="s">
        <v>127</v>
      </c>
      <c r="AB14" s="30"/>
      <c r="AC14" s="4"/>
      <c r="AD14" s="4"/>
      <c r="AE14" s="31"/>
      <c r="AF14" s="34"/>
      <c r="AG14" s="33"/>
      <c r="AH14" s="33"/>
    </row>
    <row r="15" spans="1:34" ht="100.15" customHeight="1">
      <c r="A15" s="57" t="str">
        <f>'READ ME FIRST'!$D$12</f>
        <v>SDGE</v>
      </c>
      <c r="B15" s="45">
        <f>'READ ME FIRST'!$D$15</f>
        <v>44319</v>
      </c>
      <c r="C15" s="60" t="s">
        <v>139</v>
      </c>
      <c r="D15" s="51" t="str">
        <f>IF(Table2[[#This Row],[WMPInitiativeCategory]]="","",INDEX('Initiative mapping-DO NOT EDIT'!$H$3:$H$12,MATCH(Table2[[#This Row],[WMPInitiativeCategory]],'Initiative mapping-DO NOT EDIT'!$G$3:$G$12,0)))</f>
        <v>5.3.2.</v>
      </c>
      <c r="E15" s="60" t="s">
        <v>136</v>
      </c>
      <c r="F15" s="60" t="s">
        <v>154</v>
      </c>
      <c r="G15" s="65" t="str">
        <f>IF(Table2[[#This Row],[WMPInitiativeActivity]]="","x",IF(Table2[[#This Row],[WMPInitiativeActivity]]="other",Table2[[#This Row],[ActivityNameifOther]],INDEX('Initiative mapping-DO NOT EDIT'!$C$3:$C$89,MATCH(Table2[[#This Row],[WMPInitiativeActivity]],'Initiative mapping-DO NOT EDIT'!$D$3:$D$89,0))))</f>
        <v>High-performance computing infrastructure</v>
      </c>
      <c r="H15" s="60" t="s">
        <v>155</v>
      </c>
      <c r="I15" s="36"/>
      <c r="J1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Forecasting_High-performance computing infrastructure__2021</v>
      </c>
      <c r="K15" s="70">
        <v>187</v>
      </c>
      <c r="L15" s="36" t="s">
        <v>126</v>
      </c>
      <c r="M15" s="70" t="s">
        <v>126</v>
      </c>
      <c r="N15" s="70" t="s">
        <v>126</v>
      </c>
      <c r="O15" s="70" t="s">
        <v>126</v>
      </c>
      <c r="P15" s="70" t="s">
        <v>126</v>
      </c>
      <c r="Q15" s="70" t="s">
        <v>126</v>
      </c>
      <c r="R15" s="70" t="s">
        <v>126</v>
      </c>
      <c r="S15" s="30"/>
      <c r="T15" s="30"/>
      <c r="U15" s="30"/>
      <c r="V15" s="73" t="s">
        <v>404</v>
      </c>
      <c r="W15" s="73" t="s">
        <v>405</v>
      </c>
      <c r="X15" s="30"/>
      <c r="Y15" s="30"/>
      <c r="Z15" s="59"/>
      <c r="AA15" s="37" t="s">
        <v>127</v>
      </c>
      <c r="AB15" s="30"/>
      <c r="AC15" s="4"/>
      <c r="AD15" s="57"/>
      <c r="AE15" s="31"/>
      <c r="AF15" s="34"/>
      <c r="AG15" s="33"/>
      <c r="AH15" s="33"/>
    </row>
    <row r="16" spans="1:34" ht="60">
      <c r="A16" s="57" t="str">
        <f>'READ ME FIRST'!$D$12</f>
        <v>SDGE</v>
      </c>
      <c r="B16" s="45">
        <f>'READ ME FIRST'!$D$15</f>
        <v>44319</v>
      </c>
      <c r="C16" s="60" t="s">
        <v>139</v>
      </c>
      <c r="D16" s="51" t="str">
        <f>IF(Table2[[#This Row],[WMPInitiativeCategory]]="","",INDEX('Initiative mapping-DO NOT EDIT'!$H$3:$H$12,MATCH(Table2[[#This Row],[WMPInitiativeCategory]],'Initiative mapping-DO NOT EDIT'!$G$3:$G$12,0)))</f>
        <v>5.3.2.</v>
      </c>
      <c r="E16" s="60" t="s">
        <v>156</v>
      </c>
      <c r="F16" s="60"/>
      <c r="G16" s="65">
        <f>IF(Table2[[#This Row],[WMPInitiativeActivity]]="","x",IF(Table2[[#This Row],[WMPInitiativeActivity]]="other",Table2[[#This Row],[ActivityNameifOther]],INDEX('Initiative mapping-DO NOT EDIT'!$C$3:$C$89,MATCH(Table2[[#This Row],[WMPInitiativeActivity]],'Initiative mapping-DO NOT EDIT'!$D$3:$D$89,0))))</f>
        <v>5</v>
      </c>
      <c r="H16" s="60" t="s">
        <v>157</v>
      </c>
      <c r="I16" s="36"/>
      <c r="J1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Forecasting_Personnel monitoring areas of electric lines and equipment in elevated fire risk conditions  __2021</v>
      </c>
      <c r="K16" s="70">
        <v>188</v>
      </c>
      <c r="L16" s="36" t="s">
        <v>126</v>
      </c>
      <c r="M16" s="70" t="s">
        <v>126</v>
      </c>
      <c r="N16" s="70" t="s">
        <v>126</v>
      </c>
      <c r="O16" s="70" t="s">
        <v>126</v>
      </c>
      <c r="P16" s="70" t="s">
        <v>126</v>
      </c>
      <c r="Q16" s="70" t="s">
        <v>126</v>
      </c>
      <c r="R16" s="70" t="s">
        <v>126</v>
      </c>
      <c r="S16" s="30"/>
      <c r="T16" s="30"/>
      <c r="U16" s="30"/>
      <c r="V16" s="73" t="s">
        <v>406</v>
      </c>
      <c r="W16" s="73" t="s">
        <v>407</v>
      </c>
      <c r="X16" s="30"/>
      <c r="Y16" s="30"/>
      <c r="Z16" s="59"/>
      <c r="AA16" s="37" t="s">
        <v>127</v>
      </c>
      <c r="AB16" s="30"/>
      <c r="AC16" s="4"/>
      <c r="AD16" s="57"/>
      <c r="AE16" s="31"/>
      <c r="AF16" s="34"/>
      <c r="AG16" s="33"/>
      <c r="AH16" s="33"/>
    </row>
    <row r="17" spans="1:34" ht="30">
      <c r="A17" s="57" t="str">
        <f>'READ ME FIRST'!$D$12</f>
        <v>SDGE</v>
      </c>
      <c r="B17" s="45">
        <f>'READ ME FIRST'!$D$15</f>
        <v>44319</v>
      </c>
      <c r="C17" s="60" t="s">
        <v>139</v>
      </c>
      <c r="D17" s="51" t="str">
        <f>IF(Table2[[#This Row],[WMPInitiativeCategory]]="","",INDEX('Initiative mapping-DO NOT EDIT'!$H$3:$H$12,MATCH(Table2[[#This Row],[WMPInitiativeCategory]],'Initiative mapping-DO NOT EDIT'!$G$3:$G$12,0)))</f>
        <v>5.3.2.</v>
      </c>
      <c r="E17" s="60" t="s">
        <v>158</v>
      </c>
      <c r="F17" s="60"/>
      <c r="G17" s="65">
        <f>IF(Table2[[#This Row],[WMPInitiativeActivity]]="","x",IF(Table2[[#This Row],[WMPInitiativeActivity]]="other",Table2[[#This Row],[ActivityNameifOther]],INDEX('Initiative mapping-DO NOT EDIT'!$C$3:$C$89,MATCH(Table2[[#This Row],[WMPInitiativeActivity]],'Initiative mapping-DO NOT EDIT'!$D$3:$D$89,0))))</f>
        <v>6</v>
      </c>
      <c r="H17" s="60" t="s">
        <v>159</v>
      </c>
      <c r="I17" s="36"/>
      <c r="J1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SDGE_Situational Awareness &amp; Forecasting_Weather forecasting and estimating impacts on electric lines and equipment  __2021</v>
      </c>
      <c r="K17" s="70">
        <v>189</v>
      </c>
      <c r="L17" s="36" t="s">
        <v>126</v>
      </c>
      <c r="M17" s="70" t="s">
        <v>126</v>
      </c>
      <c r="N17" s="70" t="s">
        <v>126</v>
      </c>
      <c r="O17" s="70" t="s">
        <v>126</v>
      </c>
      <c r="P17" s="70" t="s">
        <v>126</v>
      </c>
      <c r="Q17" s="70" t="s">
        <v>126</v>
      </c>
      <c r="R17" s="70" t="s">
        <v>126</v>
      </c>
      <c r="S17" s="30"/>
      <c r="T17" s="30"/>
      <c r="U17" s="30"/>
      <c r="V17" s="73" t="s">
        <v>126</v>
      </c>
      <c r="W17" s="73" t="s">
        <v>126</v>
      </c>
      <c r="X17" s="30"/>
      <c r="Y17" s="30"/>
      <c r="Z17" s="59"/>
      <c r="AA17" s="36"/>
      <c r="AB17" s="30"/>
      <c r="AC17" s="4"/>
      <c r="AD17" s="57"/>
      <c r="AE17" s="31"/>
      <c r="AF17" s="34"/>
      <c r="AG17" s="33"/>
      <c r="AH17" s="33"/>
    </row>
    <row r="18" spans="1:34" ht="30">
      <c r="A18" s="57" t="str">
        <f>'READ ME FIRST'!$D$12</f>
        <v>SDGE</v>
      </c>
      <c r="B18" s="45">
        <f>'READ ME FIRST'!$D$15</f>
        <v>44319</v>
      </c>
      <c r="C18" s="60" t="s">
        <v>160</v>
      </c>
      <c r="D18" s="51" t="str">
        <f>IF(Table2[[#This Row],[WMPInitiativeCategory]]="","",INDEX('Initiative mapping-DO NOT EDIT'!$H$3:$H$12,MATCH(Table2[[#This Row],[WMPInitiativeCategory]],'Initiative mapping-DO NOT EDIT'!$G$3:$G$12,0)))</f>
        <v>5.3.3.</v>
      </c>
      <c r="E18" s="60" t="s">
        <v>161</v>
      </c>
      <c r="F18" s="60"/>
      <c r="G18" s="65">
        <f>IF(Table2[[#This Row],[WMPInitiativeActivity]]="","x",IF(Table2[[#This Row],[WMPInitiativeActivity]]="other",Table2[[#This Row],[ActivityNameifOther]],INDEX('Initiative mapping-DO NOT EDIT'!$C$3:$C$89,MATCH(Table2[[#This Row],[WMPInitiativeActivity]],'Initiative mapping-DO NOT EDIT'!$D$3:$D$89,0))))</f>
        <v>1</v>
      </c>
      <c r="H18" s="60" t="s">
        <v>162</v>
      </c>
      <c r="I18" s="36" t="s">
        <v>486</v>
      </c>
      <c r="J1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Hardening_Capacitor maintenance and replacement program  _Cap_2021</v>
      </c>
      <c r="K18" s="70">
        <v>189</v>
      </c>
      <c r="L18" s="36" t="s">
        <v>521</v>
      </c>
      <c r="M18" s="70">
        <v>32</v>
      </c>
      <c r="N18" s="70">
        <v>15</v>
      </c>
      <c r="O18" s="70">
        <v>26</v>
      </c>
      <c r="P18" s="70">
        <v>32</v>
      </c>
      <c r="Q18" s="70">
        <v>32</v>
      </c>
      <c r="R18" s="70">
        <v>21</v>
      </c>
      <c r="S18" s="30"/>
      <c r="T18" s="30"/>
      <c r="U18" s="30"/>
      <c r="V18" s="73" t="s">
        <v>126</v>
      </c>
      <c r="W18" s="73" t="s">
        <v>126</v>
      </c>
      <c r="X18" s="30"/>
      <c r="Y18" s="30"/>
      <c r="Z18" s="59"/>
      <c r="AA18" s="37" t="s">
        <v>127</v>
      </c>
      <c r="AB18" s="30"/>
      <c r="AC18" s="4"/>
      <c r="AD18" s="57"/>
      <c r="AE18" s="31"/>
      <c r="AF18" s="34"/>
      <c r="AG18" s="33"/>
      <c r="AH18" s="33"/>
    </row>
    <row r="19" spans="1:34" ht="45">
      <c r="A19" s="57" t="str">
        <f>'READ ME FIRST'!$D$12</f>
        <v>SDGE</v>
      </c>
      <c r="B19" s="45">
        <f>'READ ME FIRST'!$D$15</f>
        <v>44319</v>
      </c>
      <c r="C19" s="60" t="s">
        <v>160</v>
      </c>
      <c r="D19" s="51" t="str">
        <f>IF(Table2[[#This Row],[WMPInitiativeCategory]]="","",INDEX('Initiative mapping-DO NOT EDIT'!$H$3:$H$12,MATCH(Table2[[#This Row],[WMPInitiativeCategory]],'Initiative mapping-DO NOT EDIT'!$G$3:$G$12,0)))</f>
        <v>5.3.3.</v>
      </c>
      <c r="E19" s="60" t="s">
        <v>163</v>
      </c>
      <c r="F19" s="60"/>
      <c r="G19" s="65">
        <f>IF(Table2[[#This Row],[WMPInitiativeActivity]]="","x",IF(Table2[[#This Row],[WMPInitiativeActivity]]="other",Table2[[#This Row],[ActivityNameifOther]],INDEX('Initiative mapping-DO NOT EDIT'!$C$3:$C$89,MATCH(Table2[[#This Row],[WMPInitiativeActivity]],'Initiative mapping-DO NOT EDIT'!$D$3:$D$89,0))))</f>
        <v>2</v>
      </c>
      <c r="H19" s="60" t="s">
        <v>164</v>
      </c>
      <c r="I19" s="36"/>
      <c r="J1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Hardening_Circuit breaker maintenance and installation to de-energize lines upon detecting a fault  __2021</v>
      </c>
      <c r="K19" s="70">
        <v>191</v>
      </c>
      <c r="L19" s="36" t="s">
        <v>126</v>
      </c>
      <c r="M19" s="70" t="s">
        <v>126</v>
      </c>
      <c r="N19" s="70" t="s">
        <v>126</v>
      </c>
      <c r="O19" s="70" t="s">
        <v>126</v>
      </c>
      <c r="P19" s="70" t="s">
        <v>126</v>
      </c>
      <c r="Q19" s="70" t="s">
        <v>126</v>
      </c>
      <c r="R19" s="70" t="s">
        <v>126</v>
      </c>
      <c r="S19" s="30"/>
      <c r="T19" s="30"/>
      <c r="U19" s="30"/>
      <c r="V19" s="73" t="s">
        <v>126</v>
      </c>
      <c r="W19" s="73" t="s">
        <v>126</v>
      </c>
      <c r="X19" s="30"/>
      <c r="Y19" s="30"/>
      <c r="Z19" s="59"/>
      <c r="AA19" s="36"/>
      <c r="AB19" s="30"/>
      <c r="AC19" s="4"/>
      <c r="AD19" s="57"/>
      <c r="AE19" s="31"/>
      <c r="AF19" s="34"/>
      <c r="AG19" s="33"/>
      <c r="AH19" s="33"/>
    </row>
    <row r="20" spans="1:34" ht="30">
      <c r="A20" s="57" t="str">
        <f>'READ ME FIRST'!$D$12</f>
        <v>SDGE</v>
      </c>
      <c r="B20" s="45">
        <f>'READ ME FIRST'!$D$15</f>
        <v>44319</v>
      </c>
      <c r="C20" s="60" t="s">
        <v>160</v>
      </c>
      <c r="D20" s="51" t="str">
        <f>IF(Table2[[#This Row],[WMPInitiativeCategory]]="","",INDEX('Initiative mapping-DO NOT EDIT'!$H$3:$H$12,MATCH(Table2[[#This Row],[WMPInitiativeCategory]],'Initiative mapping-DO NOT EDIT'!$G$3:$G$12,0)))</f>
        <v>5.3.3.</v>
      </c>
      <c r="E20" s="60" t="s">
        <v>165</v>
      </c>
      <c r="F20" s="60"/>
      <c r="G20" s="65">
        <f>IF(Table2[[#This Row],[WMPInitiativeActivity]]="","x",IF(Table2[[#This Row],[WMPInitiativeActivity]]="other",Table2[[#This Row],[ActivityNameifOther]],INDEX('Initiative mapping-DO NOT EDIT'!$C$3:$C$89,MATCH(Table2[[#This Row],[WMPInitiativeActivity]],'Initiative mapping-DO NOT EDIT'!$D$3:$D$89,0))))</f>
        <v>3</v>
      </c>
      <c r="H20" s="60" t="s">
        <v>166</v>
      </c>
      <c r="I20" s="36" t="s">
        <v>487</v>
      </c>
      <c r="J2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Hardening_Covered conductor installation  _FIRM-CC_2021</v>
      </c>
      <c r="K20" s="70">
        <v>191</v>
      </c>
      <c r="L20" s="36" t="s">
        <v>395</v>
      </c>
      <c r="M20" s="70">
        <v>20</v>
      </c>
      <c r="N20" s="70">
        <v>0</v>
      </c>
      <c r="O20" s="70">
        <v>1</v>
      </c>
      <c r="P20" s="70">
        <v>7</v>
      </c>
      <c r="Q20" s="70">
        <v>20</v>
      </c>
      <c r="R20" s="70">
        <v>0</v>
      </c>
      <c r="S20" s="30"/>
      <c r="T20" s="30"/>
      <c r="U20" s="30"/>
      <c r="V20" s="73" t="s">
        <v>126</v>
      </c>
      <c r="W20" s="73" t="s">
        <v>126</v>
      </c>
      <c r="X20" s="30"/>
      <c r="Y20" s="30"/>
      <c r="Z20" s="59"/>
      <c r="AA20" s="37" t="s">
        <v>127</v>
      </c>
      <c r="AB20" s="30"/>
      <c r="AC20" s="4"/>
      <c r="AD20" s="57"/>
      <c r="AE20" s="31"/>
      <c r="AF20" s="34"/>
      <c r="AG20" s="33"/>
      <c r="AH20" s="33"/>
    </row>
    <row r="21" spans="1:34" ht="15">
      <c r="A21" s="57" t="str">
        <f>'READ ME FIRST'!$D$12</f>
        <v>SDGE</v>
      </c>
      <c r="B21" s="45">
        <f>'READ ME FIRST'!$D$15</f>
        <v>44319</v>
      </c>
      <c r="C21" s="60" t="s">
        <v>160</v>
      </c>
      <c r="D21" s="51" t="str">
        <f>IF(Table2[[#This Row],[WMPInitiativeCategory]]="","",INDEX('Initiative mapping-DO NOT EDIT'!$H$3:$H$12,MATCH(Table2[[#This Row],[WMPInitiativeCategory]],'Initiative mapping-DO NOT EDIT'!$G$3:$G$12,0)))</f>
        <v>5.3.3.</v>
      </c>
      <c r="E21" s="60" t="s">
        <v>167</v>
      </c>
      <c r="F21" s="60"/>
      <c r="G21" s="65">
        <f>IF(Table2[[#This Row],[WMPInitiativeActivity]]="","x",IF(Table2[[#This Row],[WMPInitiativeActivity]]="other",Table2[[#This Row],[ActivityNameifOther]],INDEX('Initiative mapping-DO NOT EDIT'!$C$3:$C$89,MATCH(Table2[[#This Row],[WMPInitiativeActivity]],'Initiative mapping-DO NOT EDIT'!$D$3:$D$89,0))))</f>
        <v>4</v>
      </c>
      <c r="H21" s="60" t="s">
        <v>168</v>
      </c>
      <c r="I21" s="36"/>
      <c r="J2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Hardening_Covered conductor maintenance __2021</v>
      </c>
      <c r="K21" s="70">
        <v>194</v>
      </c>
      <c r="L21" s="36" t="s">
        <v>126</v>
      </c>
      <c r="M21" s="70" t="s">
        <v>126</v>
      </c>
      <c r="N21" s="70" t="s">
        <v>126</v>
      </c>
      <c r="O21" s="70" t="s">
        <v>126</v>
      </c>
      <c r="P21" s="70" t="s">
        <v>126</v>
      </c>
      <c r="Q21" s="70" t="s">
        <v>126</v>
      </c>
      <c r="R21" s="70" t="s">
        <v>126</v>
      </c>
      <c r="S21" s="30"/>
      <c r="T21" s="30"/>
      <c r="U21" s="30"/>
      <c r="V21" s="73" t="s">
        <v>126</v>
      </c>
      <c r="W21" s="73" t="s">
        <v>126</v>
      </c>
      <c r="X21" s="30"/>
      <c r="Y21" s="30"/>
      <c r="Z21" s="59"/>
      <c r="AA21" s="36"/>
      <c r="AB21" s="30"/>
      <c r="AC21" s="4"/>
      <c r="AD21" s="57"/>
      <c r="AE21" s="31"/>
      <c r="AF21" s="34"/>
      <c r="AG21" s="33"/>
      <c r="AH21" s="33"/>
    </row>
    <row r="22" spans="1:34" ht="30">
      <c r="A22" s="57" t="str">
        <f>'READ ME FIRST'!$D$12</f>
        <v>SDGE</v>
      </c>
      <c r="B22" s="45">
        <f>'READ ME FIRST'!$D$15</f>
        <v>44319</v>
      </c>
      <c r="C22" s="60" t="s">
        <v>160</v>
      </c>
      <c r="D22" s="51" t="str">
        <f>IF(Table2[[#This Row],[WMPInitiativeCategory]]="","",INDEX('Initiative mapping-DO NOT EDIT'!$H$3:$H$12,MATCH(Table2[[#This Row],[WMPInitiativeCategory]],'Initiative mapping-DO NOT EDIT'!$G$3:$G$12,0)))</f>
        <v>5.3.3.</v>
      </c>
      <c r="E22" s="60" t="s">
        <v>169</v>
      </c>
      <c r="F22" s="60"/>
      <c r="G22" s="65">
        <f>IF(Table2[[#This Row],[WMPInitiativeActivity]]="","x",IF(Table2[[#This Row],[WMPInitiativeActivity]]="other",Table2[[#This Row],[ActivityNameifOther]],INDEX('Initiative mapping-DO NOT EDIT'!$C$3:$C$89,MATCH(Table2[[#This Row],[WMPInitiativeActivity]],'Initiative mapping-DO NOT EDIT'!$D$3:$D$89,0))))</f>
        <v>5</v>
      </c>
      <c r="H22" s="60" t="s">
        <v>170</v>
      </c>
      <c r="I22" s="36"/>
      <c r="J2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Hardening_Crossarm maintenance, repair, and replacement  __2021</v>
      </c>
      <c r="K22" s="70">
        <v>194</v>
      </c>
      <c r="L22" s="36" t="s">
        <v>126</v>
      </c>
      <c r="M22" s="70" t="s">
        <v>126</v>
      </c>
      <c r="N22" s="70" t="s">
        <v>126</v>
      </c>
      <c r="O22" s="70" t="s">
        <v>126</v>
      </c>
      <c r="P22" s="70" t="s">
        <v>126</v>
      </c>
      <c r="Q22" s="70" t="s">
        <v>126</v>
      </c>
      <c r="R22" s="70" t="s">
        <v>126</v>
      </c>
      <c r="S22" s="30"/>
      <c r="T22" s="30"/>
      <c r="U22" s="30"/>
      <c r="V22" s="73" t="s">
        <v>126</v>
      </c>
      <c r="W22" s="73" t="s">
        <v>126</v>
      </c>
      <c r="X22" s="30"/>
      <c r="Y22" s="30"/>
      <c r="Z22" s="59"/>
      <c r="AA22" s="36"/>
      <c r="AB22" s="30"/>
      <c r="AC22" s="4"/>
      <c r="AD22" s="57"/>
      <c r="AE22" s="31"/>
      <c r="AF22" s="34"/>
      <c r="AG22" s="33"/>
      <c r="AH22" s="33"/>
    </row>
    <row r="23" spans="1:34" ht="75">
      <c r="A23" s="57" t="str">
        <f>'READ ME FIRST'!$D$12</f>
        <v>SDGE</v>
      </c>
      <c r="B23" s="45">
        <f>'READ ME FIRST'!$D$15</f>
        <v>44319</v>
      </c>
      <c r="C23" s="60" t="s">
        <v>160</v>
      </c>
      <c r="D23" s="51" t="str">
        <f>IF(Table2[[#This Row],[WMPInitiativeCategory]]="","",INDEX('Initiative mapping-DO NOT EDIT'!$H$3:$H$12,MATCH(Table2[[#This Row],[WMPInitiativeCategory]],'Initiative mapping-DO NOT EDIT'!$G$3:$G$12,0)))</f>
        <v>5.3.3.</v>
      </c>
      <c r="E23" s="60" t="s">
        <v>171</v>
      </c>
      <c r="F23" s="60"/>
      <c r="G23" s="65">
        <f>IF(Table2[[#This Row],[WMPInitiativeActivity]]="","x",IF(Table2[[#This Row],[WMPInitiativeActivity]]="other",Table2[[#This Row],[ActivityNameifOther]],INDEX('Initiative mapping-DO NOT EDIT'!$C$3:$C$89,MATCH(Table2[[#This Row],[WMPInitiativeActivity]],'Initiative mapping-DO NOT EDIT'!$D$3:$D$89,0))))</f>
        <v>6</v>
      </c>
      <c r="H23" s="60" t="s">
        <v>172</v>
      </c>
      <c r="I23" s="36"/>
      <c r="J2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Hardening_Distribution pole replacement and reinforcement, including with composite poles  __2021</v>
      </c>
      <c r="K23" s="70">
        <v>194</v>
      </c>
      <c r="L23" s="36" t="s">
        <v>126</v>
      </c>
      <c r="M23" s="70" t="s">
        <v>126</v>
      </c>
      <c r="N23" s="70" t="s">
        <v>126</v>
      </c>
      <c r="O23" s="70" t="s">
        <v>126</v>
      </c>
      <c r="P23" s="70" t="s">
        <v>126</v>
      </c>
      <c r="Q23" s="70" t="s">
        <v>126</v>
      </c>
      <c r="R23" s="70" t="s">
        <v>126</v>
      </c>
      <c r="S23" s="30"/>
      <c r="T23" s="30"/>
      <c r="U23" s="30"/>
      <c r="V23" s="73" t="s">
        <v>408</v>
      </c>
      <c r="W23" s="73" t="s">
        <v>409</v>
      </c>
      <c r="X23" s="30"/>
      <c r="Y23" s="30"/>
      <c r="Z23" s="59"/>
      <c r="AA23" s="37" t="s">
        <v>127</v>
      </c>
      <c r="AB23" s="30"/>
      <c r="AC23" s="4"/>
      <c r="AD23" s="57"/>
      <c r="AE23" s="31"/>
      <c r="AF23" s="34"/>
      <c r="AG23" s="33"/>
      <c r="AH23" s="33"/>
    </row>
    <row r="24" spans="1:34" ht="15">
      <c r="A24" s="57" t="str">
        <f>'READ ME FIRST'!$D$12</f>
        <v>SDGE</v>
      </c>
      <c r="B24" s="45">
        <f>'READ ME FIRST'!$D$15</f>
        <v>44319</v>
      </c>
      <c r="C24" s="60" t="s">
        <v>160</v>
      </c>
      <c r="D24" s="51" t="str">
        <f>IF(Table2[[#This Row],[WMPInitiativeCategory]]="","",INDEX('Initiative mapping-DO NOT EDIT'!$H$3:$H$12,MATCH(Table2[[#This Row],[WMPInitiativeCategory]],'Initiative mapping-DO NOT EDIT'!$G$3:$G$12,0)))</f>
        <v>5.3.3.</v>
      </c>
      <c r="E24" s="60" t="s">
        <v>173</v>
      </c>
      <c r="F24" s="60"/>
      <c r="G24" s="65">
        <f>IF(Table2[[#This Row],[WMPInitiativeActivity]]="","x",IF(Table2[[#This Row],[WMPInitiativeActivity]]="other",Table2[[#This Row],[ActivityNameifOther]],INDEX('Initiative mapping-DO NOT EDIT'!$C$3:$C$89,MATCH(Table2[[#This Row],[WMPInitiativeActivity]],'Initiative mapping-DO NOT EDIT'!$D$3:$D$89,0))))</f>
        <v>7</v>
      </c>
      <c r="H24" s="60" t="s">
        <v>174</v>
      </c>
      <c r="I24" s="36" t="s">
        <v>488</v>
      </c>
      <c r="J2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Hardening_Expulsion fuse replacement  _Fuse_2021</v>
      </c>
      <c r="K24" s="70">
        <v>196</v>
      </c>
      <c r="L24" s="36" t="s">
        <v>522</v>
      </c>
      <c r="M24" s="70">
        <v>3970</v>
      </c>
      <c r="N24" s="70">
        <v>200</v>
      </c>
      <c r="O24" s="70">
        <v>1200</v>
      </c>
      <c r="P24" s="70">
        <v>2800</v>
      </c>
      <c r="Q24" s="70">
        <v>3970</v>
      </c>
      <c r="R24" s="70">
        <v>202</v>
      </c>
      <c r="S24" s="30"/>
      <c r="T24" s="30"/>
      <c r="U24" s="30"/>
      <c r="V24" s="73" t="s">
        <v>126</v>
      </c>
      <c r="W24" s="73" t="s">
        <v>126</v>
      </c>
      <c r="X24" s="30"/>
      <c r="Y24" s="30"/>
      <c r="Z24" s="59"/>
      <c r="AA24" s="37" t="s">
        <v>127</v>
      </c>
      <c r="AB24" s="30"/>
      <c r="AC24" s="4"/>
      <c r="AD24" s="57"/>
      <c r="AE24" s="31"/>
      <c r="AF24" s="34"/>
      <c r="AG24" s="33"/>
      <c r="AH24" s="33"/>
    </row>
    <row r="25" spans="1:34" ht="30">
      <c r="A25" s="57" t="str">
        <f>'READ ME FIRST'!$D$12</f>
        <v>SDGE</v>
      </c>
      <c r="B25" s="45">
        <f>'READ ME FIRST'!$D$15</f>
        <v>44319</v>
      </c>
      <c r="C25" s="60" t="s">
        <v>160</v>
      </c>
      <c r="D25" s="51" t="str">
        <f>IF(Table2[[#This Row],[WMPInitiativeCategory]]="","",INDEX('Initiative mapping-DO NOT EDIT'!$H$3:$H$12,MATCH(Table2[[#This Row],[WMPInitiativeCategory]],'Initiative mapping-DO NOT EDIT'!$G$3:$G$12,0)))</f>
        <v>5.3.3.</v>
      </c>
      <c r="E25" s="60" t="s">
        <v>175</v>
      </c>
      <c r="F25" s="60"/>
      <c r="G25" s="65">
        <f>IF(Table2[[#This Row],[WMPInitiativeActivity]]="","x",IF(Table2[[#This Row],[WMPInitiativeActivity]]="other",Table2[[#This Row],[ActivityNameifOther]],INDEX('Initiative mapping-DO NOT EDIT'!$C$3:$C$89,MATCH(Table2[[#This Row],[WMPInitiativeActivity]],'Initiative mapping-DO NOT EDIT'!$D$3:$D$89,0))))</f>
        <v>8</v>
      </c>
      <c r="H25" s="60" t="s">
        <v>176</v>
      </c>
      <c r="I25" s="36"/>
      <c r="J2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Hardening_Grid topology improvements to mitigate or reduce PSPS events  __2021</v>
      </c>
      <c r="K25" s="70">
        <v>198</v>
      </c>
      <c r="L25" s="36" t="s">
        <v>126</v>
      </c>
      <c r="M25" s="70" t="s">
        <v>126</v>
      </c>
      <c r="N25" s="70" t="s">
        <v>126</v>
      </c>
      <c r="O25" s="70" t="s">
        <v>126</v>
      </c>
      <c r="P25" s="70" t="s">
        <v>126</v>
      </c>
      <c r="Q25" s="70" t="s">
        <v>126</v>
      </c>
      <c r="R25" s="70" t="s">
        <v>126</v>
      </c>
      <c r="S25" s="30"/>
      <c r="T25" s="30"/>
      <c r="U25" s="30"/>
      <c r="V25" s="73" t="s">
        <v>126</v>
      </c>
      <c r="W25" s="73" t="s">
        <v>126</v>
      </c>
      <c r="X25" s="30"/>
      <c r="Y25" s="30"/>
      <c r="Z25" s="59"/>
      <c r="AA25" s="36"/>
      <c r="AB25" s="30"/>
      <c r="AC25" s="4"/>
      <c r="AD25" s="57"/>
      <c r="AE25" s="31"/>
      <c r="AF25" s="34"/>
      <c r="AG25" s="33"/>
      <c r="AH25" s="33"/>
    </row>
    <row r="26" spans="1:34" ht="30">
      <c r="A26" s="57" t="str">
        <f>'READ ME FIRST'!$D$12</f>
        <v>SDGE</v>
      </c>
      <c r="B26" s="45">
        <f>'READ ME FIRST'!$D$15</f>
        <v>44319</v>
      </c>
      <c r="C26" s="60" t="s">
        <v>160</v>
      </c>
      <c r="D26" s="51" t="str">
        <f>IF(Table2[[#This Row],[WMPInitiativeCategory]]="","",INDEX('Initiative mapping-DO NOT EDIT'!$H$3:$H$12,MATCH(Table2[[#This Row],[WMPInitiativeCategory]],'Initiative mapping-DO NOT EDIT'!$G$3:$G$12,0)))</f>
        <v>5.3.3.</v>
      </c>
      <c r="E26" s="60" t="s">
        <v>136</v>
      </c>
      <c r="F26" s="60" t="s">
        <v>177</v>
      </c>
      <c r="G26" s="65" t="str">
        <f>IF(Table2[[#This Row],[WMPInitiativeActivity]]="","x",IF(Table2[[#This Row],[WMPInitiativeActivity]]="other",Table2[[#This Row],[ActivityNameifOther]],INDEX('Initiative mapping-DO NOT EDIT'!$C$3:$C$89,MATCH(Table2[[#This Row],[WMPInitiativeActivity]],'Initiative mapping-DO NOT EDIT'!$D$3:$D$89,0))))</f>
        <v>PSPS sectionalizing enhancements</v>
      </c>
      <c r="H26" s="60" t="s">
        <v>178</v>
      </c>
      <c r="I26" s="36" t="s">
        <v>489</v>
      </c>
      <c r="J2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Hardening_PSPS sectionalizing enhancements_Switch_2021</v>
      </c>
      <c r="K26" s="70">
        <v>198</v>
      </c>
      <c r="L26" s="36" t="s">
        <v>523</v>
      </c>
      <c r="M26" s="70">
        <v>10</v>
      </c>
      <c r="N26" s="70">
        <v>3</v>
      </c>
      <c r="O26" s="70">
        <v>6</v>
      </c>
      <c r="P26" s="70">
        <v>9</v>
      </c>
      <c r="Q26" s="70">
        <v>10</v>
      </c>
      <c r="R26" s="70">
        <v>2</v>
      </c>
      <c r="S26" s="30"/>
      <c r="T26" s="30"/>
      <c r="U26" s="30"/>
      <c r="V26" s="73" t="s">
        <v>126</v>
      </c>
      <c r="W26" s="73" t="s">
        <v>126</v>
      </c>
      <c r="X26" s="30"/>
      <c r="Y26" s="30"/>
      <c r="Z26" s="59"/>
      <c r="AA26" s="37" t="s">
        <v>127</v>
      </c>
      <c r="AB26" s="30"/>
      <c r="AC26" s="4"/>
      <c r="AD26" s="57"/>
      <c r="AE26" s="31"/>
      <c r="AF26" s="34"/>
      <c r="AG26" s="33"/>
      <c r="AH26" s="33"/>
    </row>
    <row r="27" spans="1:34" ht="15">
      <c r="A27" s="57" t="str">
        <f>'READ ME FIRST'!$D$12</f>
        <v>SDGE</v>
      </c>
      <c r="B27" s="45">
        <f>'READ ME FIRST'!$D$15</f>
        <v>44319</v>
      </c>
      <c r="C27" s="60" t="s">
        <v>160</v>
      </c>
      <c r="D27" s="51" t="str">
        <f>IF(Table2[[#This Row],[WMPInitiativeCategory]]="","",INDEX('Initiative mapping-DO NOT EDIT'!$H$3:$H$12,MATCH(Table2[[#This Row],[WMPInitiativeCategory]],'Initiative mapping-DO NOT EDIT'!$G$3:$G$12,0)))</f>
        <v>5.3.3.</v>
      </c>
      <c r="E27" s="60" t="s">
        <v>136</v>
      </c>
      <c r="F27" s="60" t="s">
        <v>179</v>
      </c>
      <c r="G27" s="65" t="str">
        <f>IF(Table2[[#This Row],[WMPInitiativeActivity]]="","x",IF(Table2[[#This Row],[WMPInitiativeActivity]]="other",Table2[[#This Row],[ActivityNameifOther]],INDEX('Initiative mapping-DO NOT EDIT'!$C$3:$C$89,MATCH(Table2[[#This Row],[WMPInitiativeActivity]],'Initiative mapping-DO NOT EDIT'!$D$3:$D$89,0))))</f>
        <v>Microgrids</v>
      </c>
      <c r="H27" s="60" t="s">
        <v>180</v>
      </c>
      <c r="I27" s="36" t="s">
        <v>490</v>
      </c>
      <c r="J2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Hardening_Microgrids_Micro_2021</v>
      </c>
      <c r="K27" s="70">
        <v>200</v>
      </c>
      <c r="L27" s="36" t="s">
        <v>179</v>
      </c>
      <c r="M27" s="70">
        <v>2</v>
      </c>
      <c r="N27" s="70">
        <v>0</v>
      </c>
      <c r="O27" s="70">
        <v>0</v>
      </c>
      <c r="P27" s="70">
        <v>0</v>
      </c>
      <c r="Q27" s="70">
        <v>2</v>
      </c>
      <c r="R27" s="70">
        <v>0</v>
      </c>
      <c r="S27" s="30"/>
      <c r="T27" s="30"/>
      <c r="U27" s="30"/>
      <c r="V27" s="73" t="s">
        <v>126</v>
      </c>
      <c r="W27" s="73" t="s">
        <v>126</v>
      </c>
      <c r="X27" s="30"/>
      <c r="Y27" s="30"/>
      <c r="Z27" s="59"/>
      <c r="AA27" s="37" t="s">
        <v>127</v>
      </c>
      <c r="AB27" s="30"/>
      <c r="AC27" s="4"/>
      <c r="AD27" s="57"/>
      <c r="AE27" s="31"/>
      <c r="AF27" s="34"/>
      <c r="AG27" s="33"/>
      <c r="AH27" s="33"/>
    </row>
    <row r="28" spans="1:34" ht="30">
      <c r="A28" s="57" t="str">
        <f>'READ ME FIRST'!$D$12</f>
        <v>SDGE</v>
      </c>
      <c r="B28" s="45">
        <f>'READ ME FIRST'!$D$15</f>
        <v>44319</v>
      </c>
      <c r="C28" s="60" t="s">
        <v>160</v>
      </c>
      <c r="D28" s="51" t="str">
        <f>IF(Table2[[#This Row],[WMPInitiativeCategory]]="","",INDEX('Initiative mapping-DO NOT EDIT'!$H$3:$H$12,MATCH(Table2[[#This Row],[WMPInitiativeCategory]],'Initiative mapping-DO NOT EDIT'!$G$3:$G$12,0)))</f>
        <v>5.3.3.</v>
      </c>
      <c r="E28" s="60" t="s">
        <v>181</v>
      </c>
      <c r="F28" s="60"/>
      <c r="G28" s="65">
        <f>IF(Table2[[#This Row],[WMPInitiativeActivity]]="","x",IF(Table2[[#This Row],[WMPInitiativeActivity]]="other",Table2[[#This Row],[ActivityNameifOther]],INDEX('Initiative mapping-DO NOT EDIT'!$C$3:$C$89,MATCH(Table2[[#This Row],[WMPInitiativeActivity]],'Initiative mapping-DO NOT EDIT'!$D$3:$D$89,0))))</f>
        <v>9</v>
      </c>
      <c r="H28" s="60" t="s">
        <v>182</v>
      </c>
      <c r="I28" s="36" t="s">
        <v>491</v>
      </c>
      <c r="J2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Hardening_Installation of system automation equipment _AdvProt_2021</v>
      </c>
      <c r="K28" s="70">
        <v>202</v>
      </c>
      <c r="L28" s="36" t="s">
        <v>524</v>
      </c>
      <c r="M28" s="70">
        <v>8</v>
      </c>
      <c r="N28" s="70">
        <v>2</v>
      </c>
      <c r="O28" s="70">
        <v>4</v>
      </c>
      <c r="P28" s="70">
        <v>6</v>
      </c>
      <c r="Q28" s="70">
        <v>8</v>
      </c>
      <c r="R28" s="70">
        <v>2</v>
      </c>
      <c r="S28" s="30"/>
      <c r="T28" s="30"/>
      <c r="U28" s="30"/>
      <c r="V28" s="73" t="s">
        <v>126</v>
      </c>
      <c r="W28" s="73" t="s">
        <v>126</v>
      </c>
      <c r="X28" s="30"/>
      <c r="Y28" s="30"/>
      <c r="Z28" s="59"/>
      <c r="AA28" s="37" t="s">
        <v>127</v>
      </c>
      <c r="AB28" s="30"/>
      <c r="AC28" s="4"/>
      <c r="AD28" s="57"/>
      <c r="AE28" s="31"/>
      <c r="AF28" s="34"/>
      <c r="AG28" s="33"/>
      <c r="AH28" s="33"/>
    </row>
    <row r="29" spans="1:34" ht="45">
      <c r="A29" s="57" t="str">
        <f>'READ ME FIRST'!$D$12</f>
        <v>SDGE</v>
      </c>
      <c r="B29" s="45">
        <f>'READ ME FIRST'!$D$15</f>
        <v>44319</v>
      </c>
      <c r="C29" s="60" t="s">
        <v>160</v>
      </c>
      <c r="D29" s="51" t="str">
        <f>IF(Table2[[#This Row],[WMPInitiativeCategory]]="","",INDEX('Initiative mapping-DO NOT EDIT'!$H$3:$H$12,MATCH(Table2[[#This Row],[WMPInitiativeCategory]],'Initiative mapping-DO NOT EDIT'!$G$3:$G$12,0)))</f>
        <v>5.3.3.</v>
      </c>
      <c r="E29" s="60" t="s">
        <v>183</v>
      </c>
      <c r="F29" s="60"/>
      <c r="G29" s="65">
        <f>IF(Table2[[#This Row],[WMPInitiativeActivity]]="","x",IF(Table2[[#This Row],[WMPInitiativeActivity]]="other",Table2[[#This Row],[ActivityNameifOther]],INDEX('Initiative mapping-DO NOT EDIT'!$C$3:$C$89,MATCH(Table2[[#This Row],[WMPInitiativeActivity]],'Initiative mapping-DO NOT EDIT'!$D$3:$D$89,0))))</f>
        <v>10</v>
      </c>
      <c r="H29" s="60" t="s">
        <v>184</v>
      </c>
      <c r="I29" s="36" t="s">
        <v>492</v>
      </c>
      <c r="J2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Hardening_Maintenance, repair, and replacement of connectors, including hotline clamps  _HLC_2021</v>
      </c>
      <c r="K29" s="70">
        <v>205</v>
      </c>
      <c r="L29" s="36" t="s">
        <v>525</v>
      </c>
      <c r="M29" s="70">
        <v>2250</v>
      </c>
      <c r="N29" s="70">
        <v>1000</v>
      </c>
      <c r="O29" s="70">
        <v>1500</v>
      </c>
      <c r="P29" s="70">
        <v>2000</v>
      </c>
      <c r="Q29" s="70">
        <v>2250</v>
      </c>
      <c r="R29" s="70">
        <v>1030</v>
      </c>
      <c r="S29" s="30"/>
      <c r="T29" s="30"/>
      <c r="U29" s="30"/>
      <c r="V29" s="73" t="s">
        <v>126</v>
      </c>
      <c r="W29" s="73" t="s">
        <v>126</v>
      </c>
      <c r="X29" s="30"/>
      <c r="Y29" s="30"/>
      <c r="Z29" s="59"/>
      <c r="AA29" s="37" t="s">
        <v>127</v>
      </c>
      <c r="AB29" s="30"/>
      <c r="AC29" s="4"/>
      <c r="AD29" s="57"/>
      <c r="AE29" s="31"/>
      <c r="AF29" s="34"/>
      <c r="AG29" s="33"/>
      <c r="AH29" s="33"/>
    </row>
    <row r="30" spans="1:34" ht="30">
      <c r="A30" s="57" t="str">
        <f>'READ ME FIRST'!$D$12</f>
        <v>SDGE</v>
      </c>
      <c r="B30" s="45">
        <f>'READ ME FIRST'!$D$15</f>
        <v>44319</v>
      </c>
      <c r="C30" s="60" t="s">
        <v>160</v>
      </c>
      <c r="D30" s="51" t="str">
        <f>IF(Table2[[#This Row],[WMPInitiativeCategory]]="","",INDEX('Initiative mapping-DO NOT EDIT'!$H$3:$H$12,MATCH(Table2[[#This Row],[WMPInitiativeCategory]],'Initiative mapping-DO NOT EDIT'!$G$3:$G$12,0)))</f>
        <v>5.3.3.</v>
      </c>
      <c r="E30" s="60" t="s">
        <v>185</v>
      </c>
      <c r="F30" s="60"/>
      <c r="G30" s="65">
        <f>IF(Table2[[#This Row],[WMPInitiativeActivity]]="","x",IF(Table2[[#This Row],[WMPInitiativeActivity]]="other",Table2[[#This Row],[ActivityNameifOther]],INDEX('Initiative mapping-DO NOT EDIT'!$C$3:$C$89,MATCH(Table2[[#This Row],[WMPInitiativeActivity]],'Initiative mapping-DO NOT EDIT'!$D$3:$D$89,0))))</f>
        <v>11</v>
      </c>
      <c r="H30" s="60" t="s">
        <v>186</v>
      </c>
      <c r="I30" s="36"/>
      <c r="J3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Hardening_Mitigation of impact on customers and other residents affected during PSPS event  __2021</v>
      </c>
      <c r="K30" s="70">
        <v>207</v>
      </c>
      <c r="L30" s="36" t="s">
        <v>126</v>
      </c>
      <c r="M30" s="70" t="s">
        <v>126</v>
      </c>
      <c r="N30" s="70" t="s">
        <v>126</v>
      </c>
      <c r="O30" s="70" t="s">
        <v>126</v>
      </c>
      <c r="P30" s="70" t="s">
        <v>126</v>
      </c>
      <c r="Q30" s="70" t="s">
        <v>126</v>
      </c>
      <c r="R30" s="70" t="s">
        <v>126</v>
      </c>
      <c r="S30" s="30"/>
      <c r="T30" s="30"/>
      <c r="U30" s="30"/>
      <c r="V30" s="73" t="s">
        <v>126</v>
      </c>
      <c r="W30" s="73" t="s">
        <v>126</v>
      </c>
      <c r="X30" s="30"/>
      <c r="Y30" s="30"/>
      <c r="Z30" s="59"/>
      <c r="AA30" s="36"/>
      <c r="AB30" s="30"/>
      <c r="AC30" s="4"/>
      <c r="AD30" s="57"/>
      <c r="AE30" s="31"/>
      <c r="AF30" s="34"/>
      <c r="AG30" s="33"/>
      <c r="AH30" s="33"/>
    </row>
    <row r="31" spans="1:34" ht="15">
      <c r="A31" s="57" t="str">
        <f>'READ ME FIRST'!$D$12</f>
        <v>SDGE</v>
      </c>
      <c r="B31" s="45">
        <f>'READ ME FIRST'!$D$15</f>
        <v>44319</v>
      </c>
      <c r="C31" s="60" t="s">
        <v>160</v>
      </c>
      <c r="D31" s="51" t="str">
        <f>IF(Table2[[#This Row],[WMPInitiativeCategory]]="","",INDEX('Initiative mapping-DO NOT EDIT'!$H$3:$H$12,MATCH(Table2[[#This Row],[WMPInitiativeCategory]],'Initiative mapping-DO NOT EDIT'!$G$3:$G$12,0)))</f>
        <v>5.3.3.</v>
      </c>
      <c r="E31" s="60" t="s">
        <v>136</v>
      </c>
      <c r="F31" s="60" t="s">
        <v>187</v>
      </c>
      <c r="G31" s="65" t="str">
        <f>IF(Table2[[#This Row],[WMPInitiativeActivity]]="","x",IF(Table2[[#This Row],[WMPInitiativeActivity]]="other",Table2[[#This Row],[ActivityNameifOther]],INDEX('Initiative mapping-DO NOT EDIT'!$C$3:$C$89,MATCH(Table2[[#This Row],[WMPInitiativeActivity]],'Initiative mapping-DO NOT EDIT'!$D$3:$D$89,0))))</f>
        <v>Resiliency Grant Programs</v>
      </c>
      <c r="H31" s="60" t="s">
        <v>188</v>
      </c>
      <c r="I31" s="36" t="s">
        <v>493</v>
      </c>
      <c r="J3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Hardening_Resiliency Grant Programs_RGP_2021</v>
      </c>
      <c r="K31" s="70">
        <v>208</v>
      </c>
      <c r="L31" s="36" t="s">
        <v>526</v>
      </c>
      <c r="M31" s="70">
        <v>2000</v>
      </c>
      <c r="N31" s="70">
        <v>0</v>
      </c>
      <c r="O31" s="70">
        <v>200</v>
      </c>
      <c r="P31" s="70">
        <v>1300</v>
      </c>
      <c r="Q31" s="70">
        <v>2000</v>
      </c>
      <c r="R31" s="70">
        <v>0</v>
      </c>
      <c r="S31" s="30"/>
      <c r="T31" s="30"/>
      <c r="U31" s="30"/>
      <c r="V31" s="73" t="s">
        <v>126</v>
      </c>
      <c r="W31" s="73" t="s">
        <v>126</v>
      </c>
      <c r="X31" s="30"/>
      <c r="Y31" s="30"/>
      <c r="Z31" s="59"/>
      <c r="AA31" s="37" t="s">
        <v>127</v>
      </c>
      <c r="AB31" s="30"/>
      <c r="AC31" s="4"/>
      <c r="AD31" s="57"/>
      <c r="AE31" s="31"/>
      <c r="AF31" s="34"/>
      <c r="AG31" s="33"/>
      <c r="AH31" s="33"/>
    </row>
    <row r="32" spans="1:34" ht="15">
      <c r="A32" s="57" t="str">
        <f>'READ ME FIRST'!$D$12</f>
        <v>SDGE</v>
      </c>
      <c r="B32" s="45">
        <f>'READ ME FIRST'!$D$15</f>
        <v>44319</v>
      </c>
      <c r="C32" s="60" t="s">
        <v>160</v>
      </c>
      <c r="D32" s="51" t="str">
        <f>IF(Table2[[#This Row],[WMPInitiativeCategory]]="","",INDEX('Initiative mapping-DO NOT EDIT'!$H$3:$H$12,MATCH(Table2[[#This Row],[WMPInitiativeCategory]],'Initiative mapping-DO NOT EDIT'!$G$3:$G$12,0)))</f>
        <v>5.3.3.</v>
      </c>
      <c r="E32" s="60" t="s">
        <v>136</v>
      </c>
      <c r="F32" s="60" t="s">
        <v>189</v>
      </c>
      <c r="G32" s="65" t="str">
        <f>IF(Table2[[#This Row],[WMPInitiativeActivity]]="","x",IF(Table2[[#This Row],[WMPInitiativeActivity]]="other",Table2[[#This Row],[ActivityNameifOther]],INDEX('Initiative mapping-DO NOT EDIT'!$C$3:$C$89,MATCH(Table2[[#This Row],[WMPInitiativeActivity]],'Initiative mapping-DO NOT EDIT'!$D$3:$D$89,0))))</f>
        <v>Standby Power Programs</v>
      </c>
      <c r="H32" s="60" t="s">
        <v>190</v>
      </c>
      <c r="I32" s="36" t="s">
        <v>494</v>
      </c>
      <c r="J3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Hardening_Standby Power Programs_SPP_2021</v>
      </c>
      <c r="K32" s="70">
        <v>210</v>
      </c>
      <c r="L32" s="36" t="s">
        <v>526</v>
      </c>
      <c r="M32" s="70">
        <v>413</v>
      </c>
      <c r="N32" s="70">
        <v>60</v>
      </c>
      <c r="O32" s="70">
        <v>180</v>
      </c>
      <c r="P32" s="70">
        <v>300</v>
      </c>
      <c r="Q32" s="70">
        <v>413</v>
      </c>
      <c r="R32" s="70">
        <v>67</v>
      </c>
      <c r="S32" s="30"/>
      <c r="T32" s="30"/>
      <c r="U32" s="30"/>
      <c r="V32" s="73" t="s">
        <v>126</v>
      </c>
      <c r="W32" s="73" t="s">
        <v>126</v>
      </c>
      <c r="X32" s="30"/>
      <c r="Y32" s="30"/>
      <c r="Z32" s="59"/>
      <c r="AA32" s="37" t="s">
        <v>127</v>
      </c>
      <c r="AB32" s="30"/>
      <c r="AC32" s="4"/>
      <c r="AD32" s="57"/>
      <c r="AE32" s="31"/>
      <c r="AF32" s="34"/>
      <c r="AG32" s="33"/>
      <c r="AH32" s="33"/>
    </row>
    <row r="33" spans="1:34" ht="30">
      <c r="A33" s="57" t="str">
        <f>'READ ME FIRST'!$D$12</f>
        <v>SDGE</v>
      </c>
      <c r="B33" s="45">
        <f>'READ ME FIRST'!$D$15</f>
        <v>44319</v>
      </c>
      <c r="C33" s="60" t="s">
        <v>160</v>
      </c>
      <c r="D33" s="51" t="str">
        <f>IF(Table2[[#This Row],[WMPInitiativeCategory]]="","",INDEX('Initiative mapping-DO NOT EDIT'!$H$3:$H$12,MATCH(Table2[[#This Row],[WMPInitiativeCategory]],'Initiative mapping-DO NOT EDIT'!$G$3:$G$12,0)))</f>
        <v>5.3.3.</v>
      </c>
      <c r="E33" s="60" t="s">
        <v>136</v>
      </c>
      <c r="F33" s="60" t="s">
        <v>191</v>
      </c>
      <c r="G33" s="65" t="str">
        <f>IF(Table2[[#This Row],[WMPInitiativeActivity]]="","x",IF(Table2[[#This Row],[WMPInitiativeActivity]]="other",Table2[[#This Row],[ActivityNameifOther]],INDEX('Initiative mapping-DO NOT EDIT'!$C$3:$C$89,MATCH(Table2[[#This Row],[WMPInitiativeActivity]],'Initiative mapping-DO NOT EDIT'!$D$3:$D$89,0))))</f>
        <v>Resiliency Assistance Programs</v>
      </c>
      <c r="H33" s="60" t="s">
        <v>192</v>
      </c>
      <c r="I33" s="36" t="s">
        <v>495</v>
      </c>
      <c r="J3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Hardening_Resiliency Assistance Programs_RAP_2021</v>
      </c>
      <c r="K33" s="70">
        <v>212</v>
      </c>
      <c r="L33" s="36" t="s">
        <v>526</v>
      </c>
      <c r="M33" s="70">
        <v>1250</v>
      </c>
      <c r="N33" s="70">
        <v>0</v>
      </c>
      <c r="O33" s="70">
        <v>188</v>
      </c>
      <c r="P33" s="70">
        <v>938</v>
      </c>
      <c r="Q33" s="70">
        <v>1250</v>
      </c>
      <c r="R33" s="70">
        <v>0</v>
      </c>
      <c r="S33" s="30"/>
      <c r="T33" s="30"/>
      <c r="U33" s="30"/>
      <c r="V33" s="73" t="s">
        <v>126</v>
      </c>
      <c r="W33" s="73" t="s">
        <v>126</v>
      </c>
      <c r="X33" s="30"/>
      <c r="Y33" s="30"/>
      <c r="Z33" s="59"/>
      <c r="AA33" s="37" t="s">
        <v>127</v>
      </c>
      <c r="AB33" s="30"/>
      <c r="AC33" s="4"/>
      <c r="AD33" s="57"/>
      <c r="AE33" s="31"/>
      <c r="AF33" s="34"/>
      <c r="AG33" s="33"/>
      <c r="AH33" s="33"/>
    </row>
    <row r="34" spans="1:34" ht="15">
      <c r="A34" s="57" t="str">
        <f>'READ ME FIRST'!$D$12</f>
        <v>SDGE</v>
      </c>
      <c r="B34" s="45">
        <f>'READ ME FIRST'!$D$15</f>
        <v>44319</v>
      </c>
      <c r="C34" s="60" t="s">
        <v>160</v>
      </c>
      <c r="D34" s="51" t="str">
        <f>IF(Table2[[#This Row],[WMPInitiativeCategory]]="","",INDEX('Initiative mapping-DO NOT EDIT'!$H$3:$H$12,MATCH(Table2[[#This Row],[WMPInitiativeCategory]],'Initiative mapping-DO NOT EDIT'!$G$3:$G$12,0)))</f>
        <v>5.3.3.</v>
      </c>
      <c r="E34" s="60" t="s">
        <v>193</v>
      </c>
      <c r="F34" s="60"/>
      <c r="G34" s="65">
        <f>IF(Table2[[#This Row],[WMPInitiativeActivity]]="","x",IF(Table2[[#This Row],[WMPInitiativeActivity]]="other",Table2[[#This Row],[ActivityNameifOther]],INDEX('Initiative mapping-DO NOT EDIT'!$C$3:$C$89,MATCH(Table2[[#This Row],[WMPInitiativeActivity]],'Initiative mapping-DO NOT EDIT'!$D$3:$D$89,0))))</f>
        <v>12</v>
      </c>
      <c r="H34" s="60" t="s">
        <v>194</v>
      </c>
      <c r="I34" s="36"/>
      <c r="J3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Hardening_Other corrective action  __2021</v>
      </c>
      <c r="K34" s="70">
        <v>215</v>
      </c>
      <c r="L34" s="36" t="s">
        <v>126</v>
      </c>
      <c r="M34" s="70" t="s">
        <v>126</v>
      </c>
      <c r="N34" s="70" t="s">
        <v>126</v>
      </c>
      <c r="O34" s="70" t="s">
        <v>126</v>
      </c>
      <c r="P34" s="70" t="s">
        <v>126</v>
      </c>
      <c r="Q34" s="70" t="s">
        <v>126</v>
      </c>
      <c r="R34" s="70" t="s">
        <v>126</v>
      </c>
      <c r="S34" s="30"/>
      <c r="T34" s="30"/>
      <c r="U34" s="30"/>
      <c r="V34" s="73" t="s">
        <v>126</v>
      </c>
      <c r="W34" s="73" t="s">
        <v>126</v>
      </c>
      <c r="X34" s="30"/>
      <c r="Y34" s="30"/>
      <c r="Z34" s="59"/>
      <c r="AA34" s="36"/>
      <c r="AB34" s="30"/>
      <c r="AC34" s="4"/>
      <c r="AD34" s="57"/>
      <c r="AE34" s="31"/>
      <c r="AF34" s="34"/>
      <c r="AG34" s="33"/>
      <c r="AH34" s="33"/>
    </row>
    <row r="35" spans="1:34" ht="30">
      <c r="A35" s="57" t="str">
        <f>'READ ME FIRST'!$D$12</f>
        <v>SDGE</v>
      </c>
      <c r="B35" s="45">
        <f>'READ ME FIRST'!$D$15</f>
        <v>44319</v>
      </c>
      <c r="C35" s="60" t="s">
        <v>160</v>
      </c>
      <c r="D35" s="51" t="str">
        <f>IF(Table2[[#This Row],[WMPInitiativeCategory]]="","",INDEX('Initiative mapping-DO NOT EDIT'!$H$3:$H$12,MATCH(Table2[[#This Row],[WMPInitiativeCategory]],'Initiative mapping-DO NOT EDIT'!$G$3:$G$12,0)))</f>
        <v>5.3.3.</v>
      </c>
      <c r="E35" s="60" t="s">
        <v>195</v>
      </c>
      <c r="F35" s="60"/>
      <c r="G35" s="65">
        <f>IF(Table2[[#This Row],[WMPInitiativeActivity]]="","x",IF(Table2[[#This Row],[WMPInitiativeActivity]]="other",Table2[[#This Row],[ActivityNameifOther]],INDEX('Initiative mapping-DO NOT EDIT'!$C$3:$C$89,MATCH(Table2[[#This Row],[WMPInitiativeActivity]],'Initiative mapping-DO NOT EDIT'!$D$3:$D$89,0))))</f>
        <v>13</v>
      </c>
      <c r="H35" s="60" t="s">
        <v>196</v>
      </c>
      <c r="I35" s="36"/>
      <c r="J3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Hardening_Pole loading infrastructure hardening and replacement program based on pole loading assessment program __2021</v>
      </c>
      <c r="K35" s="70">
        <v>215</v>
      </c>
      <c r="L35" s="36" t="s">
        <v>126</v>
      </c>
      <c r="M35" s="70" t="s">
        <v>126</v>
      </c>
      <c r="N35" s="70" t="s">
        <v>126</v>
      </c>
      <c r="O35" s="70" t="s">
        <v>126</v>
      </c>
      <c r="P35" s="70" t="s">
        <v>126</v>
      </c>
      <c r="Q35" s="70" t="s">
        <v>126</v>
      </c>
      <c r="R35" s="70" t="s">
        <v>126</v>
      </c>
      <c r="S35" s="30"/>
      <c r="T35" s="30"/>
      <c r="U35" s="30"/>
      <c r="V35" s="73" t="s">
        <v>126</v>
      </c>
      <c r="W35" s="73" t="s">
        <v>126</v>
      </c>
      <c r="X35" s="30"/>
      <c r="Y35" s="30"/>
      <c r="Z35" s="59"/>
      <c r="AA35" s="36"/>
      <c r="AB35" s="30"/>
      <c r="AC35" s="4"/>
      <c r="AD35" s="57"/>
      <c r="AE35" s="31"/>
      <c r="AF35" s="34"/>
      <c r="AG35" s="33"/>
      <c r="AH35" s="33"/>
    </row>
    <row r="36" spans="1:34" ht="30">
      <c r="A36" s="57" t="str">
        <f>'READ ME FIRST'!$D$12</f>
        <v>SDGE</v>
      </c>
      <c r="B36" s="45">
        <f>'READ ME FIRST'!$D$15</f>
        <v>44319</v>
      </c>
      <c r="C36" s="60" t="s">
        <v>160</v>
      </c>
      <c r="D36" s="51" t="str">
        <f>IF(Table2[[#This Row],[WMPInitiativeCategory]]="","",INDEX('Initiative mapping-DO NOT EDIT'!$H$3:$H$12,MATCH(Table2[[#This Row],[WMPInitiativeCategory]],'Initiative mapping-DO NOT EDIT'!$G$3:$G$12,0)))</f>
        <v>5.3.3.</v>
      </c>
      <c r="E36" s="60" t="s">
        <v>197</v>
      </c>
      <c r="F36" s="60"/>
      <c r="G36" s="65">
        <f>IF(Table2[[#This Row],[WMPInitiativeActivity]]="","x",IF(Table2[[#This Row],[WMPInitiativeActivity]]="other",Table2[[#This Row],[ActivityNameifOther]],INDEX('Initiative mapping-DO NOT EDIT'!$C$3:$C$89,MATCH(Table2[[#This Row],[WMPInitiativeActivity]],'Initiative mapping-DO NOT EDIT'!$D$3:$D$89,0))))</f>
        <v>14</v>
      </c>
      <c r="H36" s="60" t="s">
        <v>198</v>
      </c>
      <c r="I36" s="36"/>
      <c r="J3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Hardening_Transformers maintenance and replacement  __2021</v>
      </c>
      <c r="K36" s="70">
        <v>215</v>
      </c>
      <c r="L36" s="36" t="s">
        <v>126</v>
      </c>
      <c r="M36" s="70" t="s">
        <v>126</v>
      </c>
      <c r="N36" s="70" t="s">
        <v>126</v>
      </c>
      <c r="O36" s="70" t="s">
        <v>126</v>
      </c>
      <c r="P36" s="70" t="s">
        <v>126</v>
      </c>
      <c r="Q36" s="70" t="s">
        <v>126</v>
      </c>
      <c r="R36" s="70" t="s">
        <v>126</v>
      </c>
      <c r="S36" s="30"/>
      <c r="T36" s="30"/>
      <c r="U36" s="30"/>
      <c r="V36" s="73" t="s">
        <v>126</v>
      </c>
      <c r="W36" s="73" t="s">
        <v>126</v>
      </c>
      <c r="X36" s="30"/>
      <c r="Y36" s="30"/>
      <c r="Z36" s="59"/>
      <c r="AA36" s="36"/>
      <c r="AB36" s="30"/>
      <c r="AC36" s="4"/>
      <c r="AD36" s="57"/>
      <c r="AE36" s="31"/>
      <c r="AF36" s="34"/>
      <c r="AG36" s="33"/>
      <c r="AH36" s="33"/>
    </row>
    <row r="37" spans="1:34" ht="30">
      <c r="A37" s="57" t="str">
        <f>'READ ME FIRST'!$D$12</f>
        <v>SDGE</v>
      </c>
      <c r="B37" s="45">
        <f>'READ ME FIRST'!$D$15</f>
        <v>44319</v>
      </c>
      <c r="C37" s="60" t="s">
        <v>160</v>
      </c>
      <c r="D37" s="51" t="str">
        <f>IF(Table2[[#This Row],[WMPInitiativeCategory]]="","",INDEX('Initiative mapping-DO NOT EDIT'!$H$3:$H$12,MATCH(Table2[[#This Row],[WMPInitiativeCategory]],'Initiative mapping-DO NOT EDIT'!$G$3:$G$12,0)))</f>
        <v>5.3.3.</v>
      </c>
      <c r="E37" s="60" t="s">
        <v>199</v>
      </c>
      <c r="F37" s="60"/>
      <c r="G37" s="65">
        <f>IF(Table2[[#This Row],[WMPInitiativeActivity]]="","x",IF(Table2[[#This Row],[WMPInitiativeActivity]]="other",Table2[[#This Row],[ActivityNameifOther]],INDEX('Initiative mapping-DO NOT EDIT'!$C$3:$C$89,MATCH(Table2[[#This Row],[WMPInitiativeActivity]],'Initiative mapping-DO NOT EDIT'!$D$3:$D$89,0))))</f>
        <v>15</v>
      </c>
      <c r="H37" s="60" t="s">
        <v>200</v>
      </c>
      <c r="I37" s="36"/>
      <c r="J3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tower maintenance and replacement  __2021</v>
      </c>
      <c r="K37" s="70">
        <v>215</v>
      </c>
      <c r="L37" s="36" t="s">
        <v>126</v>
      </c>
      <c r="M37" s="70" t="s">
        <v>126</v>
      </c>
      <c r="N37" s="70" t="s">
        <v>126</v>
      </c>
      <c r="O37" s="70" t="s">
        <v>126</v>
      </c>
      <c r="P37" s="70" t="s">
        <v>126</v>
      </c>
      <c r="Q37" s="70" t="s">
        <v>126</v>
      </c>
      <c r="R37" s="70" t="s">
        <v>126</v>
      </c>
      <c r="S37" s="30"/>
      <c r="T37" s="30"/>
      <c r="U37" s="30"/>
      <c r="V37" s="73" t="s">
        <v>126</v>
      </c>
      <c r="W37" s="73" t="s">
        <v>126</v>
      </c>
      <c r="X37" s="30"/>
      <c r="Y37" s="30"/>
      <c r="Z37" s="59"/>
      <c r="AA37" s="36"/>
      <c r="AB37" s="30"/>
      <c r="AC37" s="4"/>
      <c r="AD37" s="57"/>
      <c r="AE37" s="31"/>
      <c r="AF37" s="34"/>
      <c r="AG37" s="33"/>
      <c r="AH37" s="33"/>
    </row>
    <row r="38" spans="1:34" ht="30">
      <c r="A38" s="57" t="str">
        <f>'READ ME FIRST'!$D$12</f>
        <v>SDGE</v>
      </c>
      <c r="B38" s="45">
        <f>'READ ME FIRST'!$D$15</f>
        <v>44319</v>
      </c>
      <c r="C38" s="60" t="s">
        <v>160</v>
      </c>
      <c r="D38" s="51" t="str">
        <f>IF(Table2[[#This Row],[WMPInitiativeCategory]]="","",INDEX('Initiative mapping-DO NOT EDIT'!$H$3:$H$12,MATCH(Table2[[#This Row],[WMPInitiativeCategory]],'Initiative mapping-DO NOT EDIT'!$G$3:$G$12,0)))</f>
        <v>5.3.3.</v>
      </c>
      <c r="E38" s="60" t="s">
        <v>201</v>
      </c>
      <c r="F38" s="60"/>
      <c r="G38" s="65">
        <f>IF(Table2[[#This Row],[WMPInitiativeActivity]]="","x",IF(Table2[[#This Row],[WMPInitiativeActivity]]="other",Table2[[#This Row],[ActivityNameifOther]],INDEX('Initiative mapping-DO NOT EDIT'!$C$3:$C$89,MATCH(Table2[[#This Row],[WMPInitiativeActivity]],'Initiative mapping-DO NOT EDIT'!$D$3:$D$89,0))))</f>
        <v>16</v>
      </c>
      <c r="H38" s="60" t="s">
        <v>202</v>
      </c>
      <c r="I38" s="36" t="s">
        <v>496</v>
      </c>
      <c r="J3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Hardening_Undergrounding of electric lines and/or equipment  _SUG_2021</v>
      </c>
      <c r="K38" s="70">
        <v>215</v>
      </c>
      <c r="L38" s="36" t="s">
        <v>395</v>
      </c>
      <c r="M38" s="70">
        <v>25</v>
      </c>
      <c r="N38" s="70">
        <v>4</v>
      </c>
      <c r="O38" s="70">
        <v>19</v>
      </c>
      <c r="P38" s="70">
        <v>25</v>
      </c>
      <c r="Q38" s="70">
        <v>25</v>
      </c>
      <c r="R38" s="70">
        <v>4.38</v>
      </c>
      <c r="S38" s="30"/>
      <c r="T38" s="30"/>
      <c r="U38" s="30"/>
      <c r="V38" s="73" t="s">
        <v>126</v>
      </c>
      <c r="W38" s="73" t="s">
        <v>126</v>
      </c>
      <c r="X38" s="30"/>
      <c r="Y38" s="30"/>
      <c r="Z38" s="59"/>
      <c r="AA38" s="37" t="s">
        <v>127</v>
      </c>
      <c r="AB38" s="30"/>
      <c r="AC38" s="4"/>
      <c r="AD38" s="57"/>
      <c r="AE38" s="31"/>
      <c r="AF38" s="34"/>
      <c r="AG38" s="33"/>
      <c r="AH38" s="33"/>
    </row>
    <row r="39" spans="1:34" ht="30">
      <c r="A39" s="57" t="str">
        <f>'READ ME FIRST'!$D$12</f>
        <v>SDGE</v>
      </c>
      <c r="B39" s="45">
        <f>'READ ME FIRST'!$D$15</f>
        <v>44319</v>
      </c>
      <c r="C39" s="60" t="s">
        <v>160</v>
      </c>
      <c r="D39" s="51" t="str">
        <f>IF(Table2[[#This Row],[WMPInitiativeCategory]]="","",INDEX('Initiative mapping-DO NOT EDIT'!$H$3:$H$12,MATCH(Table2[[#This Row],[WMPInitiativeCategory]],'Initiative mapping-DO NOT EDIT'!$G$3:$G$12,0)))</f>
        <v>5.3.3.</v>
      </c>
      <c r="E39" s="60" t="s">
        <v>203</v>
      </c>
      <c r="F39" s="60"/>
      <c r="G39" s="65">
        <f>IF(Table2[[#This Row],[WMPInitiativeActivity]]="","x",IF(Table2[[#This Row],[WMPInitiativeActivity]]="other",Table2[[#This Row],[ActivityNameifOther]],INDEX('Initiative mapping-DO NOT EDIT'!$C$3:$C$89,MATCH(Table2[[#This Row],[WMPInitiativeActivity]],'Initiative mapping-DO NOT EDIT'!$D$3:$D$89,0))))</f>
        <v>17</v>
      </c>
      <c r="H39" s="60" t="s">
        <v>204</v>
      </c>
      <c r="I39" s="36"/>
      <c r="J3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Hardening_Updates to grid topology to minimize risk of ignition in HFTDs  __2021</v>
      </c>
      <c r="K39" s="70">
        <v>217</v>
      </c>
      <c r="L39" s="36" t="s">
        <v>126</v>
      </c>
      <c r="M39" s="70" t="s">
        <v>126</v>
      </c>
      <c r="N39" s="70" t="s">
        <v>126</v>
      </c>
      <c r="O39" s="70" t="s">
        <v>126</v>
      </c>
      <c r="P39" s="70" t="s">
        <v>126</v>
      </c>
      <c r="Q39" s="70" t="s">
        <v>126</v>
      </c>
      <c r="R39" s="70" t="s">
        <v>126</v>
      </c>
      <c r="S39" s="30"/>
      <c r="T39" s="30"/>
      <c r="U39" s="30"/>
      <c r="V39" s="73" t="s">
        <v>126</v>
      </c>
      <c r="W39" s="73" t="s">
        <v>126</v>
      </c>
      <c r="X39" s="30"/>
      <c r="Y39" s="30"/>
      <c r="Z39" s="59"/>
      <c r="AA39" s="36"/>
      <c r="AB39" s="30"/>
      <c r="AC39" s="4"/>
      <c r="AD39" s="57"/>
      <c r="AE39" s="31"/>
      <c r="AF39" s="34"/>
      <c r="AG39" s="33"/>
      <c r="AH39" s="33"/>
    </row>
    <row r="40" spans="1:34" ht="30">
      <c r="A40" s="57" t="str">
        <f>'READ ME FIRST'!$D$12</f>
        <v>SDGE</v>
      </c>
      <c r="B40" s="45">
        <f>'READ ME FIRST'!$D$15</f>
        <v>44319</v>
      </c>
      <c r="C40" s="60" t="s">
        <v>160</v>
      </c>
      <c r="D40" s="51" t="str">
        <f>IF(Table2[[#This Row],[WMPInitiativeCategory]]="","",INDEX('Initiative mapping-DO NOT EDIT'!$H$3:$H$12,MATCH(Table2[[#This Row],[WMPInitiativeCategory]],'Initiative mapping-DO NOT EDIT'!$G$3:$G$12,0)))</f>
        <v>5.3.3.</v>
      </c>
      <c r="E40" s="60" t="s">
        <v>136</v>
      </c>
      <c r="F40" s="60" t="s">
        <v>205</v>
      </c>
      <c r="G40" s="65" t="str">
        <f>IF(Table2[[#This Row],[WMPInitiativeActivity]]="","x",IF(Table2[[#This Row],[WMPInitiativeActivity]]="other",Table2[[#This Row],[ActivityNameifOther]],INDEX('Initiative mapping-DO NOT EDIT'!$C$3:$C$89,MATCH(Table2[[#This Row],[WMPInitiativeActivity]],'Initiative mapping-DO NOT EDIT'!$D$3:$D$89,0))))</f>
        <v>Distribution overhead system hardening</v>
      </c>
      <c r="H40" s="60" t="s">
        <v>206</v>
      </c>
      <c r="I40" s="36" t="s">
        <v>497</v>
      </c>
      <c r="J4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Hardening_Distribution overhead system hardening_FIRM-Bare_2021</v>
      </c>
      <c r="K40" s="70">
        <v>217</v>
      </c>
      <c r="L40" s="36" t="s">
        <v>395</v>
      </c>
      <c r="M40" s="70">
        <v>100</v>
      </c>
      <c r="N40" s="70">
        <v>11</v>
      </c>
      <c r="O40" s="70">
        <v>46</v>
      </c>
      <c r="P40" s="70">
        <v>74</v>
      </c>
      <c r="Q40" s="70">
        <v>100</v>
      </c>
      <c r="R40" s="70">
        <v>16.60</v>
      </c>
      <c r="S40" s="30"/>
      <c r="T40" s="30"/>
      <c r="U40" s="30"/>
      <c r="V40" s="73" t="s">
        <v>126</v>
      </c>
      <c r="W40" s="73" t="s">
        <v>126</v>
      </c>
      <c r="X40" s="30"/>
      <c r="Y40" s="30"/>
      <c r="Z40" s="59"/>
      <c r="AA40" s="37" t="s">
        <v>127</v>
      </c>
      <c r="AB40" s="30"/>
      <c r="AC40" s="4"/>
      <c r="AD40" s="57"/>
      <c r="AE40" s="31"/>
      <c r="AF40" s="34"/>
      <c r="AG40" s="33"/>
      <c r="AH40" s="33"/>
    </row>
    <row r="41" spans="1:34" ht="30">
      <c r="A41" s="57" t="str">
        <f>'READ ME FIRST'!$D$12</f>
        <v>SDGE</v>
      </c>
      <c r="B41" s="45">
        <f>'READ ME FIRST'!$D$15</f>
        <v>44319</v>
      </c>
      <c r="C41" s="60" t="s">
        <v>160</v>
      </c>
      <c r="D41" s="51" t="str">
        <f>IF(Table2[[#This Row],[WMPInitiativeCategory]]="","",INDEX('Initiative mapping-DO NOT EDIT'!$H$3:$H$12,MATCH(Table2[[#This Row],[WMPInitiativeCategory]],'Initiative mapping-DO NOT EDIT'!$G$3:$G$12,0)))</f>
        <v>5.3.3.</v>
      </c>
      <c r="E41" s="60" t="s">
        <v>136</v>
      </c>
      <c r="F41" s="60" t="s">
        <v>207</v>
      </c>
      <c r="G41" s="65" t="str">
        <f>IF(Table2[[#This Row],[WMPInitiativeActivity]]="","x",IF(Table2[[#This Row],[WMPInitiativeActivity]]="other",Table2[[#This Row],[ActivityNameifOther]],INDEX('Initiative mapping-DO NOT EDIT'!$C$3:$C$89,MATCH(Table2[[#This Row],[WMPInitiativeActivity]],'Initiative mapping-DO NOT EDIT'!$D$3:$D$89,0))))</f>
        <v>Transmission overhead system hardening</v>
      </c>
      <c r="H41" s="60" t="s">
        <v>208</v>
      </c>
      <c r="I41" s="36" t="s">
        <v>498</v>
      </c>
      <c r="J4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overhead system hardening_TransHard-TOH_2021</v>
      </c>
      <c r="K41" s="70">
        <v>221</v>
      </c>
      <c r="L41" s="36" t="s">
        <v>395</v>
      </c>
      <c r="M41" s="70">
        <v>6.70</v>
      </c>
      <c r="N41" s="70">
        <v>0</v>
      </c>
      <c r="O41" s="70">
        <v>0.70</v>
      </c>
      <c r="P41" s="70">
        <v>3.60</v>
      </c>
      <c r="Q41" s="70">
        <v>6.70</v>
      </c>
      <c r="R41" s="70">
        <v>0</v>
      </c>
      <c r="S41" s="30"/>
      <c r="T41" s="30"/>
      <c r="U41" s="30"/>
      <c r="V41" s="73" t="s">
        <v>126</v>
      </c>
      <c r="W41" s="73" t="s">
        <v>126</v>
      </c>
      <c r="X41" s="30"/>
      <c r="Y41" s="30"/>
      <c r="Z41" s="59"/>
      <c r="AA41" s="37" t="s">
        <v>127</v>
      </c>
      <c r="AB41" s="30"/>
      <c r="AC41" s="4"/>
      <c r="AD41" s="57"/>
      <c r="AE41" s="31"/>
      <c r="AF41" s="34"/>
      <c r="AG41" s="33"/>
      <c r="AH41" s="33"/>
    </row>
    <row r="42" spans="1:34" ht="30">
      <c r="A42" s="57" t="str">
        <f>'READ ME FIRST'!$D$12</f>
        <v>SDGE</v>
      </c>
      <c r="B42" s="45">
        <f>'READ ME FIRST'!$D$15</f>
        <v>44319</v>
      </c>
      <c r="C42" s="60" t="s">
        <v>160</v>
      </c>
      <c r="D42" s="51" t="str">
        <f>IF(Table2[[#This Row],[WMPInitiativeCategory]]="","",INDEX('Initiative mapping-DO NOT EDIT'!$H$3:$H$12,MATCH(Table2[[#This Row],[WMPInitiativeCategory]],'Initiative mapping-DO NOT EDIT'!$G$3:$G$12,0)))</f>
        <v>5.3.3.</v>
      </c>
      <c r="E42" s="60" t="s">
        <v>136</v>
      </c>
      <c r="F42" s="60" t="s">
        <v>207</v>
      </c>
      <c r="G42" s="65" t="str">
        <f>IF(Table2[[#This Row],[WMPInitiativeActivity]]="","x",IF(Table2[[#This Row],[WMPInitiativeActivity]]="other",Table2[[#This Row],[ActivityNameifOther]],INDEX('Initiative mapping-DO NOT EDIT'!$C$3:$C$89,MATCH(Table2[[#This Row],[WMPInitiativeActivity]],'Initiative mapping-DO NOT EDIT'!$D$3:$D$89,0))))</f>
        <v>Transmission overhead system hardening</v>
      </c>
      <c r="H42" s="60" t="s">
        <v>208</v>
      </c>
      <c r="I42" s="36" t="s">
        <v>498</v>
      </c>
      <c r="J4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overhead system hardening_TransHard-TOH_2021</v>
      </c>
      <c r="K42" s="70">
        <v>221</v>
      </c>
      <c r="L42" s="36" t="s">
        <v>395</v>
      </c>
      <c r="M42" s="70" t="s">
        <v>126</v>
      </c>
      <c r="N42" s="70">
        <v>0</v>
      </c>
      <c r="O42" s="70">
        <v>0.70</v>
      </c>
      <c r="P42" s="70">
        <v>3.60</v>
      </c>
      <c r="Q42" s="70">
        <v>6.70</v>
      </c>
      <c r="R42" s="70">
        <v>0</v>
      </c>
      <c r="S42" s="30"/>
      <c r="T42" s="30"/>
      <c r="U42" s="30"/>
      <c r="V42" s="73" t="s">
        <v>126</v>
      </c>
      <c r="W42" s="73" t="s">
        <v>126</v>
      </c>
      <c r="X42" s="30"/>
      <c r="Y42" s="30"/>
      <c r="Z42" s="59"/>
      <c r="AA42" s="37" t="s">
        <v>127</v>
      </c>
      <c r="AB42" s="30"/>
      <c r="AC42" s="4"/>
      <c r="AD42" s="57"/>
      <c r="AE42" s="31"/>
      <c r="AF42" s="34"/>
      <c r="AG42" s="33"/>
      <c r="AH42" s="33"/>
    </row>
    <row r="43" spans="1:34" ht="30">
      <c r="A43" s="57" t="str">
        <f>'READ ME FIRST'!$D$12</f>
        <v>SDGE</v>
      </c>
      <c r="B43" s="45">
        <f>'READ ME FIRST'!$D$15</f>
        <v>44319</v>
      </c>
      <c r="C43" s="60" t="s">
        <v>160</v>
      </c>
      <c r="D43" s="51" t="str">
        <f>IF(Table2[[#This Row],[WMPInitiativeCategory]]="","",INDEX('Initiative mapping-DO NOT EDIT'!$H$3:$H$12,MATCH(Table2[[#This Row],[WMPInitiativeCategory]],'Initiative mapping-DO NOT EDIT'!$G$3:$G$12,0)))</f>
        <v>5.3.3.</v>
      </c>
      <c r="E43" s="60" t="s">
        <v>136</v>
      </c>
      <c r="F43" s="60" t="s">
        <v>207</v>
      </c>
      <c r="G43" s="65" t="str">
        <f>IF(Table2[[#This Row],[WMPInitiativeActivity]]="","x",IF(Table2[[#This Row],[WMPInitiativeActivity]]="other",Table2[[#This Row],[ActivityNameifOther]],INDEX('Initiative mapping-DO NOT EDIT'!$C$3:$C$89,MATCH(Table2[[#This Row],[WMPInitiativeActivity]],'Initiative mapping-DO NOT EDIT'!$D$3:$D$89,0))))</f>
        <v>Transmission overhead system hardening</v>
      </c>
      <c r="H43" s="60" t="s">
        <v>208</v>
      </c>
      <c r="I43" s="36" t="s">
        <v>498</v>
      </c>
      <c r="J4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Hardening_Transmission overhead system hardening_TransHard-TOH_2021</v>
      </c>
      <c r="K43" s="70">
        <v>221</v>
      </c>
      <c r="L43" s="36" t="s">
        <v>395</v>
      </c>
      <c r="M43" s="70">
        <v>6.70</v>
      </c>
      <c r="N43" s="70">
        <v>0</v>
      </c>
      <c r="O43" s="70">
        <v>0.70</v>
      </c>
      <c r="P43" s="70">
        <v>3.60</v>
      </c>
      <c r="Q43" s="70">
        <v>6.70</v>
      </c>
      <c r="R43" s="70">
        <v>0</v>
      </c>
      <c r="S43" s="30"/>
      <c r="T43" s="30"/>
      <c r="U43" s="30"/>
      <c r="V43" s="73" t="s">
        <v>126</v>
      </c>
      <c r="W43" s="73" t="s">
        <v>126</v>
      </c>
      <c r="X43" s="30"/>
      <c r="Y43" s="30"/>
      <c r="Z43" s="59"/>
      <c r="AA43" s="37" t="s">
        <v>127</v>
      </c>
      <c r="AB43" s="30"/>
      <c r="AC43" s="4"/>
      <c r="AD43" s="57"/>
      <c r="AE43" s="31"/>
      <c r="AF43" s="34"/>
      <c r="AG43" s="33"/>
      <c r="AH43" s="33"/>
    </row>
    <row r="44" spans="1:34" ht="60">
      <c r="A44" s="57" t="str">
        <f>'READ ME FIRST'!$D$12</f>
        <v>SDGE</v>
      </c>
      <c r="B44" s="45">
        <f>'READ ME FIRST'!$D$15</f>
        <v>44319</v>
      </c>
      <c r="C44" s="60" t="s">
        <v>160</v>
      </c>
      <c r="D44" s="51" t="str">
        <f>IF(Table2[[#This Row],[WMPInitiativeCategory]]="","",INDEX('Initiative mapping-DO NOT EDIT'!$H$3:$H$12,MATCH(Table2[[#This Row],[WMPInitiativeCategory]],'Initiative mapping-DO NOT EDIT'!$G$3:$G$12,0)))</f>
        <v>5.3.3.</v>
      </c>
      <c r="E44" s="60" t="s">
        <v>136</v>
      </c>
      <c r="F44" s="60" t="s">
        <v>209</v>
      </c>
      <c r="G44" s="65" t="str">
        <f>IF(Table2[[#This Row],[WMPInitiativeActivity]]="","x",IF(Table2[[#This Row],[WMPInitiativeActivity]]="other",Table2[[#This Row],[ActivityNameifOther]],INDEX('Initiative mapping-DO NOT EDIT'!$C$3:$C$89,MATCH(Table2[[#This Row],[WMPInitiativeActivity]],'Initiative mapping-DO NOT EDIT'!$D$3:$D$89,0))))</f>
        <v>Cleveland National Forest distribution and transmission system hardening</v>
      </c>
      <c r="H44" s="60" t="s">
        <v>210</v>
      </c>
      <c r="I44" s="36" t="s">
        <v>499</v>
      </c>
      <c r="J4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Hardening_Cleveland National Forest distribution and transmission system hardening_CNF-TOH_2021</v>
      </c>
      <c r="K44" s="70">
        <v>224</v>
      </c>
      <c r="L44" s="36" t="s">
        <v>126</v>
      </c>
      <c r="M44" s="70" t="s">
        <v>126</v>
      </c>
      <c r="N44" s="70" t="s">
        <v>126</v>
      </c>
      <c r="O44" s="70" t="s">
        <v>126</v>
      </c>
      <c r="P44" s="70" t="s">
        <v>126</v>
      </c>
      <c r="Q44" s="70" t="s">
        <v>126</v>
      </c>
      <c r="R44" s="70" t="s">
        <v>126</v>
      </c>
      <c r="S44" s="30"/>
      <c r="T44" s="30"/>
      <c r="U44" s="30"/>
      <c r="V44" s="73" t="s">
        <v>126</v>
      </c>
      <c r="W44" s="73" t="s">
        <v>126</v>
      </c>
      <c r="X44" s="30"/>
      <c r="Y44" s="30"/>
      <c r="Z44" s="59"/>
      <c r="AA44" s="36"/>
      <c r="AB44" s="30"/>
      <c r="AC44" s="4"/>
      <c r="AD44" s="57"/>
      <c r="AE44" s="31"/>
      <c r="AF44" s="34"/>
      <c r="AG44" s="33"/>
      <c r="AH44" s="33"/>
    </row>
    <row r="45" spans="1:34" ht="60">
      <c r="A45" s="57" t="str">
        <f>'READ ME FIRST'!$D$12</f>
        <v>SDGE</v>
      </c>
      <c r="B45" s="45">
        <f>'READ ME FIRST'!$D$15</f>
        <v>44319</v>
      </c>
      <c r="C45" s="60" t="s">
        <v>160</v>
      </c>
      <c r="D45" s="51" t="str">
        <f>IF(Table2[[#This Row],[WMPInitiativeCategory]]="","",INDEX('Initiative mapping-DO NOT EDIT'!$H$3:$H$12,MATCH(Table2[[#This Row],[WMPInitiativeCategory]],'Initiative mapping-DO NOT EDIT'!$G$3:$G$12,0)))</f>
        <v>5.3.3.</v>
      </c>
      <c r="E45" s="60" t="s">
        <v>136</v>
      </c>
      <c r="F45" s="60" t="s">
        <v>209</v>
      </c>
      <c r="G45" s="65" t="str">
        <f>IF(Table2[[#This Row],[WMPInitiativeActivity]]="","x",IF(Table2[[#This Row],[WMPInitiativeActivity]]="other",Table2[[#This Row],[ActivityNameifOther]],INDEX('Initiative mapping-DO NOT EDIT'!$C$3:$C$89,MATCH(Table2[[#This Row],[WMPInitiativeActivity]],'Initiative mapping-DO NOT EDIT'!$D$3:$D$89,0))))</f>
        <v>Cleveland National Forest distribution and transmission system hardening</v>
      </c>
      <c r="H45" s="60" t="s">
        <v>210</v>
      </c>
      <c r="I45" s="36" t="s">
        <v>499</v>
      </c>
      <c r="J4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Hardening_Cleveland National Forest distribution and transmission system hardening_CNF-TOH_2021</v>
      </c>
      <c r="K45" s="70">
        <v>224</v>
      </c>
      <c r="L45" s="36" t="s">
        <v>395</v>
      </c>
      <c r="M45" s="70">
        <v>6.80</v>
      </c>
      <c r="N45" s="70" t="s">
        <v>126</v>
      </c>
      <c r="O45" s="70" t="s">
        <v>126</v>
      </c>
      <c r="P45" s="70" t="s">
        <v>126</v>
      </c>
      <c r="Q45" s="70" t="s">
        <v>126</v>
      </c>
      <c r="R45" s="70" t="s">
        <v>126</v>
      </c>
      <c r="S45" s="30"/>
      <c r="T45" s="30"/>
      <c r="U45" s="30"/>
      <c r="V45" s="73" t="s">
        <v>126</v>
      </c>
      <c r="W45" s="73" t="s">
        <v>126</v>
      </c>
      <c r="X45" s="30"/>
      <c r="Y45" s="30"/>
      <c r="Z45" s="59"/>
      <c r="AA45" s="36"/>
      <c r="AB45" s="30"/>
      <c r="AC45" s="4"/>
      <c r="AD45" s="57"/>
      <c r="AE45" s="31"/>
      <c r="AF45" s="34"/>
      <c r="AG45" s="33"/>
      <c r="AH45" s="33"/>
    </row>
    <row r="46" spans="1:34" ht="60">
      <c r="A46" s="57" t="str">
        <f>'READ ME FIRST'!$D$12</f>
        <v>SDGE</v>
      </c>
      <c r="B46" s="45">
        <f>'READ ME FIRST'!$D$15</f>
        <v>44319</v>
      </c>
      <c r="C46" s="60" t="s">
        <v>160</v>
      </c>
      <c r="D46" s="51" t="str">
        <f>IF(Table2[[#This Row],[WMPInitiativeCategory]]="","",INDEX('Initiative mapping-DO NOT EDIT'!$H$3:$H$12,MATCH(Table2[[#This Row],[WMPInitiativeCategory]],'Initiative mapping-DO NOT EDIT'!$G$3:$G$12,0)))</f>
        <v>5.3.3.</v>
      </c>
      <c r="E46" s="60" t="s">
        <v>136</v>
      </c>
      <c r="F46" s="60" t="s">
        <v>209</v>
      </c>
      <c r="G46" s="65" t="str">
        <f>IF(Table2[[#This Row],[WMPInitiativeActivity]]="","x",IF(Table2[[#This Row],[WMPInitiativeActivity]]="other",Table2[[#This Row],[ActivityNameifOther]],INDEX('Initiative mapping-DO NOT EDIT'!$C$3:$C$89,MATCH(Table2[[#This Row],[WMPInitiativeActivity]],'Initiative mapping-DO NOT EDIT'!$D$3:$D$89,0))))</f>
        <v>Cleveland National Forest distribution and transmission system hardening</v>
      </c>
      <c r="H46" s="60" t="s">
        <v>210</v>
      </c>
      <c r="I46" s="36" t="s">
        <v>499</v>
      </c>
      <c r="J4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Hardening_Cleveland National Forest distribution and transmission system hardening_CNF-TOH_2021</v>
      </c>
      <c r="K46" s="70">
        <v>224</v>
      </c>
      <c r="L46" s="36" t="s">
        <v>126</v>
      </c>
      <c r="M46" s="70" t="s">
        <v>126</v>
      </c>
      <c r="N46" s="70" t="s">
        <v>126</v>
      </c>
      <c r="O46" s="70" t="s">
        <v>126</v>
      </c>
      <c r="P46" s="70" t="s">
        <v>126</v>
      </c>
      <c r="Q46" s="70" t="s">
        <v>126</v>
      </c>
      <c r="R46" s="70" t="s">
        <v>126</v>
      </c>
      <c r="S46" s="30"/>
      <c r="T46" s="30"/>
      <c r="U46" s="30"/>
      <c r="V46" s="73" t="s">
        <v>126</v>
      </c>
      <c r="W46" s="73" t="s">
        <v>126</v>
      </c>
      <c r="X46" s="30"/>
      <c r="Y46" s="30"/>
      <c r="Z46" s="59"/>
      <c r="AA46" s="36"/>
      <c r="AB46" s="30"/>
      <c r="AC46" s="4"/>
      <c r="AD46" s="57"/>
      <c r="AE46" s="31"/>
      <c r="AF46" s="34"/>
      <c r="AG46" s="33"/>
      <c r="AH46" s="33"/>
    </row>
    <row r="47" spans="1:34" ht="15">
      <c r="A47" s="57" t="str">
        <f>'READ ME FIRST'!$D$12</f>
        <v>SDGE</v>
      </c>
      <c r="B47" s="45">
        <f>'READ ME FIRST'!$D$15</f>
        <v>44319</v>
      </c>
      <c r="C47" s="60" t="s">
        <v>160</v>
      </c>
      <c r="D47" s="51" t="str">
        <f>IF(Table2[[#This Row],[WMPInitiativeCategory]]="","",INDEX('Initiative mapping-DO NOT EDIT'!$H$3:$H$12,MATCH(Table2[[#This Row],[WMPInitiativeCategory]],'Initiative mapping-DO NOT EDIT'!$G$3:$G$12,0)))</f>
        <v>5.3.3.</v>
      </c>
      <c r="E47" s="60" t="s">
        <v>136</v>
      </c>
      <c r="F47" s="60" t="s">
        <v>136</v>
      </c>
      <c r="G47" s="65" t="str">
        <f>IF(Table2[[#This Row],[WMPInitiativeActivity]]="","x",IF(Table2[[#This Row],[WMPInitiativeActivity]]="other",Table2[[#This Row],[ActivityNameifOther]],INDEX('Initiative mapping-DO NOT EDIT'!$C$3:$C$89,MATCH(Table2[[#This Row],[WMPInitiativeActivity]],'Initiative mapping-DO NOT EDIT'!$D$3:$D$89,0))))</f>
        <v>Other</v>
      </c>
      <c r="H47" s="60" t="s">
        <v>211</v>
      </c>
      <c r="I47" s="36"/>
      <c r="J4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Hardening_Other__2021</v>
      </c>
      <c r="K47" s="70">
        <v>227</v>
      </c>
      <c r="L47" s="36" t="s">
        <v>126</v>
      </c>
      <c r="M47" s="70" t="s">
        <v>126</v>
      </c>
      <c r="N47" s="70" t="s">
        <v>126</v>
      </c>
      <c r="O47" s="70" t="s">
        <v>126</v>
      </c>
      <c r="P47" s="70" t="s">
        <v>126</v>
      </c>
      <c r="Q47" s="70" t="s">
        <v>126</v>
      </c>
      <c r="R47" s="70" t="s">
        <v>126</v>
      </c>
      <c r="S47" s="30"/>
      <c r="T47" s="30"/>
      <c r="U47" s="30"/>
      <c r="V47" s="73" t="s">
        <v>126</v>
      </c>
      <c r="W47" s="73" t="s">
        <v>126</v>
      </c>
      <c r="X47" s="30"/>
      <c r="Y47" s="30"/>
      <c r="Z47" s="59"/>
      <c r="AA47" s="36"/>
      <c r="AB47" s="30"/>
      <c r="AC47" s="4"/>
      <c r="AD47" s="57"/>
      <c r="AE47" s="31"/>
      <c r="AF47" s="34"/>
      <c r="AG47" s="33"/>
      <c r="AH47" s="33"/>
    </row>
    <row r="48" spans="1:34" ht="45">
      <c r="A48" s="57" t="str">
        <f>'READ ME FIRST'!$D$12</f>
        <v>SDGE</v>
      </c>
      <c r="B48" s="45">
        <f>'READ ME FIRST'!$D$15</f>
        <v>44319</v>
      </c>
      <c r="C48" s="60" t="s">
        <v>160</v>
      </c>
      <c r="D48" s="51" t="str">
        <f>IF(Table2[[#This Row],[WMPInitiativeCategory]]="","",INDEX('Initiative mapping-DO NOT EDIT'!$H$3:$H$12,MATCH(Table2[[#This Row],[WMPInitiativeCategory]],'Initiative mapping-DO NOT EDIT'!$G$3:$G$12,0)))</f>
        <v>5.3.3.</v>
      </c>
      <c r="E48" s="60" t="s">
        <v>136</v>
      </c>
      <c r="F48" s="60" t="s">
        <v>212</v>
      </c>
      <c r="G48" s="65" t="str">
        <f>IF(Table2[[#This Row],[WMPInitiativeActivity]]="","x",IF(Table2[[#This Row],[WMPInitiativeActivity]]="other",Table2[[#This Row],[ActivityNameifOther]],INDEX('Initiative mapping-DO NOT EDIT'!$C$3:$C$89,MATCH(Table2[[#This Row],[WMPInitiativeActivity]],'Initiative mapping-DO NOT EDIT'!$D$3:$D$89,0))))</f>
        <v>Distribution Communications Reliability Improvements</v>
      </c>
      <c r="H48" s="60" t="s">
        <v>213</v>
      </c>
      <c r="I48" s="36" t="s">
        <v>500</v>
      </c>
      <c r="J4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Hardening_Distribution Communications Reliability Improvements_DCRI_2021</v>
      </c>
      <c r="K48" s="70">
        <v>227</v>
      </c>
      <c r="L48" s="36" t="s">
        <v>527</v>
      </c>
      <c r="M48" s="70">
        <v>10</v>
      </c>
      <c r="N48" s="70">
        <v>1</v>
      </c>
      <c r="O48" s="70">
        <v>1</v>
      </c>
      <c r="P48" s="70">
        <v>5</v>
      </c>
      <c r="Q48" s="70">
        <v>10</v>
      </c>
      <c r="R48" s="70">
        <v>1</v>
      </c>
      <c r="S48" s="30"/>
      <c r="T48" s="30"/>
      <c r="U48" s="30"/>
      <c r="V48" s="73" t="s">
        <v>126</v>
      </c>
      <c r="W48" s="73" t="s">
        <v>126</v>
      </c>
      <c r="X48" s="30"/>
      <c r="Y48" s="30"/>
      <c r="Z48" s="59"/>
      <c r="AA48" s="37" t="s">
        <v>127</v>
      </c>
      <c r="AB48" s="30"/>
      <c r="AC48" s="4"/>
      <c r="AD48" s="57"/>
      <c r="AE48" s="31"/>
      <c r="AF48" s="34"/>
      <c r="AG48" s="33"/>
      <c r="AH48" s="33"/>
    </row>
    <row r="49" spans="1:34" ht="30">
      <c r="A49" s="57" t="str">
        <f>'READ ME FIRST'!$D$12</f>
        <v>SDGE</v>
      </c>
      <c r="B49" s="45">
        <f>'READ ME FIRST'!$D$15</f>
        <v>44319</v>
      </c>
      <c r="C49" s="60" t="s">
        <v>160</v>
      </c>
      <c r="D49" s="51" t="str">
        <f>IF(Table2[[#This Row],[WMPInitiativeCategory]]="","",INDEX('Initiative mapping-DO NOT EDIT'!$H$3:$H$12,MATCH(Table2[[#This Row],[WMPInitiativeCategory]],'Initiative mapping-DO NOT EDIT'!$G$3:$G$12,0)))</f>
        <v>5.3.3.</v>
      </c>
      <c r="E49" s="60" t="s">
        <v>136</v>
      </c>
      <c r="F49" s="60" t="s">
        <v>214</v>
      </c>
      <c r="G49" s="65" t="str">
        <f>IF(Table2[[#This Row],[WMPInitiativeActivity]]="","x",IF(Table2[[#This Row],[WMPInitiativeActivity]]="other",Table2[[#This Row],[ActivityNameifOther]],INDEX('Initiative mapping-DO NOT EDIT'!$C$3:$C$89,MATCH(Table2[[#This Row],[WMPInitiativeActivity]],'Initiative mapping-DO NOT EDIT'!$D$3:$D$89,0))))</f>
        <v>Lightning arrestor removal and replacement</v>
      </c>
      <c r="H49" s="60" t="s">
        <v>215</v>
      </c>
      <c r="I49" s="36" t="s">
        <v>501</v>
      </c>
      <c r="J4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Design &amp; System Hardening_Lightning arrestor removal and replacement_Arrestor_2021</v>
      </c>
      <c r="K49" s="70">
        <v>229</v>
      </c>
      <c r="L49" s="36" t="s">
        <v>528</v>
      </c>
      <c r="M49" s="70">
        <v>924</v>
      </c>
      <c r="N49" s="70">
        <v>90</v>
      </c>
      <c r="O49" s="70">
        <v>350</v>
      </c>
      <c r="P49" s="70">
        <v>700</v>
      </c>
      <c r="Q49" s="70">
        <v>924</v>
      </c>
      <c r="R49" s="70">
        <v>93</v>
      </c>
      <c r="S49" s="30"/>
      <c r="T49" s="30"/>
      <c r="U49" s="30"/>
      <c r="V49" s="73" t="s">
        <v>126</v>
      </c>
      <c r="W49" s="73" t="s">
        <v>126</v>
      </c>
      <c r="X49" s="30"/>
      <c r="Y49" s="30"/>
      <c r="Z49" s="59"/>
      <c r="AA49" s="37" t="s">
        <v>127</v>
      </c>
      <c r="AB49" s="30"/>
      <c r="AC49" s="4"/>
      <c r="AD49" s="57"/>
      <c r="AE49" s="31"/>
      <c r="AF49" s="34"/>
      <c r="AG49" s="33"/>
      <c r="AH49" s="33"/>
    </row>
    <row r="50" spans="1:34" ht="30">
      <c r="A50" s="57" t="str">
        <f>'READ ME FIRST'!$D$12</f>
        <v>SDGE</v>
      </c>
      <c r="B50" s="45">
        <f>'READ ME FIRST'!$D$15</f>
        <v>44319</v>
      </c>
      <c r="C50" s="60" t="s">
        <v>216</v>
      </c>
      <c r="D50" s="51" t="str">
        <f>IF(Table2[[#This Row],[WMPInitiativeCategory]]="","",INDEX('Initiative mapping-DO NOT EDIT'!$H$3:$H$12,MATCH(Table2[[#This Row],[WMPInitiativeCategory]],'Initiative mapping-DO NOT EDIT'!$G$3:$G$12,0)))</f>
        <v>5.3.4.</v>
      </c>
      <c r="E50" s="60" t="s">
        <v>217</v>
      </c>
      <c r="F50" s="60"/>
      <c r="G50" s="65">
        <f>IF(Table2[[#This Row],[WMPInitiativeActivity]]="","x",IF(Table2[[#This Row],[WMPInitiativeActivity]]="other",Table2[[#This Row],[ActivityNameifOther]],INDEX('Initiative mapping-DO NOT EDIT'!$C$3:$C$89,MATCH(Table2[[#This Row],[WMPInitiativeActivity]],'Initiative mapping-DO NOT EDIT'!$D$3:$D$89,0))))</f>
        <v>1</v>
      </c>
      <c r="H50" s="60" t="s">
        <v>218</v>
      </c>
      <c r="I50" s="36" t="s">
        <v>502</v>
      </c>
      <c r="J5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Inspections_Detailed inspections of distribution electric lines and equipment  _CMP-Detail_2021</v>
      </c>
      <c r="K50" s="70">
        <v>231</v>
      </c>
      <c r="L50" s="36" t="s">
        <v>529</v>
      </c>
      <c r="M50" s="70">
        <v>22269</v>
      </c>
      <c r="N50" s="70">
        <v>12000</v>
      </c>
      <c r="O50" s="70">
        <v>22269</v>
      </c>
      <c r="P50" s="70">
        <v>22269</v>
      </c>
      <c r="Q50" s="70">
        <v>22269</v>
      </c>
      <c r="R50" s="70">
        <v>11943</v>
      </c>
      <c r="S50" s="30"/>
      <c r="T50" s="30"/>
      <c r="U50" s="30"/>
      <c r="V50" s="73" t="s">
        <v>126</v>
      </c>
      <c r="W50" s="73" t="s">
        <v>126</v>
      </c>
      <c r="X50" s="30"/>
      <c r="Y50" s="30"/>
      <c r="Z50" s="59"/>
      <c r="AA50" s="37" t="s">
        <v>127</v>
      </c>
      <c r="AB50" s="30"/>
      <c r="AC50" s="4"/>
      <c r="AD50" s="57"/>
      <c r="AE50" s="31"/>
      <c r="AF50" s="34"/>
      <c r="AG50" s="33"/>
      <c r="AH50" s="33"/>
    </row>
    <row r="51" spans="1:34" ht="30">
      <c r="A51" s="57" t="str">
        <f>'READ ME FIRST'!$D$12</f>
        <v>SDGE</v>
      </c>
      <c r="B51" s="45">
        <f>'READ ME FIRST'!$D$15</f>
        <v>44319</v>
      </c>
      <c r="C51" s="60" t="s">
        <v>216</v>
      </c>
      <c r="D51" s="51" t="str">
        <f>IF(Table2[[#This Row],[WMPInitiativeCategory]]="","",INDEX('Initiative mapping-DO NOT EDIT'!$H$3:$H$12,MATCH(Table2[[#This Row],[WMPInitiativeCategory]],'Initiative mapping-DO NOT EDIT'!$G$3:$G$12,0)))</f>
        <v>5.3.4.</v>
      </c>
      <c r="E51" s="60" t="s">
        <v>219</v>
      </c>
      <c r="F51" s="60"/>
      <c r="G51" s="65">
        <f>IF(Table2[[#This Row],[WMPInitiativeActivity]]="","x",IF(Table2[[#This Row],[WMPInitiativeActivity]]="other",Table2[[#This Row],[ActivityNameifOther]],INDEX('Initiative mapping-DO NOT EDIT'!$C$3:$C$89,MATCH(Table2[[#This Row],[WMPInitiativeActivity]],'Initiative mapping-DO NOT EDIT'!$D$3:$D$89,0))))</f>
        <v>2</v>
      </c>
      <c r="H51" s="60" t="s">
        <v>220</v>
      </c>
      <c r="I51" s="36" t="s">
        <v>503</v>
      </c>
      <c r="J5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Inspections_Detailed inspections of transmission electric lines and equipment  _TRANS-Detail_2021</v>
      </c>
      <c r="K51" s="70">
        <v>233</v>
      </c>
      <c r="L51" s="36" t="s">
        <v>529</v>
      </c>
      <c r="M51" s="70">
        <v>1943</v>
      </c>
      <c r="N51" s="70">
        <v>620</v>
      </c>
      <c r="O51" s="70">
        <v>1100</v>
      </c>
      <c r="P51" s="70">
        <v>1500</v>
      </c>
      <c r="Q51" s="70">
        <v>1943</v>
      </c>
      <c r="R51" s="70">
        <v>620</v>
      </c>
      <c r="S51" s="30"/>
      <c r="T51" s="30"/>
      <c r="U51" s="30"/>
      <c r="V51" s="73" t="s">
        <v>126</v>
      </c>
      <c r="W51" s="73" t="s">
        <v>126</v>
      </c>
      <c r="X51" s="30"/>
      <c r="Y51" s="30"/>
      <c r="Z51" s="59"/>
      <c r="AA51" s="37" t="s">
        <v>127</v>
      </c>
      <c r="AB51" s="30"/>
      <c r="AC51" s="4"/>
      <c r="AD51" s="57"/>
      <c r="AE51" s="31"/>
      <c r="AF51" s="34"/>
      <c r="AG51" s="33"/>
      <c r="AH51" s="33"/>
    </row>
    <row r="52" spans="1:34" ht="15">
      <c r="A52" s="57" t="str">
        <f>'READ ME FIRST'!$D$12</f>
        <v>SDGE</v>
      </c>
      <c r="B52" s="45">
        <f>'READ ME FIRST'!$D$15</f>
        <v>44319</v>
      </c>
      <c r="C52" s="60" t="s">
        <v>216</v>
      </c>
      <c r="D52" s="51" t="str">
        <f>IF(Table2[[#This Row],[WMPInitiativeCategory]]="","",INDEX('Initiative mapping-DO NOT EDIT'!$H$3:$H$12,MATCH(Table2[[#This Row],[WMPInitiativeCategory]],'Initiative mapping-DO NOT EDIT'!$G$3:$G$12,0)))</f>
        <v>5.3.4.</v>
      </c>
      <c r="E52" s="60" t="s">
        <v>221</v>
      </c>
      <c r="F52" s="60"/>
      <c r="G52" s="65">
        <f>IF(Table2[[#This Row],[WMPInitiativeActivity]]="","x",IF(Table2[[#This Row],[WMPInitiativeActivity]]="other",Table2[[#This Row],[ActivityNameifOther]],INDEX('Initiative mapping-DO NOT EDIT'!$C$3:$C$89,MATCH(Table2[[#This Row],[WMPInitiativeActivity]],'Initiative mapping-DO NOT EDIT'!$D$3:$D$89,0))))</f>
        <v>3</v>
      </c>
      <c r="H52" s="60" t="s">
        <v>222</v>
      </c>
      <c r="I52" s="36"/>
      <c r="J5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Inspections_Improvement of inspections __2021</v>
      </c>
      <c r="K52" s="70">
        <v>236</v>
      </c>
      <c r="L52" s="36" t="s">
        <v>126</v>
      </c>
      <c r="M52" s="70" t="s">
        <v>126</v>
      </c>
      <c r="N52" s="70" t="s">
        <v>126</v>
      </c>
      <c r="O52" s="70" t="s">
        <v>126</v>
      </c>
      <c r="P52" s="70" t="s">
        <v>126</v>
      </c>
      <c r="Q52" s="70" t="s">
        <v>126</v>
      </c>
      <c r="R52" s="70" t="s">
        <v>126</v>
      </c>
      <c r="S52" s="30"/>
      <c r="T52" s="30"/>
      <c r="U52" s="30"/>
      <c r="V52" s="73" t="s">
        <v>126</v>
      </c>
      <c r="W52" s="73" t="s">
        <v>126</v>
      </c>
      <c r="X52" s="30"/>
      <c r="Y52" s="30"/>
      <c r="Z52" s="59"/>
      <c r="AA52" s="36"/>
      <c r="AB52" s="30"/>
      <c r="AC52" s="4"/>
      <c r="AD52" s="57"/>
      <c r="AE52" s="31"/>
      <c r="AF52" s="34"/>
      <c r="AG52" s="33"/>
      <c r="AH52" s="33"/>
    </row>
    <row r="53" spans="1:34" ht="30">
      <c r="A53" s="57" t="str">
        <f>'READ ME FIRST'!$D$12</f>
        <v>SDGE</v>
      </c>
      <c r="B53" s="45">
        <f>'READ ME FIRST'!$D$15</f>
        <v>44319</v>
      </c>
      <c r="C53" s="60" t="s">
        <v>216</v>
      </c>
      <c r="D53" s="51" t="str">
        <f>IF(Table2[[#This Row],[WMPInitiativeCategory]]="","",INDEX('Initiative mapping-DO NOT EDIT'!$H$3:$H$12,MATCH(Table2[[#This Row],[WMPInitiativeCategory]],'Initiative mapping-DO NOT EDIT'!$G$3:$G$12,0)))</f>
        <v>5.3.4.</v>
      </c>
      <c r="E53" s="60" t="s">
        <v>223</v>
      </c>
      <c r="F53" s="60"/>
      <c r="G53" s="65">
        <f>IF(Table2[[#This Row],[WMPInitiativeActivity]]="","x",IF(Table2[[#This Row],[WMPInitiativeActivity]]="other",Table2[[#This Row],[ActivityNameifOther]],INDEX('Initiative mapping-DO NOT EDIT'!$C$3:$C$89,MATCH(Table2[[#This Row],[WMPInitiativeActivity]],'Initiative mapping-DO NOT EDIT'!$D$3:$D$89,0))))</f>
        <v>4</v>
      </c>
      <c r="H53" s="60" t="s">
        <v>224</v>
      </c>
      <c r="I53" s="36" t="s">
        <v>504</v>
      </c>
      <c r="J5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Inspections_Infrared inspections of distribution electric lines and equipment  _DistIR_2021</v>
      </c>
      <c r="K53" s="70">
        <v>236</v>
      </c>
      <c r="L53" s="36" t="s">
        <v>529</v>
      </c>
      <c r="M53" s="70">
        <v>18000</v>
      </c>
      <c r="N53" s="70">
        <v>1200</v>
      </c>
      <c r="O53" s="70">
        <v>6000</v>
      </c>
      <c r="P53" s="70">
        <v>12000</v>
      </c>
      <c r="Q53" s="70">
        <v>18000</v>
      </c>
      <c r="R53" s="70">
        <v>1241</v>
      </c>
      <c r="S53" s="30"/>
      <c r="T53" s="30"/>
      <c r="U53" s="30"/>
      <c r="V53" s="73" t="s">
        <v>126</v>
      </c>
      <c r="W53" s="73" t="s">
        <v>126</v>
      </c>
      <c r="X53" s="30"/>
      <c r="Y53" s="30"/>
      <c r="Z53" s="59"/>
      <c r="AA53" s="37" t="s">
        <v>127</v>
      </c>
      <c r="AB53" s="30"/>
      <c r="AC53" s="4"/>
      <c r="AD53" s="57"/>
      <c r="AE53" s="31"/>
      <c r="AF53" s="34"/>
      <c r="AG53" s="33"/>
      <c r="AH53" s="33"/>
    </row>
    <row r="54" spans="1:34" ht="30">
      <c r="A54" s="57" t="str">
        <f>'READ ME FIRST'!$D$12</f>
        <v>SDGE</v>
      </c>
      <c r="B54" s="45">
        <f>'READ ME FIRST'!$D$15</f>
        <v>44319</v>
      </c>
      <c r="C54" s="60" t="s">
        <v>216</v>
      </c>
      <c r="D54" s="51" t="str">
        <f>IF(Table2[[#This Row],[WMPInitiativeCategory]]="","",INDEX('Initiative mapping-DO NOT EDIT'!$H$3:$H$12,MATCH(Table2[[#This Row],[WMPInitiativeCategory]],'Initiative mapping-DO NOT EDIT'!$G$3:$G$12,0)))</f>
        <v>5.3.4.</v>
      </c>
      <c r="E54" s="60" t="s">
        <v>225</v>
      </c>
      <c r="F54" s="60"/>
      <c r="G54" s="65">
        <f>IF(Table2[[#This Row],[WMPInitiativeActivity]]="","x",IF(Table2[[#This Row],[WMPInitiativeActivity]]="other",Table2[[#This Row],[ActivityNameifOther]],INDEX('Initiative mapping-DO NOT EDIT'!$C$3:$C$89,MATCH(Table2[[#This Row],[WMPInitiativeActivity]],'Initiative mapping-DO NOT EDIT'!$D$3:$D$89,0))))</f>
        <v>5</v>
      </c>
      <c r="H54" s="60" t="s">
        <v>226</v>
      </c>
      <c r="I54" s="36" t="s">
        <v>505</v>
      </c>
      <c r="J5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Inspections_Infrared inspections of transmission electric lines and equipment  _TRANS-IR_2021</v>
      </c>
      <c r="K54" s="70">
        <v>238</v>
      </c>
      <c r="L54" s="36" t="s">
        <v>529</v>
      </c>
      <c r="M54" s="70">
        <v>6166</v>
      </c>
      <c r="N54" s="70">
        <v>0</v>
      </c>
      <c r="O54" s="70">
        <v>0</v>
      </c>
      <c r="P54" s="70">
        <v>4500</v>
      </c>
      <c r="Q54" s="70">
        <v>6166</v>
      </c>
      <c r="R54" s="70">
        <v>0</v>
      </c>
      <c r="S54" s="30"/>
      <c r="T54" s="30"/>
      <c r="U54" s="30"/>
      <c r="V54" s="73" t="s">
        <v>126</v>
      </c>
      <c r="W54" s="73" t="s">
        <v>126</v>
      </c>
      <c r="X54" s="30"/>
      <c r="Y54" s="30"/>
      <c r="Z54" s="59"/>
      <c r="AA54" s="37" t="s">
        <v>127</v>
      </c>
      <c r="AB54" s="30"/>
      <c r="AC54" s="4"/>
      <c r="AD54" s="57"/>
      <c r="AE54" s="31"/>
      <c r="AF54" s="34"/>
      <c r="AG54" s="33"/>
      <c r="AH54" s="33"/>
    </row>
    <row r="55" spans="1:34" ht="15">
      <c r="A55" s="57" t="str">
        <f>'READ ME FIRST'!$D$12</f>
        <v>SDGE</v>
      </c>
      <c r="B55" s="45">
        <f>'READ ME FIRST'!$D$15</f>
        <v>44319</v>
      </c>
      <c r="C55" s="60" t="s">
        <v>216</v>
      </c>
      <c r="D55" s="51" t="str">
        <f>IF(Table2[[#This Row],[WMPInitiativeCategory]]="","",INDEX('Initiative mapping-DO NOT EDIT'!$H$3:$H$12,MATCH(Table2[[#This Row],[WMPInitiativeCategory]],'Initiative mapping-DO NOT EDIT'!$G$3:$G$12,0)))</f>
        <v>5.3.4.</v>
      </c>
      <c r="E55" s="60" t="s">
        <v>227</v>
      </c>
      <c r="F55" s="60"/>
      <c r="G55" s="65">
        <f>IF(Table2[[#This Row],[WMPInitiativeActivity]]="","x",IF(Table2[[#This Row],[WMPInitiativeActivity]]="other",Table2[[#This Row],[ActivityNameifOther]],INDEX('Initiative mapping-DO NOT EDIT'!$C$3:$C$89,MATCH(Table2[[#This Row],[WMPInitiativeActivity]],'Initiative mapping-DO NOT EDIT'!$D$3:$D$89,0))))</f>
        <v>6</v>
      </c>
      <c r="H55" s="60" t="s">
        <v>228</v>
      </c>
      <c r="I55" s="36" t="s">
        <v>506</v>
      </c>
      <c r="J5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Inspections_Intrusive pole inspections  _CMP-Intrusive_2021</v>
      </c>
      <c r="K55" s="70">
        <v>240</v>
      </c>
      <c r="L55" s="36" t="s">
        <v>529</v>
      </c>
      <c r="M55" s="70">
        <v>9796</v>
      </c>
      <c r="N55" s="70">
        <v>4500</v>
      </c>
      <c r="O55" s="70">
        <v>6000</v>
      </c>
      <c r="P55" s="70">
        <v>8000</v>
      </c>
      <c r="Q55" s="70">
        <v>9796</v>
      </c>
      <c r="R55" s="70">
        <v>4543</v>
      </c>
      <c r="S55" s="30"/>
      <c r="T55" s="30"/>
      <c r="U55" s="30"/>
      <c r="V55" s="73" t="s">
        <v>126</v>
      </c>
      <c r="W55" s="73" t="s">
        <v>126</v>
      </c>
      <c r="X55" s="30"/>
      <c r="Y55" s="30"/>
      <c r="Z55" s="59"/>
      <c r="AA55" s="37" t="s">
        <v>127</v>
      </c>
      <c r="AB55" s="30"/>
      <c r="AC55" s="4"/>
      <c r="AD55" s="57"/>
      <c r="AE55" s="31"/>
      <c r="AF55" s="34"/>
      <c r="AG55" s="33"/>
      <c r="AH55" s="33"/>
    </row>
    <row r="56" spans="1:34" ht="96.6" customHeight="1">
      <c r="A56" s="57" t="str">
        <f>'READ ME FIRST'!$D$12</f>
        <v>SDGE</v>
      </c>
      <c r="B56" s="45">
        <f>'READ ME FIRST'!$D$15</f>
        <v>44319</v>
      </c>
      <c r="C56" s="60" t="s">
        <v>216</v>
      </c>
      <c r="D56" s="51" t="str">
        <f>IF(Table2[[#This Row],[WMPInitiativeCategory]]="","",INDEX('Initiative mapping-DO NOT EDIT'!$H$3:$H$12,MATCH(Table2[[#This Row],[WMPInitiativeCategory]],'Initiative mapping-DO NOT EDIT'!$G$3:$G$12,0)))</f>
        <v>5.3.4.</v>
      </c>
      <c r="E56" s="60" t="s">
        <v>229</v>
      </c>
      <c r="F56" s="60"/>
      <c r="G56" s="65">
        <f>IF(Table2[[#This Row],[WMPInitiativeActivity]]="","x",IF(Table2[[#This Row],[WMPInitiativeActivity]]="other",Table2[[#This Row],[ActivityNameifOther]],INDEX('Initiative mapping-DO NOT EDIT'!$C$3:$C$89,MATCH(Table2[[#This Row],[WMPInitiativeActivity]],'Initiative mapping-DO NOT EDIT'!$D$3:$D$89,0))))</f>
        <v>7</v>
      </c>
      <c r="H56" s="60" t="s">
        <v>230</v>
      </c>
      <c r="I56" s="36"/>
      <c r="J5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Inspections_LiDAR inspections of distribution electric lines and equipment __2021</v>
      </c>
      <c r="K56" s="70">
        <v>242</v>
      </c>
      <c r="L56" s="36" t="s">
        <v>126</v>
      </c>
      <c r="M56" s="70" t="s">
        <v>126</v>
      </c>
      <c r="N56" s="70" t="s">
        <v>126</v>
      </c>
      <c r="O56" s="70" t="s">
        <v>126</v>
      </c>
      <c r="P56" s="70" t="s">
        <v>126</v>
      </c>
      <c r="Q56" s="70" t="s">
        <v>126</v>
      </c>
      <c r="R56" s="70" t="s">
        <v>126</v>
      </c>
      <c r="S56" s="30"/>
      <c r="T56" s="30"/>
      <c r="U56" s="30"/>
      <c r="V56" s="73" t="s">
        <v>410</v>
      </c>
      <c r="W56" s="73" t="s">
        <v>411</v>
      </c>
      <c r="X56" s="30"/>
      <c r="Y56" s="30"/>
      <c r="Z56" s="59"/>
      <c r="AA56" s="37" t="s">
        <v>127</v>
      </c>
      <c r="AB56" s="30"/>
      <c r="AC56" s="4"/>
      <c r="AD56" s="57"/>
      <c r="AE56" s="31"/>
      <c r="AF56" s="34"/>
      <c r="AG56" s="33"/>
      <c r="AH56" s="33"/>
    </row>
    <row r="57" spans="1:34" ht="172.15" customHeight="1">
      <c r="A57" s="57" t="str">
        <f>'READ ME FIRST'!$D$12</f>
        <v>SDGE</v>
      </c>
      <c r="B57" s="45">
        <f>'READ ME FIRST'!$D$15</f>
        <v>44319</v>
      </c>
      <c r="C57" s="60" t="s">
        <v>216</v>
      </c>
      <c r="D57" s="51" t="str">
        <f>IF(Table2[[#This Row],[WMPInitiativeCategory]]="","",INDEX('Initiative mapping-DO NOT EDIT'!$H$3:$H$12,MATCH(Table2[[#This Row],[WMPInitiativeCategory]],'Initiative mapping-DO NOT EDIT'!$G$3:$G$12,0)))</f>
        <v>5.3.4.</v>
      </c>
      <c r="E57" s="60" t="s">
        <v>231</v>
      </c>
      <c r="F57" s="60"/>
      <c r="G57" s="65">
        <f>IF(Table2[[#This Row],[WMPInitiativeActivity]]="","x",IF(Table2[[#This Row],[WMPInitiativeActivity]]="other",Table2[[#This Row],[ActivityNameifOther]],INDEX('Initiative mapping-DO NOT EDIT'!$C$3:$C$89,MATCH(Table2[[#This Row],[WMPInitiativeActivity]],'Initiative mapping-DO NOT EDIT'!$D$3:$D$89,0))))</f>
        <v>8</v>
      </c>
      <c r="H57" s="60" t="s">
        <v>232</v>
      </c>
      <c r="I57" s="36"/>
      <c r="J5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Inspections_LiDAR inspections of transmission electric lines and equipment __2021</v>
      </c>
      <c r="K57" s="70">
        <v>243</v>
      </c>
      <c r="L57" s="36" t="s">
        <v>126</v>
      </c>
      <c r="M57" s="70" t="s">
        <v>126</v>
      </c>
      <c r="N57" s="70" t="s">
        <v>126</v>
      </c>
      <c r="O57" s="70" t="s">
        <v>126</v>
      </c>
      <c r="P57" s="70" t="s">
        <v>126</v>
      </c>
      <c r="Q57" s="70" t="s">
        <v>126</v>
      </c>
      <c r="R57" s="70" t="s">
        <v>126</v>
      </c>
      <c r="S57" s="30"/>
      <c r="T57" s="30"/>
      <c r="U57" s="30"/>
      <c r="V57" s="73" t="s">
        <v>412</v>
      </c>
      <c r="W57" s="73" t="s">
        <v>413</v>
      </c>
      <c r="X57" s="30"/>
      <c r="Y57" s="30"/>
      <c r="Z57" s="59"/>
      <c r="AA57" s="37" t="s">
        <v>127</v>
      </c>
      <c r="AB57" s="30"/>
      <c r="AC57" s="4"/>
      <c r="AD57" s="57"/>
      <c r="AE57" s="31"/>
      <c r="AF57" s="34"/>
      <c r="AG57" s="33"/>
      <c r="AH57" s="33"/>
    </row>
    <row r="58" spans="1:34" ht="60">
      <c r="A58" s="57" t="str">
        <f>'READ ME FIRST'!$D$12</f>
        <v>SDGE</v>
      </c>
      <c r="B58" s="45">
        <f>'READ ME FIRST'!$D$15</f>
        <v>44319</v>
      </c>
      <c r="C58" s="60" t="s">
        <v>216</v>
      </c>
      <c r="D58" s="51" t="str">
        <f>IF(Table2[[#This Row],[WMPInitiativeCategory]]="","",INDEX('Initiative mapping-DO NOT EDIT'!$H$3:$H$12,MATCH(Table2[[#This Row],[WMPInitiativeCategory]],'Initiative mapping-DO NOT EDIT'!$G$3:$G$12,0)))</f>
        <v>5.3.4.</v>
      </c>
      <c r="E58" s="60" t="s">
        <v>233</v>
      </c>
      <c r="F58" s="60"/>
      <c r="G58" s="65">
        <f>IF(Table2[[#This Row],[WMPInitiativeActivity]]="","x",IF(Table2[[#This Row],[WMPInitiativeActivity]]="other",Table2[[#This Row],[ActivityNameifOther]],INDEX('Initiative mapping-DO NOT EDIT'!$C$3:$C$89,MATCH(Table2[[#This Row],[WMPInitiativeActivity]],'Initiative mapping-DO NOT EDIT'!$D$3:$D$89,0))))</f>
        <v>9</v>
      </c>
      <c r="H58" s="60" t="s">
        <v>234</v>
      </c>
      <c r="I58" s="36"/>
      <c r="J5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Inspections_Other discretionary inspection of distribution electric lines and equipment, beyond inspections mandated by rules and regulations  __2021</v>
      </c>
      <c r="K58" s="70">
        <v>245</v>
      </c>
      <c r="L58" s="36" t="s">
        <v>126</v>
      </c>
      <c r="M58" s="70" t="s">
        <v>126</v>
      </c>
      <c r="N58" s="70" t="s">
        <v>126</v>
      </c>
      <c r="O58" s="70" t="s">
        <v>126</v>
      </c>
      <c r="P58" s="70" t="s">
        <v>126</v>
      </c>
      <c r="Q58" s="70" t="s">
        <v>126</v>
      </c>
      <c r="R58" s="70" t="s">
        <v>126</v>
      </c>
      <c r="S58" s="30"/>
      <c r="T58" s="30"/>
      <c r="U58" s="30"/>
      <c r="V58" s="73" t="s">
        <v>126</v>
      </c>
      <c r="W58" s="73" t="s">
        <v>126</v>
      </c>
      <c r="X58" s="30"/>
      <c r="Y58" s="30"/>
      <c r="Z58" s="59"/>
      <c r="AA58" s="36"/>
      <c r="AB58" s="30"/>
      <c r="AC58" s="4"/>
      <c r="AD58" s="57"/>
      <c r="AE58" s="31"/>
      <c r="AF58" s="34"/>
      <c r="AG58" s="33"/>
      <c r="AH58" s="33"/>
    </row>
    <row r="59" spans="1:34" ht="15">
      <c r="A59" s="57" t="str">
        <f>'READ ME FIRST'!$D$12</f>
        <v>SDGE</v>
      </c>
      <c r="B59" s="45">
        <f>'READ ME FIRST'!$D$15</f>
        <v>44319</v>
      </c>
      <c r="C59" s="60" t="s">
        <v>216</v>
      </c>
      <c r="D59" s="51" t="str">
        <f>IF(Table2[[#This Row],[WMPInitiativeCategory]]="","",INDEX('Initiative mapping-DO NOT EDIT'!$H$3:$H$12,MATCH(Table2[[#This Row],[WMPInitiativeCategory]],'Initiative mapping-DO NOT EDIT'!$G$3:$G$12,0)))</f>
        <v>5.3.4.</v>
      </c>
      <c r="E59" s="60" t="s">
        <v>136</v>
      </c>
      <c r="F59" s="60" t="s">
        <v>235</v>
      </c>
      <c r="G59" s="65" t="str">
        <f>IF(Table2[[#This Row],[WMPInitiativeActivity]]="","x",IF(Table2[[#This Row],[WMPInitiativeActivity]]="other",Table2[[#This Row],[ActivityNameifOther]],INDEX('Initiative mapping-DO NOT EDIT'!$C$3:$C$89,MATCH(Table2[[#This Row],[WMPInitiativeActivity]],'Initiative mapping-DO NOT EDIT'!$D$3:$D$89,0))))</f>
        <v>HFTD Tier 3 inspections</v>
      </c>
      <c r="H59" s="60" t="s">
        <v>236</v>
      </c>
      <c r="I59" s="36" t="s">
        <v>507</v>
      </c>
      <c r="J5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Inspections_HFTD Tier 3 inspections_CMP-Tier3_2021</v>
      </c>
      <c r="K59" s="70">
        <v>245</v>
      </c>
      <c r="L59" s="36" t="s">
        <v>529</v>
      </c>
      <c r="M59" s="70">
        <v>10815</v>
      </c>
      <c r="N59" s="70">
        <v>10505</v>
      </c>
      <c r="O59" s="70">
        <v>10815</v>
      </c>
      <c r="P59" s="70">
        <v>10815</v>
      </c>
      <c r="Q59" s="70">
        <v>10815</v>
      </c>
      <c r="R59" s="70">
        <v>10505</v>
      </c>
      <c r="S59" s="30"/>
      <c r="T59" s="30"/>
      <c r="U59" s="30"/>
      <c r="V59" s="73" t="s">
        <v>126</v>
      </c>
      <c r="W59" s="73" t="s">
        <v>126</v>
      </c>
      <c r="X59" s="30"/>
      <c r="Y59" s="30"/>
      <c r="Z59" s="59"/>
      <c r="AA59" s="37" t="s">
        <v>127</v>
      </c>
      <c r="AB59" s="30"/>
      <c r="AC59" s="4"/>
      <c r="AD59" s="57"/>
      <c r="AE59" s="31"/>
      <c r="AF59" s="34"/>
      <c r="AG59" s="33"/>
      <c r="AH59" s="33"/>
    </row>
    <row r="60" spans="1:34" ht="30">
      <c r="A60" s="57" t="str">
        <f>'READ ME FIRST'!$D$12</f>
        <v>SDGE</v>
      </c>
      <c r="B60" s="45">
        <f>'READ ME FIRST'!$D$15</f>
        <v>44319</v>
      </c>
      <c r="C60" s="60" t="s">
        <v>216</v>
      </c>
      <c r="D60" s="51" t="str">
        <f>IF(Table2[[#This Row],[WMPInitiativeCategory]]="","",INDEX('Initiative mapping-DO NOT EDIT'!$H$3:$H$12,MATCH(Table2[[#This Row],[WMPInitiativeCategory]],'Initiative mapping-DO NOT EDIT'!$G$3:$G$12,0)))</f>
        <v>5.3.4.</v>
      </c>
      <c r="E60" s="60" t="s">
        <v>136</v>
      </c>
      <c r="F60" s="60" t="s">
        <v>237</v>
      </c>
      <c r="G60" s="65" t="str">
        <f>IF(Table2[[#This Row],[WMPInitiativeActivity]]="","x",IF(Table2[[#This Row],[WMPInitiativeActivity]]="other",Table2[[#This Row],[ActivityNameifOther]],INDEX('Initiative mapping-DO NOT EDIT'!$C$3:$C$89,MATCH(Table2[[#This Row],[WMPInitiativeActivity]],'Initiative mapping-DO NOT EDIT'!$D$3:$D$89,0))))</f>
        <v>Drone assessments of distribution infrastructure</v>
      </c>
      <c r="H60" s="60" t="s">
        <v>238</v>
      </c>
      <c r="I60" s="36" t="s">
        <v>508</v>
      </c>
      <c r="J6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Inspections_Drone assessments of distribution infrastructure_DIAR-Dist_2021</v>
      </c>
      <c r="K60" s="70">
        <v>247</v>
      </c>
      <c r="L60" s="36" t="s">
        <v>529</v>
      </c>
      <c r="M60" s="70">
        <v>22000</v>
      </c>
      <c r="N60" s="70">
        <v>0</v>
      </c>
      <c r="O60" s="70">
        <v>3500</v>
      </c>
      <c r="P60" s="70">
        <v>12500</v>
      </c>
      <c r="Q60" s="70">
        <v>22000</v>
      </c>
      <c r="R60" s="70">
        <v>0</v>
      </c>
      <c r="S60" s="30"/>
      <c r="T60" s="30"/>
      <c r="U60" s="30"/>
      <c r="V60" s="73" t="s">
        <v>126</v>
      </c>
      <c r="W60" s="73" t="s">
        <v>126</v>
      </c>
      <c r="X60" s="30"/>
      <c r="Y60" s="30"/>
      <c r="Z60" s="59"/>
      <c r="AA60" s="37" t="s">
        <v>127</v>
      </c>
      <c r="AB60" s="30"/>
      <c r="AC60" s="4"/>
      <c r="AD60" s="57"/>
      <c r="AE60" s="31"/>
      <c r="AF60" s="34"/>
      <c r="AG60" s="33"/>
      <c r="AH60" s="33"/>
    </row>
    <row r="61" spans="1:34" ht="78.6" customHeight="1">
      <c r="A61" s="57" t="str">
        <f>'READ ME FIRST'!$D$12</f>
        <v>SDGE</v>
      </c>
      <c r="B61" s="45">
        <f>'READ ME FIRST'!$D$15</f>
        <v>44319</v>
      </c>
      <c r="C61" s="60" t="s">
        <v>216</v>
      </c>
      <c r="D61" s="51" t="str">
        <f>IF(Table2[[#This Row],[WMPInitiativeCategory]]="","",INDEX('Initiative mapping-DO NOT EDIT'!$H$3:$H$12,MATCH(Table2[[#This Row],[WMPInitiativeCategory]],'Initiative mapping-DO NOT EDIT'!$G$3:$G$12,0)))</f>
        <v>5.3.4.</v>
      </c>
      <c r="E61" s="60" t="s">
        <v>136</v>
      </c>
      <c r="F61" s="60" t="s">
        <v>239</v>
      </c>
      <c r="G61" s="65" t="str">
        <f>IF(Table2[[#This Row],[WMPInitiativeActivity]]="","x",IF(Table2[[#This Row],[WMPInitiativeActivity]]="other",Table2[[#This Row],[ActivityNameifOther]],INDEX('Initiative mapping-DO NOT EDIT'!$C$3:$C$89,MATCH(Table2[[#This Row],[WMPInitiativeActivity]],'Initiative mapping-DO NOT EDIT'!$D$3:$D$89,0))))</f>
        <v>Circuit ownership</v>
      </c>
      <c r="H61" s="60" t="s">
        <v>240</v>
      </c>
      <c r="I61" s="36"/>
      <c r="J6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Inspections_Circuit ownership__2021</v>
      </c>
      <c r="K61" s="70">
        <v>250</v>
      </c>
      <c r="L61" s="36" t="s">
        <v>126</v>
      </c>
      <c r="M61" s="70" t="s">
        <v>126</v>
      </c>
      <c r="N61" s="70" t="s">
        <v>126</v>
      </c>
      <c r="O61" s="70" t="s">
        <v>126</v>
      </c>
      <c r="P61" s="70" t="s">
        <v>126</v>
      </c>
      <c r="Q61" s="70" t="s">
        <v>126</v>
      </c>
      <c r="R61" s="70" t="s">
        <v>126</v>
      </c>
      <c r="S61" s="36"/>
      <c r="T61" s="36"/>
      <c r="U61" s="36"/>
      <c r="V61" s="73" t="s">
        <v>414</v>
      </c>
      <c r="W61" s="73" t="s">
        <v>415</v>
      </c>
      <c r="X61" s="30"/>
      <c r="Y61" s="30"/>
      <c r="Z61" s="59"/>
      <c r="AA61" s="37" t="s">
        <v>127</v>
      </c>
      <c r="AB61" s="30"/>
      <c r="AC61" s="4"/>
      <c r="AD61" s="57"/>
      <c r="AE61" s="31"/>
      <c r="AF61" s="34"/>
      <c r="AG61" s="33"/>
      <c r="AH61" s="33"/>
    </row>
    <row r="62" spans="1:34" ht="221.45" customHeight="1">
      <c r="A62" s="57" t="str">
        <f>'READ ME FIRST'!$D$12</f>
        <v>SDGE</v>
      </c>
      <c r="B62" s="45">
        <f>'READ ME FIRST'!$D$15</f>
        <v>44319</v>
      </c>
      <c r="C62" s="60" t="s">
        <v>216</v>
      </c>
      <c r="D62" s="51" t="str">
        <f>IF(Table2[[#This Row],[WMPInitiativeCategory]]="","",INDEX('Initiative mapping-DO NOT EDIT'!$H$3:$H$12,MATCH(Table2[[#This Row],[WMPInitiativeCategory]],'Initiative mapping-DO NOT EDIT'!$G$3:$G$12,0)))</f>
        <v>5.3.4.</v>
      </c>
      <c r="E62" s="60" t="s">
        <v>136</v>
      </c>
      <c r="F62" s="60" t="s">
        <v>241</v>
      </c>
      <c r="G62" s="65" t="str">
        <f>IF(Table2[[#This Row],[WMPInitiativeActivity]]="","x",IF(Table2[[#This Row],[WMPInitiativeActivity]]="other",Table2[[#This Row],[ActivityNameifOther]],INDEX('Initiative mapping-DO NOT EDIT'!$C$3:$C$89,MATCH(Table2[[#This Row],[WMPInitiativeActivity]],'Initiative mapping-DO NOT EDIT'!$D$3:$D$89,0))))</f>
        <v>Drone assessment of transmission</v>
      </c>
      <c r="H62" s="60" t="s">
        <v>242</v>
      </c>
      <c r="I62" s="36" t="s">
        <v>509</v>
      </c>
      <c r="J6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Inspections_Drone assessment of transmission_DIAR-Trans_2021</v>
      </c>
      <c r="K62" s="70">
        <v>252</v>
      </c>
      <c r="L62" s="36" t="s">
        <v>529</v>
      </c>
      <c r="M62" s="70" t="s">
        <v>126</v>
      </c>
      <c r="N62" s="70" t="s">
        <v>126</v>
      </c>
      <c r="O62" s="70" t="s">
        <v>126</v>
      </c>
      <c r="P62" s="70" t="s">
        <v>126</v>
      </c>
      <c r="Q62" s="70" t="s">
        <v>126</v>
      </c>
      <c r="R62" s="70" t="s">
        <v>126</v>
      </c>
      <c r="S62" s="30"/>
      <c r="T62" s="30"/>
      <c r="U62" s="30"/>
      <c r="V62" s="73" t="s">
        <v>416</v>
      </c>
      <c r="W62" s="73" t="s">
        <v>417</v>
      </c>
      <c r="X62" s="30"/>
      <c r="Y62" s="30"/>
      <c r="Z62" s="59"/>
      <c r="AA62" s="37" t="s">
        <v>127</v>
      </c>
      <c r="AB62" s="30"/>
      <c r="AC62" s="4"/>
      <c r="AD62" s="57"/>
      <c r="AE62" s="31"/>
      <c r="AF62" s="34"/>
      <c r="AG62" s="33"/>
      <c r="AH62" s="33"/>
    </row>
    <row r="63" spans="1:34" ht="45">
      <c r="A63" s="57" t="str">
        <f>'READ ME FIRST'!$D$12</f>
        <v>SDGE</v>
      </c>
      <c r="B63" s="45">
        <f>'READ ME FIRST'!$D$15</f>
        <v>44319</v>
      </c>
      <c r="C63" s="60" t="s">
        <v>216</v>
      </c>
      <c r="D63" s="51" t="str">
        <f>IF(Table2[[#This Row],[WMPInitiativeCategory]]="","",INDEX('Initiative mapping-DO NOT EDIT'!$H$3:$H$12,MATCH(Table2[[#This Row],[WMPInitiativeCategory]],'Initiative mapping-DO NOT EDIT'!$G$3:$G$12,0)))</f>
        <v>5.3.4.</v>
      </c>
      <c r="E63" s="60" t="s">
        <v>136</v>
      </c>
      <c r="F63" s="60" t="s">
        <v>243</v>
      </c>
      <c r="G63" s="65" t="str">
        <f>IF(Table2[[#This Row],[WMPInitiativeActivity]]="","x",IF(Table2[[#This Row],[WMPInitiativeActivity]]="other",Table2[[#This Row],[ActivityNameifOther]],INDEX('Initiative mapping-DO NOT EDIT'!$C$3:$C$89,MATCH(Table2[[#This Row],[WMPInitiativeActivity]],'Initiative mapping-DO NOT EDIT'!$D$3:$D$89,0))))</f>
        <v>Additional Transmission Aerial 69kV Tier 3 Visual Inspection</v>
      </c>
      <c r="H63" s="60" t="s">
        <v>244</v>
      </c>
      <c r="I63" s="36" t="s">
        <v>510</v>
      </c>
      <c r="J6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Inspections_Additional Transmission Aerial 69kV Tier 3 Visual Inspection_TRANS-Aerial_2021</v>
      </c>
      <c r="K63" s="70">
        <v>254</v>
      </c>
      <c r="L63" s="36" t="s">
        <v>529</v>
      </c>
      <c r="M63" s="70">
        <v>1654</v>
      </c>
      <c r="N63" s="70">
        <v>0</v>
      </c>
      <c r="O63" s="70">
        <v>0</v>
      </c>
      <c r="P63" s="70">
        <v>1654</v>
      </c>
      <c r="Q63" s="70">
        <v>1654</v>
      </c>
      <c r="R63" s="70">
        <v>0</v>
      </c>
      <c r="S63" s="30"/>
      <c r="T63" s="30"/>
      <c r="U63" s="30"/>
      <c r="V63" s="73" t="s">
        <v>126</v>
      </c>
      <c r="W63" s="73" t="s">
        <v>126</v>
      </c>
      <c r="X63" s="30"/>
      <c r="Y63" s="30"/>
      <c r="Z63" s="59"/>
      <c r="AA63" s="37" t="s">
        <v>127</v>
      </c>
      <c r="AB63" s="30"/>
      <c r="AC63" s="4"/>
      <c r="AD63" s="57"/>
      <c r="AE63" s="31"/>
      <c r="AF63" s="34"/>
      <c r="AG63" s="33"/>
      <c r="AH63" s="33"/>
    </row>
    <row r="64" spans="1:34" ht="30">
      <c r="A64" s="57" t="str">
        <f>'READ ME FIRST'!$D$12</f>
        <v>SDGE</v>
      </c>
      <c r="B64" s="45">
        <f>'READ ME FIRST'!$D$15</f>
        <v>44319</v>
      </c>
      <c r="C64" s="60" t="s">
        <v>216</v>
      </c>
      <c r="D64" s="51" t="str">
        <f>IF(Table2[[#This Row],[WMPInitiativeCategory]]="","",INDEX('Initiative mapping-DO NOT EDIT'!$H$3:$H$12,MATCH(Table2[[#This Row],[WMPInitiativeCategory]],'Initiative mapping-DO NOT EDIT'!$G$3:$G$12,0)))</f>
        <v>5.3.4.</v>
      </c>
      <c r="E64" s="60" t="s">
        <v>245</v>
      </c>
      <c r="F64" s="60"/>
      <c r="G64" s="65">
        <f>IF(Table2[[#This Row],[WMPInitiativeActivity]]="","x",IF(Table2[[#This Row],[WMPInitiativeActivity]]="other",Table2[[#This Row],[ActivityNameifOther]],INDEX('Initiative mapping-DO NOT EDIT'!$C$3:$C$89,MATCH(Table2[[#This Row],[WMPInitiativeActivity]],'Initiative mapping-DO NOT EDIT'!$D$3:$D$89,0))))</f>
        <v>11</v>
      </c>
      <c r="H64" s="60" t="s">
        <v>246</v>
      </c>
      <c r="I64" s="36" t="s">
        <v>511</v>
      </c>
      <c r="J6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Inspections_Patrol inspections of distribution electric lines and equipment  _CMP-Patrol_2021</v>
      </c>
      <c r="K64" s="70">
        <v>256</v>
      </c>
      <c r="L64" s="36" t="s">
        <v>529</v>
      </c>
      <c r="M64" s="70">
        <v>86000</v>
      </c>
      <c r="N64" s="70">
        <v>28000</v>
      </c>
      <c r="O64" s="70">
        <v>50000</v>
      </c>
      <c r="P64" s="70">
        <v>72000</v>
      </c>
      <c r="Q64" s="70">
        <v>86000</v>
      </c>
      <c r="R64" s="70">
        <v>28005</v>
      </c>
      <c r="S64" s="30"/>
      <c r="T64" s="30"/>
      <c r="U64" s="30"/>
      <c r="V64" s="73" t="s">
        <v>126</v>
      </c>
      <c r="W64" s="73" t="s">
        <v>126</v>
      </c>
      <c r="X64" s="30"/>
      <c r="Y64" s="30"/>
      <c r="Z64" s="59"/>
      <c r="AA64" s="37" t="s">
        <v>127</v>
      </c>
      <c r="AB64" s="30"/>
      <c r="AC64" s="4"/>
      <c r="AD64" s="57"/>
      <c r="AE64" s="31"/>
      <c r="AF64" s="34"/>
      <c r="AG64" s="33"/>
      <c r="AH64" s="33"/>
    </row>
    <row r="65" spans="1:34" ht="30">
      <c r="A65" s="57" t="str">
        <f>'READ ME FIRST'!$D$12</f>
        <v>SDGE</v>
      </c>
      <c r="B65" s="45">
        <f>'READ ME FIRST'!$D$15</f>
        <v>44319</v>
      </c>
      <c r="C65" s="60" t="s">
        <v>216</v>
      </c>
      <c r="D65" s="51" t="str">
        <f>IF(Table2[[#This Row],[WMPInitiativeCategory]]="","",INDEX('Initiative mapping-DO NOT EDIT'!$H$3:$H$12,MATCH(Table2[[#This Row],[WMPInitiativeCategory]],'Initiative mapping-DO NOT EDIT'!$G$3:$G$12,0)))</f>
        <v>5.3.4.</v>
      </c>
      <c r="E65" s="60" t="s">
        <v>247</v>
      </c>
      <c r="F65" s="60"/>
      <c r="G65" s="65">
        <f>IF(Table2[[#This Row],[WMPInitiativeActivity]]="","x",IF(Table2[[#This Row],[WMPInitiativeActivity]]="other",Table2[[#This Row],[ActivityNameifOther]],INDEX('Initiative mapping-DO NOT EDIT'!$C$3:$C$89,MATCH(Table2[[#This Row],[WMPInitiativeActivity]],'Initiative mapping-DO NOT EDIT'!$D$3:$D$89,0))))</f>
        <v>12</v>
      </c>
      <c r="H65" s="60" t="s">
        <v>248</v>
      </c>
      <c r="I65" s="36" t="s">
        <v>512</v>
      </c>
      <c r="J6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Inspections_Patrol inspections of transmission electric lines and equipment  _TRANS-Patrol_2021</v>
      </c>
      <c r="K65" s="70">
        <v>258</v>
      </c>
      <c r="L65" s="36" t="s">
        <v>529</v>
      </c>
      <c r="M65" s="70">
        <v>6324</v>
      </c>
      <c r="N65" s="70">
        <v>3989</v>
      </c>
      <c r="O65" s="70">
        <v>5850</v>
      </c>
      <c r="P65" s="70">
        <v>6324</v>
      </c>
      <c r="Q65" s="70">
        <v>6324</v>
      </c>
      <c r="R65" s="70">
        <v>3989</v>
      </c>
      <c r="S65" s="30"/>
      <c r="T65" s="30"/>
      <c r="U65" s="30"/>
      <c r="V65" s="73" t="s">
        <v>126</v>
      </c>
      <c r="W65" s="73" t="s">
        <v>126</v>
      </c>
      <c r="X65" s="30"/>
      <c r="Y65" s="30"/>
      <c r="Z65" s="59"/>
      <c r="AA65" s="37" t="s">
        <v>127</v>
      </c>
      <c r="AB65" s="30"/>
      <c r="AC65" s="4"/>
      <c r="AD65" s="57"/>
      <c r="AE65" s="31"/>
      <c r="AF65" s="34"/>
      <c r="AG65" s="33"/>
      <c r="AH65" s="33"/>
    </row>
    <row r="66" spans="1:34" ht="30">
      <c r="A66" s="57" t="str">
        <f>'READ ME FIRST'!$D$12</f>
        <v>SDGE</v>
      </c>
      <c r="B66" s="45">
        <f>'READ ME FIRST'!$D$15</f>
        <v>44319</v>
      </c>
      <c r="C66" s="60" t="s">
        <v>216</v>
      </c>
      <c r="D66" s="51" t="str">
        <f>IF(Table2[[#This Row],[WMPInitiativeCategory]]="","",INDEX('Initiative mapping-DO NOT EDIT'!$H$3:$H$12,MATCH(Table2[[#This Row],[WMPInitiativeCategory]],'Initiative mapping-DO NOT EDIT'!$G$3:$G$12,0)))</f>
        <v>5.3.4.</v>
      </c>
      <c r="E66" s="60" t="s">
        <v>249</v>
      </c>
      <c r="F66" s="60"/>
      <c r="G66" s="65">
        <f>IF(Table2[[#This Row],[WMPInitiativeActivity]]="","x",IF(Table2[[#This Row],[WMPInitiativeActivity]]="other",Table2[[#This Row],[ActivityNameifOther]],INDEX('Initiative mapping-DO NOT EDIT'!$C$3:$C$89,MATCH(Table2[[#This Row],[WMPInitiativeActivity]],'Initiative mapping-DO NOT EDIT'!$D$3:$D$89,0))))</f>
        <v>13</v>
      </c>
      <c r="H66" s="60" t="s">
        <v>250</v>
      </c>
      <c r="I66" s="36"/>
      <c r="J6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Inspections_Pole loading assessment program to determine safety factor  __2021</v>
      </c>
      <c r="K66" s="70">
        <v>260</v>
      </c>
      <c r="L66" s="36" t="s">
        <v>126</v>
      </c>
      <c r="M66" s="70" t="s">
        <v>126</v>
      </c>
      <c r="N66" s="70" t="s">
        <v>126</v>
      </c>
      <c r="O66" s="70" t="s">
        <v>126</v>
      </c>
      <c r="P66" s="70" t="s">
        <v>126</v>
      </c>
      <c r="Q66" s="70" t="s">
        <v>126</v>
      </c>
      <c r="R66" s="70" t="s">
        <v>126</v>
      </c>
      <c r="S66" s="30"/>
      <c r="T66" s="30"/>
      <c r="U66" s="30"/>
      <c r="V66" s="73" t="s">
        <v>126</v>
      </c>
      <c r="W66" s="73" t="s">
        <v>126</v>
      </c>
      <c r="X66" s="30"/>
      <c r="Y66" s="30"/>
      <c r="Z66" s="59"/>
      <c r="AA66" s="36"/>
      <c r="AB66" s="30"/>
      <c r="AC66" s="4"/>
      <c r="AD66" s="57"/>
      <c r="AE66" s="31"/>
      <c r="AF66" s="34"/>
      <c r="AG66" s="33"/>
      <c r="AH66" s="33"/>
    </row>
    <row r="67" spans="1:34" ht="45">
      <c r="A67" s="57" t="str">
        <f>'READ ME FIRST'!$D$12</f>
        <v>SDGE</v>
      </c>
      <c r="B67" s="45">
        <f>'READ ME FIRST'!$D$15</f>
        <v>44319</v>
      </c>
      <c r="C67" s="60" t="s">
        <v>216</v>
      </c>
      <c r="D67" s="51" t="str">
        <f>IF(Table2[[#This Row],[WMPInitiativeCategory]]="","",INDEX('Initiative mapping-DO NOT EDIT'!$H$3:$H$12,MATCH(Table2[[#This Row],[WMPInitiativeCategory]],'Initiative mapping-DO NOT EDIT'!$G$3:$G$12,0)))</f>
        <v>5.3.4.</v>
      </c>
      <c r="E67" s="60" t="s">
        <v>251</v>
      </c>
      <c r="F67" s="60"/>
      <c r="G67" s="65">
        <f>IF(Table2[[#This Row],[WMPInitiativeActivity]]="","x",IF(Table2[[#This Row],[WMPInitiativeActivity]]="other",Table2[[#This Row],[ActivityNameifOther]],INDEX('Initiative mapping-DO NOT EDIT'!$C$3:$C$89,MATCH(Table2[[#This Row],[WMPInitiativeActivity]],'Initiative mapping-DO NOT EDIT'!$D$3:$D$89,0))))</f>
        <v>14</v>
      </c>
      <c r="H67" s="60" t="s">
        <v>252</v>
      </c>
      <c r="I67" s="36"/>
      <c r="J6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Inspections_Quality assurance / quality control of inspections  __2021</v>
      </c>
      <c r="K67" s="70">
        <v>260</v>
      </c>
      <c r="L67" s="36" t="s">
        <v>126</v>
      </c>
      <c r="M67" s="70" t="s">
        <v>126</v>
      </c>
      <c r="N67" s="70" t="s">
        <v>126</v>
      </c>
      <c r="O67" s="70" t="s">
        <v>126</v>
      </c>
      <c r="P67" s="70" t="s">
        <v>126</v>
      </c>
      <c r="Q67" s="70" t="s">
        <v>126</v>
      </c>
      <c r="R67" s="70" t="s">
        <v>126</v>
      </c>
      <c r="S67" s="30"/>
      <c r="T67" s="30"/>
      <c r="U67" s="30"/>
      <c r="V67" s="73" t="s">
        <v>418</v>
      </c>
      <c r="W67" s="73" t="s">
        <v>419</v>
      </c>
      <c r="X67" s="30"/>
      <c r="Y67" s="30"/>
      <c r="Z67" s="59"/>
      <c r="AA67" s="37" t="s">
        <v>127</v>
      </c>
      <c r="AB67" s="30"/>
      <c r="AC67" s="4"/>
      <c r="AD67" s="57"/>
      <c r="AE67" s="31"/>
      <c r="AF67" s="34"/>
      <c r="AG67" s="33"/>
      <c r="AH67" s="33"/>
    </row>
    <row r="68" spans="1:34" ht="15">
      <c r="A68" s="57" t="str">
        <f>'READ ME FIRST'!$D$12</f>
        <v>SDGE</v>
      </c>
      <c r="B68" s="45">
        <f>'READ ME FIRST'!$D$15</f>
        <v>44319</v>
      </c>
      <c r="C68" s="60" t="s">
        <v>216</v>
      </c>
      <c r="D68" s="51" t="str">
        <f>IF(Table2[[#This Row],[WMPInitiativeCategory]]="","",INDEX('Initiative mapping-DO NOT EDIT'!$H$3:$H$12,MATCH(Table2[[#This Row],[WMPInitiativeCategory]],'Initiative mapping-DO NOT EDIT'!$G$3:$G$12,0)))</f>
        <v>5.3.4.</v>
      </c>
      <c r="E68" s="60" t="s">
        <v>253</v>
      </c>
      <c r="F68" s="60"/>
      <c r="G68" s="65">
        <f>IF(Table2[[#This Row],[WMPInitiativeActivity]]="","x",IF(Table2[[#This Row],[WMPInitiativeActivity]]="other",Table2[[#This Row],[ActivityNameifOther]],INDEX('Initiative mapping-DO NOT EDIT'!$C$3:$C$89,MATCH(Table2[[#This Row],[WMPInitiativeActivity]],'Initiative mapping-DO NOT EDIT'!$D$3:$D$89,0))))</f>
        <v>15</v>
      </c>
      <c r="H68" s="60" t="s">
        <v>254</v>
      </c>
      <c r="I68" s="36" t="s">
        <v>513</v>
      </c>
      <c r="J6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SDGE_Asset Management &amp; Inspections_Substation inspections  _SUBS_2021</v>
      </c>
      <c r="K68" s="70">
        <v>261</v>
      </c>
      <c r="L68" s="36" t="s">
        <v>529</v>
      </c>
      <c r="M68" s="70">
        <v>330</v>
      </c>
      <c r="N68" s="70">
        <v>83</v>
      </c>
      <c r="O68" s="70">
        <v>166</v>
      </c>
      <c r="P68" s="70">
        <v>249</v>
      </c>
      <c r="Q68" s="70">
        <v>330</v>
      </c>
      <c r="R68" s="70">
        <v>95</v>
      </c>
      <c r="S68" s="36" t="s">
        <v>126</v>
      </c>
      <c r="T68" s="36" t="s">
        <v>126</v>
      </c>
      <c r="U68" s="36" t="s">
        <v>126</v>
      </c>
      <c r="V68" s="73" t="s">
        <v>126</v>
      </c>
      <c r="W68" s="73" t="s">
        <v>126</v>
      </c>
      <c r="X68" s="30"/>
      <c r="Y68" s="30"/>
      <c r="Z68" s="59"/>
      <c r="AA68" s="37" t="s">
        <v>127</v>
      </c>
      <c r="AB68" s="30"/>
      <c r="AC68" s="4"/>
      <c r="AD68" s="57"/>
      <c r="AE68" s="31"/>
      <c r="AF68" s="34"/>
      <c r="AG68" s="33"/>
      <c r="AH68" s="33"/>
    </row>
    <row r="69" spans="1:34" ht="121.15" customHeight="1">
      <c r="A69" s="57" t="str">
        <f>'READ ME FIRST'!$D$12</f>
        <v>SDGE</v>
      </c>
      <c r="B69" s="45">
        <f>'READ ME FIRST'!$D$15</f>
        <v>44319</v>
      </c>
      <c r="C69" s="60" t="s">
        <v>255</v>
      </c>
      <c r="D69" s="51" t="str">
        <f>IF(Table2[[#This Row],[WMPInitiativeCategory]]="","",INDEX('Initiative mapping-DO NOT EDIT'!$H$3:$H$12,MATCH(Table2[[#This Row],[WMPInitiativeCategory]],'Initiative mapping-DO NOT EDIT'!$G$3:$G$12,0)))</f>
        <v>5.3.5.</v>
      </c>
      <c r="E69" s="60" t="s">
        <v>256</v>
      </c>
      <c r="F69" s="60"/>
      <c r="G69" s="65">
        <f>IF(Table2[[#This Row],[WMPInitiativeActivity]]="","x",IF(Table2[[#This Row],[WMPInitiativeActivity]]="other",Table2[[#This Row],[ActivityNameifOther]],INDEX('Initiative mapping-DO NOT EDIT'!$C$3:$C$89,MATCH(Table2[[#This Row],[WMPInitiativeActivity]],'Initiative mapping-DO NOT EDIT'!$D$3:$D$89,0))))</f>
        <v>1</v>
      </c>
      <c r="H69" s="60" t="s">
        <v>257</v>
      </c>
      <c r="I69" s="36"/>
      <c r="J6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Inspections_Additional efforts to manage community and environmental impacts __2021</v>
      </c>
      <c r="K69" s="70">
        <v>265</v>
      </c>
      <c r="L69" s="36" t="s">
        <v>126</v>
      </c>
      <c r="M69" s="70" t="s">
        <v>126</v>
      </c>
      <c r="N69" s="70" t="s">
        <v>126</v>
      </c>
      <c r="O69" s="70" t="s">
        <v>126</v>
      </c>
      <c r="P69" s="70" t="s">
        <v>126</v>
      </c>
      <c r="Q69" s="70" t="s">
        <v>126</v>
      </c>
      <c r="R69" s="70" t="s">
        <v>126</v>
      </c>
      <c r="S69" s="30"/>
      <c r="T69" s="30"/>
      <c r="U69" s="30"/>
      <c r="V69" s="73" t="s">
        <v>420</v>
      </c>
      <c r="W69" s="73" t="s">
        <v>421</v>
      </c>
      <c r="X69" s="30"/>
      <c r="Y69" s="30"/>
      <c r="Z69" s="59"/>
      <c r="AA69" s="37" t="s">
        <v>127</v>
      </c>
      <c r="AB69" s="30"/>
      <c r="AC69" s="4"/>
      <c r="AD69" s="57"/>
      <c r="AE69" s="31"/>
      <c r="AF69" s="34"/>
      <c r="AG69" s="33"/>
      <c r="AH69" s="33"/>
    </row>
    <row r="70" spans="1:34" ht="45">
      <c r="A70" s="57" t="str">
        <f>'READ ME FIRST'!$D$12</f>
        <v>SDGE</v>
      </c>
      <c r="B70" s="45">
        <f>'READ ME FIRST'!$D$15</f>
        <v>44319</v>
      </c>
      <c r="C70" s="60" t="s">
        <v>255</v>
      </c>
      <c r="D70" s="51" t="str">
        <f>IF(Table2[[#This Row],[WMPInitiativeCategory]]="","",INDEX('Initiative mapping-DO NOT EDIT'!$H$3:$H$12,MATCH(Table2[[#This Row],[WMPInitiativeCategory]],'Initiative mapping-DO NOT EDIT'!$G$3:$G$12,0)))</f>
        <v>5.3.5.</v>
      </c>
      <c r="E70" s="60" t="s">
        <v>258</v>
      </c>
      <c r="F70" s="60"/>
      <c r="G70" s="65">
        <f>IF(Table2[[#This Row],[WMPInitiativeActivity]]="","x",IF(Table2[[#This Row],[WMPInitiativeActivity]]="other",Table2[[#This Row],[ActivityNameifOther]],INDEX('Initiative mapping-DO NOT EDIT'!$C$3:$C$89,MATCH(Table2[[#This Row],[WMPInitiativeActivity]],'Initiative mapping-DO NOT EDIT'!$D$3:$D$89,0))))</f>
        <v>2</v>
      </c>
      <c r="H70" s="60" t="s">
        <v>259</v>
      </c>
      <c r="I70" s="36" t="s">
        <v>514</v>
      </c>
      <c r="J7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Inspections_Detailed inspections of vegetation 
around distribution electric lines and equipment 
_TT_2021</v>
      </c>
      <c r="K70" s="70">
        <v>267</v>
      </c>
      <c r="L70" s="36" t="s">
        <v>530</v>
      </c>
      <c r="M70" s="70">
        <v>455000</v>
      </c>
      <c r="N70" s="70">
        <v>113750</v>
      </c>
      <c r="O70" s="70">
        <v>227500</v>
      </c>
      <c r="P70" s="70">
        <v>341250</v>
      </c>
      <c r="Q70" s="70">
        <v>455000</v>
      </c>
      <c r="R70" s="70">
        <v>110315</v>
      </c>
      <c r="S70" s="30"/>
      <c r="T70" s="30"/>
      <c r="U70" s="30"/>
      <c r="V70" s="73" t="s">
        <v>126</v>
      </c>
      <c r="W70" s="73" t="s">
        <v>126</v>
      </c>
      <c r="X70" s="30"/>
      <c r="Y70" s="30"/>
      <c r="Z70" s="59"/>
      <c r="AA70" s="37" t="s">
        <v>127</v>
      </c>
      <c r="AB70" s="30"/>
      <c r="AC70" s="4"/>
      <c r="AD70" s="57"/>
      <c r="AE70" s="31"/>
      <c r="AF70" s="34"/>
      <c r="AG70" s="33"/>
      <c r="AH70" s="33"/>
    </row>
    <row r="71" spans="1:34" ht="45">
      <c r="A71" s="57" t="str">
        <f>'READ ME FIRST'!$D$12</f>
        <v>SDGE</v>
      </c>
      <c r="B71" s="45">
        <f>'READ ME FIRST'!$D$15</f>
        <v>44319</v>
      </c>
      <c r="C71" s="60" t="s">
        <v>255</v>
      </c>
      <c r="D71" s="51" t="str">
        <f>IF(Table2[[#This Row],[WMPInitiativeCategory]]="","",INDEX('Initiative mapping-DO NOT EDIT'!$H$3:$H$12,MATCH(Table2[[#This Row],[WMPInitiativeCategory]],'Initiative mapping-DO NOT EDIT'!$G$3:$G$12,0)))</f>
        <v>5.3.5.</v>
      </c>
      <c r="E71" s="60" t="s">
        <v>260</v>
      </c>
      <c r="F71" s="60"/>
      <c r="G71" s="65">
        <f>IF(Table2[[#This Row],[WMPInitiativeActivity]]="","x",IF(Table2[[#This Row],[WMPInitiativeActivity]]="other",Table2[[#This Row],[ActivityNameifOther]],INDEX('Initiative mapping-DO NOT EDIT'!$C$3:$C$89,MATCH(Table2[[#This Row],[WMPInitiativeActivity]],'Initiative mapping-DO NOT EDIT'!$D$3:$D$89,0))))</f>
        <v>3</v>
      </c>
      <c r="H71" s="60" t="s">
        <v>261</v>
      </c>
      <c r="I71" s="36"/>
      <c r="J7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Inspections_Detailed inspections of vegetation 
around transmission electric lines and equipment 
__2021</v>
      </c>
      <c r="K71" s="70">
        <v>270</v>
      </c>
      <c r="L71" s="36" t="s">
        <v>126</v>
      </c>
      <c r="M71" s="70" t="s">
        <v>126</v>
      </c>
      <c r="N71" s="70" t="s">
        <v>126</v>
      </c>
      <c r="O71" s="70" t="s">
        <v>126</v>
      </c>
      <c r="P71" s="70" t="s">
        <v>126</v>
      </c>
      <c r="Q71" s="70" t="s">
        <v>126</v>
      </c>
      <c r="R71" s="70" t="s">
        <v>126</v>
      </c>
      <c r="S71" s="30"/>
      <c r="T71" s="30"/>
      <c r="U71" s="30"/>
      <c r="V71" s="73" t="s">
        <v>126</v>
      </c>
      <c r="W71" s="73" t="s">
        <v>126</v>
      </c>
      <c r="X71" s="30"/>
      <c r="Y71" s="30"/>
      <c r="Z71" s="59"/>
      <c r="AA71" s="36"/>
      <c r="AB71" s="30"/>
      <c r="AC71" s="4"/>
      <c r="AD71" s="57"/>
      <c r="AE71" s="31"/>
      <c r="AF71" s="34"/>
      <c r="AG71" s="33"/>
      <c r="AH71" s="33"/>
    </row>
    <row r="72" spans="1:34" ht="45">
      <c r="A72" s="57" t="str">
        <f>'READ ME FIRST'!$D$12</f>
        <v>SDGE</v>
      </c>
      <c r="B72" s="45">
        <f>'READ ME FIRST'!$D$15</f>
        <v>44319</v>
      </c>
      <c r="C72" s="60" t="s">
        <v>255</v>
      </c>
      <c r="D72" s="51" t="str">
        <f>IF(Table2[[#This Row],[WMPInitiativeCategory]]="","",INDEX('Initiative mapping-DO NOT EDIT'!$H$3:$H$12,MATCH(Table2[[#This Row],[WMPInitiativeCategory]],'Initiative mapping-DO NOT EDIT'!$G$3:$G$12,0)))</f>
        <v>5.3.5.</v>
      </c>
      <c r="E72" s="60" t="s">
        <v>262</v>
      </c>
      <c r="F72" s="60"/>
      <c r="G72" s="65">
        <f>IF(Table2[[#This Row],[WMPInitiativeActivity]]="","x",IF(Table2[[#This Row],[WMPInitiativeActivity]]="other",Table2[[#This Row],[ActivityNameifOther]],INDEX('Initiative mapping-DO NOT EDIT'!$C$3:$C$89,MATCH(Table2[[#This Row],[WMPInitiativeActivity]],'Initiative mapping-DO NOT EDIT'!$D$3:$D$89,0))))</f>
        <v>4</v>
      </c>
      <c r="H72" s="60" t="s">
        <v>263</v>
      </c>
      <c r="I72" s="36"/>
      <c r="J7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Inspections_Emergency response vegetation management due to red flag warning or other urgent conditions   __2021</v>
      </c>
      <c r="K72" s="70">
        <v>270</v>
      </c>
      <c r="L72" s="36" t="s">
        <v>126</v>
      </c>
      <c r="M72" s="70" t="s">
        <v>126</v>
      </c>
      <c r="N72" s="70" t="s">
        <v>126</v>
      </c>
      <c r="O72" s="70" t="s">
        <v>126</v>
      </c>
      <c r="P72" s="70" t="s">
        <v>126</v>
      </c>
      <c r="Q72" s="70" t="s">
        <v>126</v>
      </c>
      <c r="R72" s="70" t="s">
        <v>126</v>
      </c>
      <c r="S72" s="30"/>
      <c r="T72" s="30"/>
      <c r="U72" s="30"/>
      <c r="V72" s="73" t="s">
        <v>126</v>
      </c>
      <c r="W72" s="73" t="s">
        <v>126</v>
      </c>
      <c r="X72" s="30"/>
      <c r="Y72" s="30"/>
      <c r="Z72" s="59"/>
      <c r="AA72" s="36"/>
      <c r="AB72" s="30"/>
      <c r="AC72" s="4"/>
      <c r="AD72" s="57"/>
      <c r="AE72" s="31"/>
      <c r="AF72" s="34"/>
      <c r="AG72" s="33"/>
      <c r="AH72" s="33"/>
    </row>
    <row r="73" spans="1:34" ht="45">
      <c r="A73" s="57" t="str">
        <f>'READ ME FIRST'!$D$12</f>
        <v>SDGE</v>
      </c>
      <c r="B73" s="45">
        <f>'READ ME FIRST'!$D$15</f>
        <v>44319</v>
      </c>
      <c r="C73" s="60" t="s">
        <v>255</v>
      </c>
      <c r="D73" s="51" t="str">
        <f>IF(Table2[[#This Row],[WMPInitiativeCategory]]="","",INDEX('Initiative mapping-DO NOT EDIT'!$H$3:$H$12,MATCH(Table2[[#This Row],[WMPInitiativeCategory]],'Initiative mapping-DO NOT EDIT'!$G$3:$G$12,0)))</f>
        <v>5.3.5.</v>
      </c>
      <c r="E73" s="60" t="s">
        <v>264</v>
      </c>
      <c r="F73" s="60"/>
      <c r="G73" s="65">
        <f>IF(Table2[[#This Row],[WMPInitiativeActivity]]="","x",IF(Table2[[#This Row],[WMPInitiativeActivity]]="other",Table2[[#This Row],[ActivityNameifOther]],INDEX('Initiative mapping-DO NOT EDIT'!$C$3:$C$89,MATCH(Table2[[#This Row],[WMPInitiativeActivity]],'Initiative mapping-DO NOT EDIT'!$D$3:$D$89,0))))</f>
        <v>5</v>
      </c>
      <c r="H73" s="60" t="s">
        <v>265</v>
      </c>
      <c r="I73" s="36" t="s">
        <v>515</v>
      </c>
      <c r="J7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Inspections_Fuel management and reduction of “slash” from vegetation management activities _FM_2021</v>
      </c>
      <c r="K73" s="70">
        <v>270</v>
      </c>
      <c r="L73" s="36" t="s">
        <v>531</v>
      </c>
      <c r="M73" s="70">
        <v>500</v>
      </c>
      <c r="N73" s="70">
        <v>0</v>
      </c>
      <c r="O73" s="70">
        <v>0</v>
      </c>
      <c r="P73" s="70">
        <v>500</v>
      </c>
      <c r="Q73" s="70">
        <v>500</v>
      </c>
      <c r="R73" s="70">
        <v>0</v>
      </c>
      <c r="S73" s="30"/>
      <c r="T73" s="30"/>
      <c r="U73" s="30"/>
      <c r="V73" s="73" t="s">
        <v>126</v>
      </c>
      <c r="W73" s="73" t="s">
        <v>126</v>
      </c>
      <c r="X73" s="30"/>
      <c r="Y73" s="30"/>
      <c r="Z73" s="59"/>
      <c r="AA73" s="37" t="s">
        <v>127</v>
      </c>
      <c r="AB73" s="30"/>
      <c r="AC73" s="4"/>
      <c r="AD73" s="57"/>
      <c r="AE73" s="31"/>
      <c r="AF73" s="34"/>
      <c r="AG73" s="33"/>
      <c r="AH73" s="33"/>
    </row>
    <row r="74" spans="1:34" ht="15">
      <c r="A74" s="57" t="str">
        <f>'READ ME FIRST'!$D$12</f>
        <v>SDGE</v>
      </c>
      <c r="B74" s="45">
        <f>'READ ME FIRST'!$D$15</f>
        <v>44319</v>
      </c>
      <c r="C74" s="60" t="s">
        <v>255</v>
      </c>
      <c r="D74" s="51" t="str">
        <f>IF(Table2[[#This Row],[WMPInitiativeCategory]]="","",INDEX('Initiative mapping-DO NOT EDIT'!$H$3:$H$12,MATCH(Table2[[#This Row],[WMPInitiativeCategory]],'Initiative mapping-DO NOT EDIT'!$G$3:$G$12,0)))</f>
        <v>5.3.5.</v>
      </c>
      <c r="E74" s="60" t="s">
        <v>221</v>
      </c>
      <c r="F74" s="60"/>
      <c r="G74" s="65">
        <f>IF(Table2[[#This Row],[WMPInitiativeActivity]]="","x",IF(Table2[[#This Row],[WMPInitiativeActivity]]="other",Table2[[#This Row],[ActivityNameifOther]],INDEX('Initiative mapping-DO NOT EDIT'!$C$3:$C$89,MATCH(Table2[[#This Row],[WMPInitiativeActivity]],'Initiative mapping-DO NOT EDIT'!$D$3:$D$89,0))))</f>
        <v>3</v>
      </c>
      <c r="H74" s="60" t="s">
        <v>266</v>
      </c>
      <c r="I74" s="36"/>
      <c r="J7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Inspections_Improvement of inspections __2021</v>
      </c>
      <c r="K74" s="70">
        <v>274</v>
      </c>
      <c r="L74" s="36" t="s">
        <v>126</v>
      </c>
      <c r="M74" s="70" t="s">
        <v>126</v>
      </c>
      <c r="N74" s="70" t="s">
        <v>126</v>
      </c>
      <c r="O74" s="70" t="s">
        <v>126</v>
      </c>
      <c r="P74" s="70" t="s">
        <v>126</v>
      </c>
      <c r="Q74" s="70" t="s">
        <v>126</v>
      </c>
      <c r="R74" s="70" t="s">
        <v>126</v>
      </c>
      <c r="S74" s="30"/>
      <c r="T74" s="30"/>
      <c r="U74" s="30"/>
      <c r="V74" s="73" t="s">
        <v>126</v>
      </c>
      <c r="W74" s="73" t="s">
        <v>126</v>
      </c>
      <c r="X74" s="30"/>
      <c r="Y74" s="30"/>
      <c r="Z74" s="59"/>
      <c r="AA74" s="36"/>
      <c r="AB74" s="30"/>
      <c r="AC74" s="4"/>
      <c r="AD74" s="57"/>
      <c r="AE74" s="31"/>
      <c r="AF74" s="34"/>
      <c r="AG74" s="33"/>
      <c r="AH74" s="33"/>
    </row>
    <row r="75" spans="1:34" ht="114.6" customHeight="1">
      <c r="A75" s="57" t="str">
        <f>'READ ME FIRST'!$D$12</f>
        <v>SDGE</v>
      </c>
      <c r="B75" s="45">
        <f>'READ ME FIRST'!$D$15</f>
        <v>44319</v>
      </c>
      <c r="C75" s="60" t="s">
        <v>255</v>
      </c>
      <c r="D75" s="51" t="str">
        <f>IF(Table2[[#This Row],[WMPInitiativeCategory]]="","",INDEX('Initiative mapping-DO NOT EDIT'!$H$3:$H$12,MATCH(Table2[[#This Row],[WMPInitiativeCategory]],'Initiative mapping-DO NOT EDIT'!$G$3:$G$12,0)))</f>
        <v>5.3.5.</v>
      </c>
      <c r="E75" s="60" t="s">
        <v>267</v>
      </c>
      <c r="F75" s="60"/>
      <c r="G75" s="65">
        <f>IF(Table2[[#This Row],[WMPInitiativeActivity]]="","x",IF(Table2[[#This Row],[WMPInitiativeActivity]]="other",Table2[[#This Row],[ActivityNameifOther]],INDEX('Initiative mapping-DO NOT EDIT'!$C$3:$C$89,MATCH(Table2[[#This Row],[WMPInitiativeActivity]],'Initiative mapping-DO NOT EDIT'!$D$3:$D$89,0))))</f>
        <v>7</v>
      </c>
      <c r="H75" s="60" t="s">
        <v>268</v>
      </c>
      <c r="I75" s="36"/>
      <c r="J7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Inspections_LiDAR inspections of vegetation around distribution electric lines and equipment __2021</v>
      </c>
      <c r="K75" s="70">
        <v>274</v>
      </c>
      <c r="L75" s="36" t="s">
        <v>126</v>
      </c>
      <c r="M75" s="70" t="s">
        <v>126</v>
      </c>
      <c r="N75" s="70" t="s">
        <v>126</v>
      </c>
      <c r="O75" s="70" t="s">
        <v>126</v>
      </c>
      <c r="P75" s="70" t="s">
        <v>126</v>
      </c>
      <c r="Q75" s="70" t="s">
        <v>126</v>
      </c>
      <c r="R75" s="70" t="s">
        <v>126</v>
      </c>
      <c r="S75" s="30"/>
      <c r="T75" s="30"/>
      <c r="U75" s="30"/>
      <c r="V75" s="73" t="s">
        <v>422</v>
      </c>
      <c r="W75" s="73" t="s">
        <v>423</v>
      </c>
      <c r="X75" s="30"/>
      <c r="Y75" s="30"/>
      <c r="Z75" s="59"/>
      <c r="AA75" s="37" t="s">
        <v>127</v>
      </c>
      <c r="AB75" s="30"/>
      <c r="AC75" s="4"/>
      <c r="AD75" s="57"/>
      <c r="AE75" s="31"/>
      <c r="AF75" s="34"/>
      <c r="AG75" s="33"/>
      <c r="AH75" s="33"/>
    </row>
    <row r="76" spans="1:34" ht="45">
      <c r="A76" s="57" t="str">
        <f>'READ ME FIRST'!$D$12</f>
        <v>SDGE</v>
      </c>
      <c r="B76" s="45">
        <f>'READ ME FIRST'!$D$15</f>
        <v>44319</v>
      </c>
      <c r="C76" s="60" t="s">
        <v>255</v>
      </c>
      <c r="D76" s="51" t="str">
        <f>IF(Table2[[#This Row],[WMPInitiativeCategory]]="","",INDEX('Initiative mapping-DO NOT EDIT'!$H$3:$H$12,MATCH(Table2[[#This Row],[WMPInitiativeCategory]],'Initiative mapping-DO NOT EDIT'!$G$3:$G$12,0)))</f>
        <v>5.3.5.</v>
      </c>
      <c r="E76" s="60" t="s">
        <v>231</v>
      </c>
      <c r="F76" s="60"/>
      <c r="G76" s="65">
        <f>IF(Table2[[#This Row],[WMPInitiativeActivity]]="","x",IF(Table2[[#This Row],[WMPInitiativeActivity]]="other",Table2[[#This Row],[ActivityNameifOther]],INDEX('Initiative mapping-DO NOT EDIT'!$C$3:$C$89,MATCH(Table2[[#This Row],[WMPInitiativeActivity]],'Initiative mapping-DO NOT EDIT'!$D$3:$D$89,0))))</f>
        <v>8</v>
      </c>
      <c r="H76" s="60" t="s">
        <v>269</v>
      </c>
      <c r="I76" s="36"/>
      <c r="J7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Inspections_LiDAR inspections of transmission electric lines and equipment __2021</v>
      </c>
      <c r="K76" s="70">
        <v>276</v>
      </c>
      <c r="L76" s="36" t="s">
        <v>126</v>
      </c>
      <c r="M76" s="70" t="s">
        <v>126</v>
      </c>
      <c r="N76" s="70" t="s">
        <v>126</v>
      </c>
      <c r="O76" s="70" t="s">
        <v>126</v>
      </c>
      <c r="P76" s="70" t="s">
        <v>126</v>
      </c>
      <c r="Q76" s="70" t="s">
        <v>126</v>
      </c>
      <c r="R76" s="70" t="s">
        <v>126</v>
      </c>
      <c r="S76" s="30"/>
      <c r="T76" s="30"/>
      <c r="U76" s="30"/>
      <c r="V76" s="73" t="s">
        <v>126</v>
      </c>
      <c r="W76" s="73" t="s">
        <v>126</v>
      </c>
      <c r="X76" s="30"/>
      <c r="Y76" s="30"/>
      <c r="Z76" s="59"/>
      <c r="AA76" s="36"/>
      <c r="AB76" s="30"/>
      <c r="AC76" s="4"/>
      <c r="AD76" s="57"/>
      <c r="AE76" s="31"/>
      <c r="AF76" s="34"/>
      <c r="AG76" s="33"/>
      <c r="AH76" s="33"/>
    </row>
    <row r="77" spans="1:34" ht="60">
      <c r="A77" s="57" t="str">
        <f>'READ ME FIRST'!$D$12</f>
        <v>SDGE</v>
      </c>
      <c r="B77" s="45">
        <f>'READ ME FIRST'!$D$15</f>
        <v>44319</v>
      </c>
      <c r="C77" s="60" t="s">
        <v>255</v>
      </c>
      <c r="D77" s="51" t="str">
        <f>IF(Table2[[#This Row],[WMPInitiativeCategory]]="","",INDEX('Initiative mapping-DO NOT EDIT'!$H$3:$H$12,MATCH(Table2[[#This Row],[WMPInitiativeCategory]],'Initiative mapping-DO NOT EDIT'!$G$3:$G$12,0)))</f>
        <v>5.3.5.</v>
      </c>
      <c r="E77" s="60" t="s">
        <v>233</v>
      </c>
      <c r="F77" s="60"/>
      <c r="G77" s="65">
        <f>IF(Table2[[#This Row],[WMPInitiativeActivity]]="","x",IF(Table2[[#This Row],[WMPInitiativeActivity]]="other",Table2[[#This Row],[ActivityNameifOther]],INDEX('Initiative mapping-DO NOT EDIT'!$C$3:$C$89,MATCH(Table2[[#This Row],[WMPInitiativeActivity]],'Initiative mapping-DO NOT EDIT'!$D$3:$D$89,0))))</f>
        <v>9</v>
      </c>
      <c r="H77" s="60" t="s">
        <v>270</v>
      </c>
      <c r="I77" s="36" t="s">
        <v>516</v>
      </c>
      <c r="J7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Inspections_Other discretionary inspection of distribution electric lines and equipment, beyond inspections mandated by rules and regulations  _ENH_2021</v>
      </c>
      <c r="K77" s="70">
        <v>276</v>
      </c>
      <c r="L77" s="36" t="s">
        <v>532</v>
      </c>
      <c r="M77" s="70">
        <v>17000</v>
      </c>
      <c r="N77" s="70">
        <v>4250</v>
      </c>
      <c r="O77" s="70">
        <v>8500</v>
      </c>
      <c r="P77" s="70">
        <v>12750</v>
      </c>
      <c r="Q77" s="70">
        <v>17000</v>
      </c>
      <c r="R77" s="70">
        <v>3137</v>
      </c>
      <c r="S77" s="30"/>
      <c r="T77" s="30"/>
      <c r="U77" s="30"/>
      <c r="V77" s="73" t="s">
        <v>126</v>
      </c>
      <c r="W77" s="73" t="s">
        <v>126</v>
      </c>
      <c r="X77" s="30"/>
      <c r="Y77" s="30"/>
      <c r="Z77" s="59"/>
      <c r="AA77" s="37" t="s">
        <v>127</v>
      </c>
      <c r="AB77" s="30"/>
      <c r="AC77" s="4"/>
      <c r="AD77" s="57"/>
      <c r="AE77" s="31"/>
      <c r="AF77" s="34"/>
      <c r="AG77" s="33"/>
      <c r="AH77" s="33"/>
    </row>
    <row r="78" spans="1:34" ht="60">
      <c r="A78" s="57" t="str">
        <f>'READ ME FIRST'!$D$12</f>
        <v>SDGE</v>
      </c>
      <c r="B78" s="45">
        <f>'READ ME FIRST'!$D$15</f>
        <v>44319</v>
      </c>
      <c r="C78" s="60" t="s">
        <v>255</v>
      </c>
      <c r="D78" s="51" t="str">
        <f>IF(Table2[[#This Row],[WMPInitiativeCategory]]="","",INDEX('Initiative mapping-DO NOT EDIT'!$H$3:$H$12,MATCH(Table2[[#This Row],[WMPInitiativeCategory]],'Initiative mapping-DO NOT EDIT'!$G$3:$G$12,0)))</f>
        <v>5.3.5.</v>
      </c>
      <c r="E78" s="60" t="s">
        <v>271</v>
      </c>
      <c r="F78" s="60"/>
      <c r="G78" s="65">
        <f>IF(Table2[[#This Row],[WMPInitiativeActivity]]="","x",IF(Table2[[#This Row],[WMPInitiativeActivity]]="other",Table2[[#This Row],[ActivityNameifOther]],INDEX('Initiative mapping-DO NOT EDIT'!$C$3:$C$89,MATCH(Table2[[#This Row],[WMPInitiativeActivity]],'Initiative mapping-DO NOT EDIT'!$D$3:$D$89,0))))</f>
        <v>10</v>
      </c>
      <c r="H78" s="60" t="s">
        <v>272</v>
      </c>
      <c r="I78" s="36"/>
      <c r="J7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Inspections_Other discretionary inspection of transmission electric lines and __2021</v>
      </c>
      <c r="K78" s="70">
        <v>279</v>
      </c>
      <c r="L78" s="36" t="s">
        <v>126</v>
      </c>
      <c r="M78" s="70" t="s">
        <v>126</v>
      </c>
      <c r="N78" s="70" t="s">
        <v>126</v>
      </c>
      <c r="O78" s="70" t="s">
        <v>126</v>
      </c>
      <c r="P78" s="70" t="s">
        <v>126</v>
      </c>
      <c r="Q78" s="70" t="s">
        <v>126</v>
      </c>
      <c r="R78" s="70" t="s">
        <v>126</v>
      </c>
      <c r="S78" s="30"/>
      <c r="T78" s="30"/>
      <c r="U78" s="30"/>
      <c r="V78" s="73" t="s">
        <v>126</v>
      </c>
      <c r="W78" s="73" t="s">
        <v>126</v>
      </c>
      <c r="X78" s="30"/>
      <c r="Y78" s="30"/>
      <c r="Z78" s="59"/>
      <c r="AA78" s="36"/>
      <c r="AB78" s="30"/>
      <c r="AC78" s="4"/>
      <c r="AD78" s="57"/>
      <c r="AE78" s="31"/>
      <c r="AF78" s="34"/>
      <c r="AG78" s="33"/>
      <c r="AH78" s="33"/>
    </row>
    <row r="79" spans="1:34" ht="45">
      <c r="A79" s="57" t="str">
        <f>'READ ME FIRST'!$D$12</f>
        <v>SDGE</v>
      </c>
      <c r="B79" s="45">
        <f>'READ ME FIRST'!$D$15</f>
        <v>44319</v>
      </c>
      <c r="C79" s="60" t="s">
        <v>255</v>
      </c>
      <c r="D79" s="51" t="str">
        <f>IF(Table2[[#This Row],[WMPInitiativeCategory]]="","",INDEX('Initiative mapping-DO NOT EDIT'!$H$3:$H$12,MATCH(Table2[[#This Row],[WMPInitiativeCategory]],'Initiative mapping-DO NOT EDIT'!$G$3:$G$12,0)))</f>
        <v>5.3.5.</v>
      </c>
      <c r="E79" s="60" t="s">
        <v>245</v>
      </c>
      <c r="F79" s="60"/>
      <c r="G79" s="65">
        <f>IF(Table2[[#This Row],[WMPInitiativeActivity]]="","x",IF(Table2[[#This Row],[WMPInitiativeActivity]]="other",Table2[[#This Row],[ActivityNameifOther]],INDEX('Initiative mapping-DO NOT EDIT'!$C$3:$C$89,MATCH(Table2[[#This Row],[WMPInitiativeActivity]],'Initiative mapping-DO NOT EDIT'!$D$3:$D$89,0))))</f>
        <v>11</v>
      </c>
      <c r="H79" s="60" t="s">
        <v>273</v>
      </c>
      <c r="I79" s="36"/>
      <c r="J7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Inspections_Patrol inspections of distribution electric lines and equipment  __2021</v>
      </c>
      <c r="K79" s="70">
        <v>279</v>
      </c>
      <c r="L79" s="36" t="s">
        <v>126</v>
      </c>
      <c r="M79" s="70" t="s">
        <v>126</v>
      </c>
      <c r="N79" s="70" t="s">
        <v>126</v>
      </c>
      <c r="O79" s="70" t="s">
        <v>126</v>
      </c>
      <c r="P79" s="70" t="s">
        <v>126</v>
      </c>
      <c r="Q79" s="70" t="s">
        <v>126</v>
      </c>
      <c r="R79" s="70" t="s">
        <v>126</v>
      </c>
      <c r="S79" s="30"/>
      <c r="T79" s="30"/>
      <c r="U79" s="30"/>
      <c r="V79" s="73" t="s">
        <v>126</v>
      </c>
      <c r="W79" s="73" t="s">
        <v>126</v>
      </c>
      <c r="X79" s="30"/>
      <c r="Y79" s="30"/>
      <c r="Z79" s="59"/>
      <c r="AA79" s="36"/>
      <c r="AB79" s="30"/>
      <c r="AC79" s="4"/>
      <c r="AD79" s="57"/>
      <c r="AE79" s="31"/>
      <c r="AF79" s="34"/>
      <c r="AG79" s="33"/>
      <c r="AH79" s="33"/>
    </row>
    <row r="80" spans="1:34" ht="45">
      <c r="A80" s="57" t="str">
        <f>'READ ME FIRST'!$D$12</f>
        <v>SDGE</v>
      </c>
      <c r="B80" s="45">
        <f>'READ ME FIRST'!$D$15</f>
        <v>44319</v>
      </c>
      <c r="C80" s="60" t="s">
        <v>255</v>
      </c>
      <c r="D80" s="51" t="str">
        <f>IF(Table2[[#This Row],[WMPInitiativeCategory]]="","",INDEX('Initiative mapping-DO NOT EDIT'!$H$3:$H$12,MATCH(Table2[[#This Row],[WMPInitiativeCategory]],'Initiative mapping-DO NOT EDIT'!$G$3:$G$12,0)))</f>
        <v>5.3.5.</v>
      </c>
      <c r="E80" s="60" t="s">
        <v>247</v>
      </c>
      <c r="F80" s="60"/>
      <c r="G80" s="65">
        <f>IF(Table2[[#This Row],[WMPInitiativeActivity]]="","x",IF(Table2[[#This Row],[WMPInitiativeActivity]]="other",Table2[[#This Row],[ActivityNameifOther]],INDEX('Initiative mapping-DO NOT EDIT'!$C$3:$C$89,MATCH(Table2[[#This Row],[WMPInitiativeActivity]],'Initiative mapping-DO NOT EDIT'!$D$3:$D$89,0))))</f>
        <v>12</v>
      </c>
      <c r="H80" s="60" t="s">
        <v>274</v>
      </c>
      <c r="I80" s="36"/>
      <c r="J8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Inspections_Patrol inspections of transmission electric lines and equipment  __2021</v>
      </c>
      <c r="K80" s="70">
        <v>279</v>
      </c>
      <c r="L80" s="36" t="s">
        <v>126</v>
      </c>
      <c r="M80" s="70" t="s">
        <v>126</v>
      </c>
      <c r="N80" s="70" t="s">
        <v>126</v>
      </c>
      <c r="O80" s="70" t="s">
        <v>126</v>
      </c>
      <c r="P80" s="70" t="s">
        <v>126</v>
      </c>
      <c r="Q80" s="70" t="s">
        <v>126</v>
      </c>
      <c r="R80" s="70" t="s">
        <v>126</v>
      </c>
      <c r="S80" s="30"/>
      <c r="T80" s="30"/>
      <c r="U80" s="30"/>
      <c r="V80" s="73" t="s">
        <v>126</v>
      </c>
      <c r="W80" s="73" t="s">
        <v>126</v>
      </c>
      <c r="X80" s="30"/>
      <c r="Y80" s="30"/>
      <c r="Z80" s="59"/>
      <c r="AA80" s="36"/>
      <c r="AB80" s="30"/>
      <c r="AC80" s="4"/>
      <c r="AD80" s="57"/>
      <c r="AE80" s="31"/>
      <c r="AF80" s="34"/>
      <c r="AG80" s="33"/>
      <c r="AH80" s="33"/>
    </row>
    <row r="81" spans="1:34" ht="86.45" customHeight="1">
      <c r="A81" s="57" t="str">
        <f>'READ ME FIRST'!$D$12</f>
        <v>SDGE</v>
      </c>
      <c r="B81" s="45">
        <f>'READ ME FIRST'!$D$15</f>
        <v>44319</v>
      </c>
      <c r="C81" s="60" t="s">
        <v>255</v>
      </c>
      <c r="D81" s="51" t="str">
        <f>IF(Table2[[#This Row],[WMPInitiativeCategory]]="","",INDEX('Initiative mapping-DO NOT EDIT'!$H$3:$H$12,MATCH(Table2[[#This Row],[WMPInitiativeCategory]],'Initiative mapping-DO NOT EDIT'!$G$3:$G$12,0)))</f>
        <v>5.3.5.</v>
      </c>
      <c r="E81" s="60" t="s">
        <v>275</v>
      </c>
      <c r="F81" s="60"/>
      <c r="G81" s="65">
        <f>IF(Table2[[#This Row],[WMPInitiativeActivity]]="","x",IF(Table2[[#This Row],[WMPInitiativeActivity]]="other",Table2[[#This Row],[ActivityNameifOther]],INDEX('Initiative mapping-DO NOT EDIT'!$C$3:$C$89,MATCH(Table2[[#This Row],[WMPInitiativeActivity]],'Initiative mapping-DO NOT EDIT'!$D$3:$D$89,0))))</f>
        <v>13</v>
      </c>
      <c r="H81" s="60" t="s">
        <v>276</v>
      </c>
      <c r="I81" s="36"/>
      <c r="J8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Inspections_Quality assurance / quality control of vegetation inspections  __2021</v>
      </c>
      <c r="K81" s="70">
        <v>279</v>
      </c>
      <c r="L81" s="36" t="s">
        <v>126</v>
      </c>
      <c r="M81" s="70" t="s">
        <v>126</v>
      </c>
      <c r="N81" s="70" t="s">
        <v>126</v>
      </c>
      <c r="O81" s="70" t="s">
        <v>126</v>
      </c>
      <c r="P81" s="70" t="s">
        <v>126</v>
      </c>
      <c r="Q81" s="70" t="s">
        <v>126</v>
      </c>
      <c r="R81" s="70" t="s">
        <v>126</v>
      </c>
      <c r="S81" s="30"/>
      <c r="T81" s="30"/>
      <c r="U81" s="30"/>
      <c r="V81" s="73" t="s">
        <v>424</v>
      </c>
      <c r="W81" s="73" t="s">
        <v>425</v>
      </c>
      <c r="X81" s="30"/>
      <c r="Y81" s="30"/>
      <c r="Z81" s="59"/>
      <c r="AA81" s="37" t="s">
        <v>127</v>
      </c>
      <c r="AB81" s="30"/>
      <c r="AC81" s="4"/>
      <c r="AD81" s="57"/>
      <c r="AE81" s="31"/>
      <c r="AF81" s="34"/>
      <c r="AG81" s="33"/>
      <c r="AH81" s="33"/>
    </row>
    <row r="82" spans="1:34" ht="78.6" customHeight="1">
      <c r="A82" s="57" t="str">
        <f>'READ ME FIRST'!$D$12</f>
        <v>SDGE</v>
      </c>
      <c r="B82" s="45">
        <f>'READ ME FIRST'!$D$15</f>
        <v>44319</v>
      </c>
      <c r="C82" s="60" t="s">
        <v>255</v>
      </c>
      <c r="D82" s="51" t="str">
        <f>IF(Table2[[#This Row],[WMPInitiativeCategory]]="","",INDEX('Initiative mapping-DO NOT EDIT'!$H$3:$H$12,MATCH(Table2[[#This Row],[WMPInitiativeCategory]],'Initiative mapping-DO NOT EDIT'!$G$3:$G$12,0)))</f>
        <v>5.3.5.</v>
      </c>
      <c r="E82" s="60" t="s">
        <v>277</v>
      </c>
      <c r="F82" s="60"/>
      <c r="G82" s="65">
        <f>IF(Table2[[#This Row],[WMPInitiativeActivity]]="","x",IF(Table2[[#This Row],[WMPInitiativeActivity]]="other",Table2[[#This Row],[ActivityNameifOther]],INDEX('Initiative mapping-DO NOT EDIT'!$C$3:$C$89,MATCH(Table2[[#This Row],[WMPInitiativeActivity]],'Initiative mapping-DO NOT EDIT'!$D$3:$D$89,0))))</f>
        <v>14</v>
      </c>
      <c r="H82" s="60" t="s">
        <v>278</v>
      </c>
      <c r="I82" s="36"/>
      <c r="J8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Inspections_Recruiting and training of vegetation management personnel  __2021</v>
      </c>
      <c r="K82" s="70">
        <v>280</v>
      </c>
      <c r="L82" s="36" t="s">
        <v>126</v>
      </c>
      <c r="M82" s="70" t="s">
        <v>126</v>
      </c>
      <c r="N82" s="70" t="s">
        <v>126</v>
      </c>
      <c r="O82" s="70" t="s">
        <v>126</v>
      </c>
      <c r="P82" s="70" t="s">
        <v>126</v>
      </c>
      <c r="Q82" s="70" t="s">
        <v>126</v>
      </c>
      <c r="R82" s="70" t="s">
        <v>126</v>
      </c>
      <c r="S82" s="30"/>
      <c r="T82" s="30"/>
      <c r="U82" s="30"/>
      <c r="V82" s="73" t="s">
        <v>426</v>
      </c>
      <c r="W82" s="73" t="s">
        <v>427</v>
      </c>
      <c r="X82" s="30"/>
      <c r="Y82" s="30"/>
      <c r="Z82" s="59"/>
      <c r="AA82" s="37" t="s">
        <v>127</v>
      </c>
      <c r="AB82" s="30"/>
      <c r="AC82" s="4"/>
      <c r="AD82" s="57"/>
      <c r="AE82" s="31"/>
      <c r="AF82" s="34"/>
      <c r="AG82" s="33"/>
      <c r="AH82" s="33"/>
    </row>
    <row r="83" spans="1:34" ht="15">
      <c r="A83" s="57" t="str">
        <f>'READ ME FIRST'!$D$12</f>
        <v>SDGE</v>
      </c>
      <c r="B83" s="45">
        <f>'READ ME FIRST'!$D$15</f>
        <v>44319</v>
      </c>
      <c r="C83" s="60" t="s">
        <v>255</v>
      </c>
      <c r="D83" s="51" t="str">
        <f>IF(Table2[[#This Row],[WMPInitiativeCategory]]="","",INDEX('Initiative mapping-DO NOT EDIT'!$H$3:$H$12,MATCH(Table2[[#This Row],[WMPInitiativeCategory]],'Initiative mapping-DO NOT EDIT'!$G$3:$G$12,0)))</f>
        <v>5.3.5.</v>
      </c>
      <c r="E83" s="60" t="s">
        <v>279</v>
      </c>
      <c r="F83" s="60"/>
      <c r="G83" s="65">
        <f>IF(Table2[[#This Row],[WMPInitiativeActivity]]="","x",IF(Table2[[#This Row],[WMPInitiativeActivity]]="other",Table2[[#This Row],[ActivityNameifOther]],INDEX('Initiative mapping-DO NOT EDIT'!$C$3:$C$89,MATCH(Table2[[#This Row],[WMPInitiativeActivity]],'Initiative mapping-DO NOT EDIT'!$D$3:$D$89,0))))</f>
        <v>15</v>
      </c>
      <c r="H83" s="60" t="s">
        <v>280</v>
      </c>
      <c r="I83" s="36"/>
      <c r="J8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Inspections_Remediation of at-risk species  __2021</v>
      </c>
      <c r="K83" s="70">
        <v>282</v>
      </c>
      <c r="L83" s="36" t="s">
        <v>126</v>
      </c>
      <c r="M83" s="70" t="s">
        <v>126</v>
      </c>
      <c r="N83" s="70" t="s">
        <v>126</v>
      </c>
      <c r="O83" s="70" t="s">
        <v>126</v>
      </c>
      <c r="P83" s="70" t="s">
        <v>126</v>
      </c>
      <c r="Q83" s="70" t="s">
        <v>126</v>
      </c>
      <c r="R83" s="70" t="s">
        <v>126</v>
      </c>
      <c r="S83" s="30"/>
      <c r="T83" s="30"/>
      <c r="U83" s="30"/>
      <c r="V83" s="73" t="s">
        <v>126</v>
      </c>
      <c r="W83" s="73" t="s">
        <v>126</v>
      </c>
      <c r="X83" s="30"/>
      <c r="Y83" s="30"/>
      <c r="Z83" s="59"/>
      <c r="AA83" s="36"/>
      <c r="AB83" s="30"/>
      <c r="AC83" s="4"/>
      <c r="AD83" s="57"/>
      <c r="AE83" s="31"/>
      <c r="AF83" s="34"/>
      <c r="AG83" s="33"/>
      <c r="AH83" s="33"/>
    </row>
    <row r="84" spans="1:34" ht="111.6" customHeight="1">
      <c r="A84" s="57" t="str">
        <f>'READ ME FIRST'!$D$12</f>
        <v>SDGE</v>
      </c>
      <c r="B84" s="45">
        <f>'READ ME FIRST'!$D$15</f>
        <v>44319</v>
      </c>
      <c r="C84" s="60" t="s">
        <v>255</v>
      </c>
      <c r="D84" s="51" t="str">
        <f>IF(Table2[[#This Row],[WMPInitiativeCategory]]="","",INDEX('Initiative mapping-DO NOT EDIT'!$H$3:$H$12,MATCH(Table2[[#This Row],[WMPInitiativeCategory]],'Initiative mapping-DO NOT EDIT'!$G$3:$G$12,0)))</f>
        <v>5.3.5.</v>
      </c>
      <c r="E84" s="60" t="s">
        <v>281</v>
      </c>
      <c r="F84" s="60"/>
      <c r="G84" s="65">
        <f>IF(Table2[[#This Row],[WMPInitiativeActivity]]="","x",IF(Table2[[#This Row],[WMPInitiativeActivity]]="other",Table2[[#This Row],[ActivityNameifOther]],INDEX('Initiative mapping-DO NOT EDIT'!$C$3:$C$89,MATCH(Table2[[#This Row],[WMPInitiativeActivity]],'Initiative mapping-DO NOT EDIT'!$D$3:$D$89,0))))</f>
        <v>16</v>
      </c>
      <c r="H84" s="60" t="s">
        <v>282</v>
      </c>
      <c r="I84" s="36"/>
      <c r="J8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Inspections_Removal and remediation of trees with strike potential to electric lines and equipment  __2021</v>
      </c>
      <c r="K84" s="70">
        <v>282</v>
      </c>
      <c r="L84" s="36" t="s">
        <v>126</v>
      </c>
      <c r="M84" s="70" t="s">
        <v>126</v>
      </c>
      <c r="N84" s="70" t="s">
        <v>126</v>
      </c>
      <c r="O84" s="70" t="s">
        <v>126</v>
      </c>
      <c r="P84" s="70" t="s">
        <v>126</v>
      </c>
      <c r="Q84" s="70" t="s">
        <v>126</v>
      </c>
      <c r="R84" s="70" t="s">
        <v>126</v>
      </c>
      <c r="S84" s="30"/>
      <c r="T84" s="30"/>
      <c r="U84" s="30"/>
      <c r="V84" s="73" t="s">
        <v>428</v>
      </c>
      <c r="W84" s="73" t="s">
        <v>429</v>
      </c>
      <c r="X84" s="30"/>
      <c r="Y84" s="30"/>
      <c r="Z84" s="59"/>
      <c r="AA84" s="37" t="s">
        <v>127</v>
      </c>
      <c r="AB84" s="30"/>
      <c r="AC84" s="4"/>
      <c r="AD84" s="57"/>
      <c r="AE84" s="31"/>
      <c r="AF84" s="34"/>
      <c r="AG84" s="33"/>
      <c r="AH84" s="33"/>
    </row>
    <row r="85" spans="1:34" ht="15">
      <c r="A85" s="57" t="str">
        <f>'READ ME FIRST'!$D$12</f>
        <v>SDGE</v>
      </c>
      <c r="B85" s="45">
        <f>'READ ME FIRST'!$D$15</f>
        <v>44319</v>
      </c>
      <c r="C85" s="60" t="s">
        <v>255</v>
      </c>
      <c r="D85" s="51" t="str">
        <f>IF(Table2[[#This Row],[WMPInitiativeCategory]]="","",INDEX('Initiative mapping-DO NOT EDIT'!$H$3:$H$12,MATCH(Table2[[#This Row],[WMPInitiativeCategory]],'Initiative mapping-DO NOT EDIT'!$G$3:$G$12,0)))</f>
        <v>5.3.5.</v>
      </c>
      <c r="E85" s="60" t="s">
        <v>283</v>
      </c>
      <c r="F85" s="60"/>
      <c r="G85" s="65">
        <f>IF(Table2[[#This Row],[WMPInitiativeActivity]]="","x",IF(Table2[[#This Row],[WMPInitiativeActivity]]="other",Table2[[#This Row],[ActivityNameifOther]],INDEX('Initiative mapping-DO NOT EDIT'!$C$3:$C$89,MATCH(Table2[[#This Row],[WMPInitiativeActivity]],'Initiative mapping-DO NOT EDIT'!$D$3:$D$89,0))))</f>
        <v>17</v>
      </c>
      <c r="H85" s="60" t="s">
        <v>284</v>
      </c>
      <c r="I85" s="36"/>
      <c r="J8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Inspections_Substation inspection __2021</v>
      </c>
      <c r="K85" s="70">
        <v>284</v>
      </c>
      <c r="L85" s="36" t="s">
        <v>126</v>
      </c>
      <c r="M85" s="70" t="s">
        <v>126</v>
      </c>
      <c r="N85" s="70" t="s">
        <v>126</v>
      </c>
      <c r="O85" s="70" t="s">
        <v>126</v>
      </c>
      <c r="P85" s="70" t="s">
        <v>126</v>
      </c>
      <c r="Q85" s="70" t="s">
        <v>126</v>
      </c>
      <c r="R85" s="70" t="s">
        <v>126</v>
      </c>
      <c r="S85" s="30"/>
      <c r="T85" s="30"/>
      <c r="U85" s="30"/>
      <c r="V85" s="73" t="s">
        <v>126</v>
      </c>
      <c r="W85" s="73" t="s">
        <v>126</v>
      </c>
      <c r="X85" s="30"/>
      <c r="Y85" s="30"/>
      <c r="Z85" s="59"/>
      <c r="AA85" s="36"/>
      <c r="AB85" s="30"/>
      <c r="AC85" s="4"/>
      <c r="AD85" s="57"/>
      <c r="AE85" s="31"/>
      <c r="AF85" s="34"/>
      <c r="AG85" s="33"/>
      <c r="AH85" s="33"/>
    </row>
    <row r="86" spans="1:34" ht="15">
      <c r="A86" s="57" t="str">
        <f>'READ ME FIRST'!$D$12</f>
        <v>SDGE</v>
      </c>
      <c r="B86" s="45">
        <f>'READ ME FIRST'!$D$15</f>
        <v>44319</v>
      </c>
      <c r="C86" s="60" t="s">
        <v>255</v>
      </c>
      <c r="D86" s="51" t="str">
        <f>IF(Table2[[#This Row],[WMPInitiativeCategory]]="","",INDEX('Initiative mapping-DO NOT EDIT'!$H$3:$H$12,MATCH(Table2[[#This Row],[WMPInitiativeCategory]],'Initiative mapping-DO NOT EDIT'!$G$3:$G$12,0)))</f>
        <v>5.3.5.</v>
      </c>
      <c r="E86" s="60" t="s">
        <v>285</v>
      </c>
      <c r="F86" s="60"/>
      <c r="G86" s="65">
        <f>IF(Table2[[#This Row],[WMPInitiativeActivity]]="","x",IF(Table2[[#This Row],[WMPInitiativeActivity]]="other",Table2[[#This Row],[ActivityNameifOther]],INDEX('Initiative mapping-DO NOT EDIT'!$C$3:$C$89,MATCH(Table2[[#This Row],[WMPInitiativeActivity]],'Initiative mapping-DO NOT EDIT'!$D$3:$D$89,0))))</f>
        <v>18</v>
      </c>
      <c r="H86" s="60" t="s">
        <v>286</v>
      </c>
      <c r="I86" s="36"/>
      <c r="J8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Inspections_Substation vegetation management  __2021</v>
      </c>
      <c r="K86" s="70">
        <v>284</v>
      </c>
      <c r="L86" s="36" t="s">
        <v>126</v>
      </c>
      <c r="M86" s="70" t="s">
        <v>126</v>
      </c>
      <c r="N86" s="70" t="s">
        <v>126</v>
      </c>
      <c r="O86" s="70" t="s">
        <v>126</v>
      </c>
      <c r="P86" s="70" t="s">
        <v>126</v>
      </c>
      <c r="Q86" s="70" t="s">
        <v>126</v>
      </c>
      <c r="R86" s="70" t="s">
        <v>126</v>
      </c>
      <c r="S86" s="30"/>
      <c r="T86" s="30"/>
      <c r="U86" s="30"/>
      <c r="V86" s="73" t="s">
        <v>126</v>
      </c>
      <c r="W86" s="73" t="s">
        <v>126</v>
      </c>
      <c r="X86" s="30"/>
      <c r="Y86" s="30"/>
      <c r="Z86" s="59"/>
      <c r="AA86" s="36"/>
      <c r="AB86" s="30"/>
      <c r="AC86" s="4"/>
      <c r="AD86" s="57"/>
      <c r="AE86" s="31"/>
      <c r="AF86" s="34"/>
      <c r="AG86" s="33"/>
      <c r="AH86" s="33"/>
    </row>
    <row r="87" spans="1:34" ht="66" customHeight="1">
      <c r="A87" s="57" t="str">
        <f>'READ ME FIRST'!$D$12</f>
        <v>SDGE</v>
      </c>
      <c r="B87" s="45">
        <f>'READ ME FIRST'!$D$15</f>
        <v>44319</v>
      </c>
      <c r="C87" s="60" t="s">
        <v>255</v>
      </c>
      <c r="D87" s="51" t="str">
        <f>IF(Table2[[#This Row],[WMPInitiativeCategory]]="","",INDEX('Initiative mapping-DO NOT EDIT'!$H$3:$H$12,MATCH(Table2[[#This Row],[WMPInitiativeCategory]],'Initiative mapping-DO NOT EDIT'!$G$3:$G$12,0)))</f>
        <v>5.3.5.</v>
      </c>
      <c r="E87" s="60" t="s">
        <v>287</v>
      </c>
      <c r="F87" s="60"/>
      <c r="G87" s="65">
        <f>IF(Table2[[#This Row],[WMPInitiativeActivity]]="","x",IF(Table2[[#This Row],[WMPInitiativeActivity]]="other",Table2[[#This Row],[ActivityNameifOther]],INDEX('Initiative mapping-DO NOT EDIT'!$C$3:$C$89,MATCH(Table2[[#This Row],[WMPInitiativeActivity]],'Initiative mapping-DO NOT EDIT'!$D$3:$D$89,0))))</f>
        <v>19</v>
      </c>
      <c r="H87" s="60" t="s">
        <v>288</v>
      </c>
      <c r="I87" s="36"/>
      <c r="J8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Inspections_Vegetation inventory system __2021</v>
      </c>
      <c r="K87" s="70">
        <v>284</v>
      </c>
      <c r="L87" s="36" t="s">
        <v>126</v>
      </c>
      <c r="M87" s="70" t="s">
        <v>126</v>
      </c>
      <c r="N87" s="70" t="s">
        <v>126</v>
      </c>
      <c r="O87" s="70" t="s">
        <v>126</v>
      </c>
      <c r="P87" s="70" t="s">
        <v>126</v>
      </c>
      <c r="Q87" s="70" t="s">
        <v>126</v>
      </c>
      <c r="R87" s="70" t="s">
        <v>126</v>
      </c>
      <c r="S87" s="30"/>
      <c r="T87" s="30"/>
      <c r="U87" s="30"/>
      <c r="V87" s="73" t="s">
        <v>430</v>
      </c>
      <c r="W87" s="73" t="s">
        <v>431</v>
      </c>
      <c r="X87" s="30"/>
      <c r="Y87" s="30"/>
      <c r="Z87" s="59"/>
      <c r="AA87" s="37" t="s">
        <v>127</v>
      </c>
      <c r="AB87" s="30"/>
      <c r="AC87" s="4"/>
      <c r="AD87" s="57"/>
      <c r="AE87" s="31"/>
      <c r="AF87" s="34"/>
      <c r="AG87" s="33"/>
      <c r="AH87" s="33"/>
    </row>
    <row r="88" spans="1:34" ht="30">
      <c r="A88" s="57" t="str">
        <f>'READ ME FIRST'!$D$12</f>
        <v>SDGE</v>
      </c>
      <c r="B88" s="45">
        <f>'READ ME FIRST'!$D$15</f>
        <v>44319</v>
      </c>
      <c r="C88" s="60" t="s">
        <v>255</v>
      </c>
      <c r="D88" s="51" t="str">
        <f>IF(Table2[[#This Row],[WMPInitiativeCategory]]="","",INDEX('Initiative mapping-DO NOT EDIT'!$H$3:$H$12,MATCH(Table2[[#This Row],[WMPInitiativeCategory]],'Initiative mapping-DO NOT EDIT'!$G$3:$G$12,0)))</f>
        <v>5.3.5.</v>
      </c>
      <c r="E88" s="60" t="s">
        <v>289</v>
      </c>
      <c r="F88" s="60"/>
      <c r="G88" s="65">
        <f>IF(Table2[[#This Row],[WMPInitiativeActivity]]="","x",IF(Table2[[#This Row],[WMPInitiativeActivity]]="other",Table2[[#This Row],[ActivityNameifOther]],INDEX('Initiative mapping-DO NOT EDIT'!$C$3:$C$89,MATCH(Table2[[#This Row],[WMPInitiativeActivity]],'Initiative mapping-DO NOT EDIT'!$D$3:$D$89,0))))</f>
        <v>20</v>
      </c>
      <c r="H88" s="60" t="s">
        <v>290</v>
      </c>
      <c r="I88" s="36" t="s">
        <v>517</v>
      </c>
      <c r="J8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SDGE_Vegetation Management &amp; Inspections_Vegetation management to achieve clearances around electric lines and equipment  _PB_2021</v>
      </c>
      <c r="K88" s="70">
        <v>286</v>
      </c>
      <c r="L88" s="36" t="s">
        <v>533</v>
      </c>
      <c r="M88" s="70">
        <v>35500</v>
      </c>
      <c r="N88" s="70">
        <v>21000</v>
      </c>
      <c r="O88" s="70">
        <v>35500</v>
      </c>
      <c r="P88" s="70">
        <v>35500</v>
      </c>
      <c r="Q88" s="70">
        <v>35500</v>
      </c>
      <c r="R88" s="70">
        <v>21869</v>
      </c>
      <c r="S88" s="30"/>
      <c r="T88" s="30"/>
      <c r="U88" s="30"/>
      <c r="V88" s="73" t="s">
        <v>126</v>
      </c>
      <c r="W88" s="73" t="s">
        <v>126</v>
      </c>
      <c r="X88" s="30"/>
      <c r="Y88" s="30"/>
      <c r="Z88" s="59"/>
      <c r="AA88" s="37" t="s">
        <v>127</v>
      </c>
      <c r="AB88" s="30"/>
      <c r="AC88" s="4"/>
      <c r="AD88" s="57"/>
      <c r="AE88" s="31"/>
      <c r="AF88" s="34"/>
      <c r="AG88" s="33"/>
      <c r="AH88" s="33"/>
    </row>
    <row r="89" spans="1:34" ht="15">
      <c r="A89" s="57" t="str">
        <f>'READ ME FIRST'!$D$12</f>
        <v>SDGE</v>
      </c>
      <c r="B89" s="45">
        <f>'READ ME FIRST'!$D$15</f>
        <v>44319</v>
      </c>
      <c r="C89" s="60" t="s">
        <v>291</v>
      </c>
      <c r="D89" s="51" t="str">
        <f>IF(Table2[[#This Row],[WMPInitiativeCategory]]="","",INDEX('Initiative mapping-DO NOT EDIT'!$H$3:$H$12,MATCH(Table2[[#This Row],[WMPInitiativeCategory]],'Initiative mapping-DO NOT EDIT'!$G$3:$G$12,0)))</f>
        <v>5.3.6.</v>
      </c>
      <c r="E89" s="60" t="s">
        <v>292</v>
      </c>
      <c r="F89" s="60"/>
      <c r="G89" s="65">
        <f>IF(Table2[[#This Row],[WMPInitiativeActivity]]="","x",IF(Table2[[#This Row],[WMPInitiativeActivity]]="other",Table2[[#This Row],[ActivityNameifOther]],INDEX('Initiative mapping-DO NOT EDIT'!$C$3:$C$89,MATCH(Table2[[#This Row],[WMPInitiativeActivity]],'Initiative mapping-DO NOT EDIT'!$D$3:$D$89,0))))</f>
        <v>1</v>
      </c>
      <c r="H89" s="60" t="s">
        <v>293</v>
      </c>
      <c r="I89" s="36"/>
      <c r="J8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Protocols_Automatic recloser operations  __2021</v>
      </c>
      <c r="K89" s="70">
        <v>289</v>
      </c>
      <c r="L89" s="36" t="s">
        <v>126</v>
      </c>
      <c r="M89" s="70" t="s">
        <v>126</v>
      </c>
      <c r="N89" s="70" t="s">
        <v>126</v>
      </c>
      <c r="O89" s="70" t="s">
        <v>126</v>
      </c>
      <c r="P89" s="70" t="s">
        <v>126</v>
      </c>
      <c r="Q89" s="70" t="s">
        <v>126</v>
      </c>
      <c r="R89" s="70" t="s">
        <v>126</v>
      </c>
      <c r="S89" s="30"/>
      <c r="T89" s="30"/>
      <c r="U89" s="30"/>
      <c r="V89" s="73" t="s">
        <v>126</v>
      </c>
      <c r="W89" s="73" t="s">
        <v>126</v>
      </c>
      <c r="X89" s="30"/>
      <c r="Y89" s="30"/>
      <c r="Z89" s="59"/>
      <c r="AA89" s="36"/>
      <c r="AB89" s="30"/>
      <c r="AC89" s="4"/>
      <c r="AD89" s="57"/>
      <c r="AE89" s="31"/>
      <c r="AF89" s="34"/>
      <c r="AG89" s="33"/>
      <c r="AH89" s="33"/>
    </row>
    <row r="90" spans="1:34" ht="60">
      <c r="A90" s="57" t="str">
        <f>'READ ME FIRST'!$D$12</f>
        <v>SDGE</v>
      </c>
      <c r="B90" s="45">
        <f>'READ ME FIRST'!$D$15</f>
        <v>44319</v>
      </c>
      <c r="C90" s="60" t="s">
        <v>291</v>
      </c>
      <c r="D90" s="51" t="str">
        <f>IF(Table2[[#This Row],[WMPInitiativeCategory]]="","",INDEX('Initiative mapping-DO NOT EDIT'!$H$3:$H$12,MATCH(Table2[[#This Row],[WMPInitiativeCategory]],'Initiative mapping-DO NOT EDIT'!$G$3:$G$12,0)))</f>
        <v>5.3.6.</v>
      </c>
      <c r="E90" s="60" t="s">
        <v>136</v>
      </c>
      <c r="F90" s="60" t="s">
        <v>294</v>
      </c>
      <c r="G90" s="65" t="str">
        <f>IF(Table2[[#This Row],[WMPInitiativeActivity]]="","x",IF(Table2[[#This Row],[WMPInitiativeActivity]]="other",Table2[[#This Row],[ActivityNameifOther]],INDEX('Initiative mapping-DO NOT EDIT'!$C$3:$C$89,MATCH(Table2[[#This Row],[WMPInitiativeActivity]],'Initiative mapping-DO NOT EDIT'!$D$3:$D$89,0))))</f>
        <v>Recloser protocols</v>
      </c>
      <c r="H90" s="60" t="s">
        <v>295</v>
      </c>
      <c r="I90" s="36"/>
      <c r="J9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Protocols_Recloser protocols__2021</v>
      </c>
      <c r="K90" s="70">
        <v>289</v>
      </c>
      <c r="L90" s="36" t="s">
        <v>126</v>
      </c>
      <c r="M90" s="70" t="s">
        <v>126</v>
      </c>
      <c r="N90" s="70" t="s">
        <v>126</v>
      </c>
      <c r="O90" s="70" t="s">
        <v>126</v>
      </c>
      <c r="P90" s="70" t="s">
        <v>126</v>
      </c>
      <c r="Q90" s="70" t="s">
        <v>126</v>
      </c>
      <c r="R90" s="70" t="s">
        <v>126</v>
      </c>
      <c r="S90" s="30"/>
      <c r="T90" s="30"/>
      <c r="U90" s="30"/>
      <c r="V90" s="73" t="s">
        <v>432</v>
      </c>
      <c r="W90" s="73" t="s">
        <v>433</v>
      </c>
      <c r="X90" s="30"/>
      <c r="Y90" s="30"/>
      <c r="Z90" s="59"/>
      <c r="AA90" s="37" t="s">
        <v>127</v>
      </c>
      <c r="AB90" s="30"/>
      <c r="AC90" s="4"/>
      <c r="AD90" s="57"/>
      <c r="AE90" s="31"/>
      <c r="AF90" s="34"/>
      <c r="AG90" s="33"/>
      <c r="AH90" s="33"/>
    </row>
    <row r="91" spans="1:34" ht="96" customHeight="1">
      <c r="A91" s="57" t="str">
        <f>'READ ME FIRST'!$D$12</f>
        <v>SDGE</v>
      </c>
      <c r="B91" s="45">
        <f>'READ ME FIRST'!$D$15</f>
        <v>44319</v>
      </c>
      <c r="C91" s="60" t="s">
        <v>291</v>
      </c>
      <c r="D91" s="51" t="str">
        <f>IF(Table2[[#This Row],[WMPInitiativeCategory]]="","",INDEX('Initiative mapping-DO NOT EDIT'!$H$3:$H$12,MATCH(Table2[[#This Row],[WMPInitiativeCategory]],'Initiative mapping-DO NOT EDIT'!$G$3:$G$12,0)))</f>
        <v>5.3.6.</v>
      </c>
      <c r="E91" s="60" t="s">
        <v>136</v>
      </c>
      <c r="F91" s="60" t="s">
        <v>296</v>
      </c>
      <c r="G91" s="65" t="str">
        <f>IF(Table2[[#This Row],[WMPInitiativeActivity]]="","x",IF(Table2[[#This Row],[WMPInitiativeActivity]]="other",Table2[[#This Row],[ActivityNameifOther]],INDEX('Initiative mapping-DO NOT EDIT'!$C$3:$C$89,MATCH(Table2[[#This Row],[WMPInitiativeActivity]],'Initiative mapping-DO NOT EDIT'!$D$3:$D$89,0))))</f>
        <v>Sensitive/Fast Protection settings</v>
      </c>
      <c r="H91" s="60" t="s">
        <v>297</v>
      </c>
      <c r="I91" s="36"/>
      <c r="J9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Protocols_Sensitive/Fast Protection settings__2021</v>
      </c>
      <c r="K91" s="70">
        <v>291</v>
      </c>
      <c r="L91" s="36" t="s">
        <v>126</v>
      </c>
      <c r="M91" s="70" t="s">
        <v>126</v>
      </c>
      <c r="N91" s="70" t="s">
        <v>126</v>
      </c>
      <c r="O91" s="70" t="s">
        <v>126</v>
      </c>
      <c r="P91" s="70" t="s">
        <v>126</v>
      </c>
      <c r="Q91" s="70" t="s">
        <v>126</v>
      </c>
      <c r="R91" s="70" t="s">
        <v>126</v>
      </c>
      <c r="S91" s="30"/>
      <c r="T91" s="30"/>
      <c r="U91" s="30"/>
      <c r="V91" s="73" t="s">
        <v>434</v>
      </c>
      <c r="W91" s="73" t="s">
        <v>435</v>
      </c>
      <c r="X91" s="30"/>
      <c r="Y91" s="30"/>
      <c r="Z91" s="59"/>
      <c r="AA91" s="37" t="s">
        <v>127</v>
      </c>
      <c r="AB91" s="30"/>
      <c r="AC91" s="4"/>
      <c r="AD91" s="57"/>
      <c r="AE91" s="31"/>
      <c r="AF91" s="34"/>
      <c r="AG91" s="33"/>
      <c r="AH91" s="33"/>
    </row>
    <row r="92" spans="1:34" ht="48" customHeight="1">
      <c r="A92" s="57" t="str">
        <f>'READ ME FIRST'!$D$12</f>
        <v>SDGE</v>
      </c>
      <c r="B92" s="45">
        <f>'READ ME FIRST'!$D$15</f>
        <v>44319</v>
      </c>
      <c r="C92" s="60" t="s">
        <v>291</v>
      </c>
      <c r="D92" s="51" t="str">
        <f>IF(Table2[[#This Row],[WMPInitiativeCategory]]="","",INDEX('Initiative mapping-DO NOT EDIT'!$H$3:$H$12,MATCH(Table2[[#This Row],[WMPInitiativeCategory]],'Initiative mapping-DO NOT EDIT'!$G$3:$G$12,0)))</f>
        <v>5.3.6.</v>
      </c>
      <c r="E92" s="60" t="s">
        <v>298</v>
      </c>
      <c r="F92" s="60"/>
      <c r="G92" s="65">
        <f>IF(Table2[[#This Row],[WMPInitiativeActivity]]="","x",IF(Table2[[#This Row],[WMPInitiativeActivity]]="other",Table2[[#This Row],[ActivityNameifOther]],INDEX('Initiative mapping-DO NOT EDIT'!$C$3:$C$89,MATCH(Table2[[#This Row],[WMPInitiativeActivity]],'Initiative mapping-DO NOT EDIT'!$D$3:$D$89,0))))</f>
        <v>2</v>
      </c>
      <c r="H92" s="60" t="s">
        <v>299</v>
      </c>
      <c r="I92" s="36"/>
      <c r="J9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Protocols_Crew-accompanying ignition prevention and suppression resources and services __2021</v>
      </c>
      <c r="K92" s="70">
        <v>292</v>
      </c>
      <c r="L92" s="36" t="s">
        <v>126</v>
      </c>
      <c r="M92" s="70" t="s">
        <v>126</v>
      </c>
      <c r="N92" s="70" t="s">
        <v>126</v>
      </c>
      <c r="O92" s="70" t="s">
        <v>126</v>
      </c>
      <c r="P92" s="70" t="s">
        <v>126</v>
      </c>
      <c r="Q92" s="70" t="s">
        <v>126</v>
      </c>
      <c r="R92" s="70" t="s">
        <v>126</v>
      </c>
      <c r="S92" s="30"/>
      <c r="T92" s="30"/>
      <c r="U92" s="30"/>
      <c r="V92" s="73" t="s">
        <v>436</v>
      </c>
      <c r="W92" s="73" t="s">
        <v>437</v>
      </c>
      <c r="X92" s="30"/>
      <c r="Y92" s="30"/>
      <c r="Z92" s="59"/>
      <c r="AA92" s="37" t="s">
        <v>127</v>
      </c>
      <c r="AB92" s="30"/>
      <c r="AC92" s="4"/>
      <c r="AD92" s="57"/>
      <c r="AE92" s="31"/>
      <c r="AF92" s="34"/>
      <c r="AG92" s="33"/>
      <c r="AH92" s="33"/>
    </row>
    <row r="93" spans="1:34" ht="81.6" customHeight="1">
      <c r="A93" s="57" t="str">
        <f>'READ ME FIRST'!$D$12</f>
        <v>SDGE</v>
      </c>
      <c r="B93" s="45">
        <f>'READ ME FIRST'!$D$15</f>
        <v>44319</v>
      </c>
      <c r="C93" s="60" t="s">
        <v>291</v>
      </c>
      <c r="D93" s="51" t="str">
        <f>IF(Table2[[#This Row],[WMPInitiativeCategory]]="","",INDEX('Initiative mapping-DO NOT EDIT'!$H$3:$H$12,MATCH(Table2[[#This Row],[WMPInitiativeCategory]],'Initiative mapping-DO NOT EDIT'!$G$3:$G$12,0)))</f>
        <v>5.3.6.</v>
      </c>
      <c r="E93" s="60" t="s">
        <v>300</v>
      </c>
      <c r="F93" s="60"/>
      <c r="G93" s="65">
        <f>IF(Table2[[#This Row],[WMPInitiativeActivity]]="","x",IF(Table2[[#This Row],[WMPInitiativeActivity]]="other",Table2[[#This Row],[ActivityNameifOther]],INDEX('Initiative mapping-DO NOT EDIT'!$C$3:$C$89,MATCH(Table2[[#This Row],[WMPInitiativeActivity]],'Initiative mapping-DO NOT EDIT'!$D$3:$D$89,0))))</f>
        <v>3</v>
      </c>
      <c r="H93" s="60" t="s">
        <v>301</v>
      </c>
      <c r="I93" s="36"/>
      <c r="J9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Protocols_Personnel work procedures and training in conditions of elevated fire risk  __2021</v>
      </c>
      <c r="K93" s="70">
        <v>293</v>
      </c>
      <c r="L93" s="36" t="s">
        <v>126</v>
      </c>
      <c r="M93" s="70" t="s">
        <v>126</v>
      </c>
      <c r="N93" s="70" t="s">
        <v>126</v>
      </c>
      <c r="O93" s="70" t="s">
        <v>126</v>
      </c>
      <c r="P93" s="70" t="s">
        <v>126</v>
      </c>
      <c r="Q93" s="70" t="s">
        <v>126</v>
      </c>
      <c r="R93" s="70" t="s">
        <v>126</v>
      </c>
      <c r="S93" s="30"/>
      <c r="T93" s="30"/>
      <c r="U93" s="30"/>
      <c r="V93" s="73" t="s">
        <v>438</v>
      </c>
      <c r="W93" s="73" t="s">
        <v>439</v>
      </c>
      <c r="X93" s="30"/>
      <c r="Y93" s="30"/>
      <c r="Z93" s="59"/>
      <c r="AA93" s="37" t="s">
        <v>127</v>
      </c>
      <c r="AB93" s="30"/>
      <c r="AC93" s="4"/>
      <c r="AD93" s="57"/>
      <c r="AE93" s="31"/>
      <c r="AF93" s="34"/>
      <c r="AG93" s="33"/>
      <c r="AH93" s="33"/>
    </row>
    <row r="94" spans="1:34" ht="129.6" customHeight="1">
      <c r="A94" s="57" t="str">
        <f>'READ ME FIRST'!$D$12</f>
        <v>SDGE</v>
      </c>
      <c r="B94" s="45">
        <f>'READ ME FIRST'!$D$15</f>
        <v>44319</v>
      </c>
      <c r="C94" s="60" t="s">
        <v>291</v>
      </c>
      <c r="D94" s="51" t="str">
        <f>IF(Table2[[#This Row],[WMPInitiativeCategory]]="","",INDEX('Initiative mapping-DO NOT EDIT'!$H$3:$H$12,MATCH(Table2[[#This Row],[WMPInitiativeCategory]],'Initiative mapping-DO NOT EDIT'!$G$3:$G$12,0)))</f>
        <v>5.3.6.</v>
      </c>
      <c r="E94" s="60" t="s">
        <v>302</v>
      </c>
      <c r="F94" s="60"/>
      <c r="G94" s="65">
        <f>IF(Table2[[#This Row],[WMPInitiativeActivity]]="","x",IF(Table2[[#This Row],[WMPInitiativeActivity]]="other",Table2[[#This Row],[ActivityNameifOther]],INDEX('Initiative mapping-DO NOT EDIT'!$C$3:$C$89,MATCH(Table2[[#This Row],[WMPInitiativeActivity]],'Initiative mapping-DO NOT EDIT'!$D$3:$D$89,0))))</f>
        <v>4</v>
      </c>
      <c r="H94" s="60" t="s">
        <v>303</v>
      </c>
      <c r="I94" s="36"/>
      <c r="J9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Protocols_Protocols for PSPS re-energization __2021</v>
      </c>
      <c r="K94" s="70">
        <v>295</v>
      </c>
      <c r="L94" s="36" t="s">
        <v>126</v>
      </c>
      <c r="M94" s="70" t="s">
        <v>126</v>
      </c>
      <c r="N94" s="70" t="s">
        <v>126</v>
      </c>
      <c r="O94" s="70" t="s">
        <v>126</v>
      </c>
      <c r="P94" s="70" t="s">
        <v>126</v>
      </c>
      <c r="Q94" s="70" t="s">
        <v>126</v>
      </c>
      <c r="R94" s="70" t="s">
        <v>126</v>
      </c>
      <c r="S94" s="30"/>
      <c r="T94" s="30"/>
      <c r="U94" s="30"/>
      <c r="V94" s="73" t="s">
        <v>440</v>
      </c>
      <c r="W94" s="73" t="s">
        <v>441</v>
      </c>
      <c r="X94" s="30"/>
      <c r="Y94" s="30"/>
      <c r="Z94" s="59"/>
      <c r="AA94" s="37" t="s">
        <v>127</v>
      </c>
      <c r="AB94" s="30"/>
      <c r="AC94" s="4"/>
      <c r="AD94" s="57"/>
      <c r="AE94" s="31"/>
      <c r="AF94" s="34"/>
      <c r="AG94" s="33"/>
      <c r="AH94" s="33"/>
    </row>
    <row r="95" spans="1:34" ht="176.45" customHeight="1">
      <c r="A95" s="57" t="str">
        <f>'READ ME FIRST'!$D$12</f>
        <v>SDGE</v>
      </c>
      <c r="B95" s="45">
        <f>'READ ME FIRST'!$D$15</f>
        <v>44319</v>
      </c>
      <c r="C95" s="60" t="s">
        <v>291</v>
      </c>
      <c r="D95" s="51" t="str">
        <f>IF(Table2[[#This Row],[WMPInitiativeCategory]]="","",INDEX('Initiative mapping-DO NOT EDIT'!$H$3:$H$12,MATCH(Table2[[#This Row],[WMPInitiativeCategory]],'Initiative mapping-DO NOT EDIT'!$G$3:$G$12,0)))</f>
        <v>5.3.6.</v>
      </c>
      <c r="E95" s="60" t="s">
        <v>304</v>
      </c>
      <c r="F95" s="60"/>
      <c r="G95" s="65">
        <f>IF(Table2[[#This Row],[WMPInitiativeActivity]]="","x",IF(Table2[[#This Row],[WMPInitiativeActivity]]="other",Table2[[#This Row],[ActivityNameifOther]],INDEX('Initiative mapping-DO NOT EDIT'!$C$3:$C$89,MATCH(Table2[[#This Row],[WMPInitiativeActivity]],'Initiative mapping-DO NOT EDIT'!$D$3:$D$89,0))))</f>
        <v>5</v>
      </c>
      <c r="H95" s="60" t="s">
        <v>305</v>
      </c>
      <c r="I95" s="36"/>
      <c r="J9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Protocols_PSPS events and mitigation of PSPS impacts  __2021</v>
      </c>
      <c r="K95" s="70">
        <v>296</v>
      </c>
      <c r="L95" s="36" t="s">
        <v>126</v>
      </c>
      <c r="M95" s="70" t="s">
        <v>126</v>
      </c>
      <c r="N95" s="70" t="s">
        <v>126</v>
      </c>
      <c r="O95" s="70" t="s">
        <v>126</v>
      </c>
      <c r="P95" s="70" t="s">
        <v>126</v>
      </c>
      <c r="Q95" s="70" t="s">
        <v>126</v>
      </c>
      <c r="R95" s="70" t="s">
        <v>126</v>
      </c>
      <c r="S95" s="30"/>
      <c r="T95" s="30"/>
      <c r="U95" s="30"/>
      <c r="V95" s="73" t="s">
        <v>442</v>
      </c>
      <c r="W95" s="73" t="s">
        <v>443</v>
      </c>
      <c r="X95" s="30"/>
      <c r="Y95" s="30"/>
      <c r="Z95" s="59"/>
      <c r="AA95" s="37" t="s">
        <v>127</v>
      </c>
      <c r="AB95" s="30"/>
      <c r="AC95" s="4"/>
      <c r="AD95" s="57"/>
      <c r="AE95" s="31"/>
      <c r="AF95" s="34"/>
      <c r="AG95" s="33"/>
      <c r="AH95" s="33"/>
    </row>
    <row r="96" spans="1:34" ht="30">
      <c r="A96" s="57" t="str">
        <f>'READ ME FIRST'!$D$12</f>
        <v>SDGE</v>
      </c>
      <c r="B96" s="45">
        <f>'READ ME FIRST'!$D$15</f>
        <v>44319</v>
      </c>
      <c r="C96" s="60" t="s">
        <v>291</v>
      </c>
      <c r="D96" s="51" t="str">
        <f>IF(Table2[[#This Row],[WMPInitiativeCategory]]="","",INDEX('Initiative mapping-DO NOT EDIT'!$H$3:$H$12,MATCH(Table2[[#This Row],[WMPInitiativeCategory]],'Initiative mapping-DO NOT EDIT'!$G$3:$G$12,0)))</f>
        <v>5.3.6.</v>
      </c>
      <c r="E96" s="60" t="s">
        <v>306</v>
      </c>
      <c r="F96" s="60"/>
      <c r="G96" s="65">
        <f>IF(Table2[[#This Row],[WMPInitiativeActivity]]="","x",IF(Table2[[#This Row],[WMPInitiativeActivity]]="other",Table2[[#This Row],[ActivityNameifOther]],INDEX('Initiative mapping-DO NOT EDIT'!$C$3:$C$89,MATCH(Table2[[#This Row],[WMPInitiativeActivity]],'Initiative mapping-DO NOT EDIT'!$D$3:$D$89,0))))</f>
        <v>6</v>
      </c>
      <c r="H96" s="60" t="s">
        <v>307</v>
      </c>
      <c r="I96" s="36"/>
      <c r="J9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Protocols_Stationed and on-call ignition prevention and suppression resources and services __2021</v>
      </c>
      <c r="K96" s="70">
        <v>298</v>
      </c>
      <c r="L96" s="36" t="s">
        <v>126</v>
      </c>
      <c r="M96" s="70" t="s">
        <v>126</v>
      </c>
      <c r="N96" s="70" t="s">
        <v>126</v>
      </c>
      <c r="O96" s="70" t="s">
        <v>126</v>
      </c>
      <c r="P96" s="70" t="s">
        <v>126</v>
      </c>
      <c r="Q96" s="70" t="s">
        <v>126</v>
      </c>
      <c r="R96" s="70" t="s">
        <v>126</v>
      </c>
      <c r="S96" s="30"/>
      <c r="T96" s="30"/>
      <c r="U96" s="30"/>
      <c r="V96" s="73" t="s">
        <v>126</v>
      </c>
      <c r="W96" s="73" t="s">
        <v>126</v>
      </c>
      <c r="X96" s="30"/>
      <c r="Y96" s="30"/>
      <c r="Z96" s="59"/>
      <c r="AA96" s="36"/>
      <c r="AB96" s="30"/>
      <c r="AC96" s="4"/>
      <c r="AD96" s="57"/>
      <c r="AE96" s="31"/>
      <c r="AF96" s="34"/>
      <c r="AG96" s="33"/>
      <c r="AH96" s="33"/>
    </row>
    <row r="97" spans="1:34" ht="189.6" customHeight="1">
      <c r="A97" s="57" t="str">
        <f>'READ ME FIRST'!$D$12</f>
        <v>SDGE</v>
      </c>
      <c r="B97" s="45">
        <f>'READ ME FIRST'!$D$15</f>
        <v>44319</v>
      </c>
      <c r="C97" s="60" t="s">
        <v>291</v>
      </c>
      <c r="D97" s="51" t="str">
        <f>IF(Table2[[#This Row],[WMPInitiativeCategory]]="","",INDEX('Initiative mapping-DO NOT EDIT'!$H$3:$H$12,MATCH(Table2[[#This Row],[WMPInitiativeCategory]],'Initiative mapping-DO NOT EDIT'!$G$3:$G$12,0)))</f>
        <v>5.3.6.</v>
      </c>
      <c r="E97" s="60" t="s">
        <v>136</v>
      </c>
      <c r="F97" s="60" t="s">
        <v>308</v>
      </c>
      <c r="G97" s="65" t="str">
        <f>IF(Table2[[#This Row],[WMPInitiativeActivity]]="","x",IF(Table2[[#This Row],[WMPInitiativeActivity]]="other",Table2[[#This Row],[ActivityNameifOther]],INDEX('Initiative mapping-DO NOT EDIT'!$C$3:$C$89,MATCH(Table2[[#This Row],[WMPInitiativeActivity]],'Initiative mapping-DO NOT EDIT'!$D$3:$D$89,0))))</f>
        <v>Aviation firefighting program</v>
      </c>
      <c r="H97" s="60" t="s">
        <v>309</v>
      </c>
      <c r="I97" s="36"/>
      <c r="J9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SDGE_Grid Operations &amp; Operating Protocols_Aviation firefighting program__2021</v>
      </c>
      <c r="K97" s="70">
        <v>298</v>
      </c>
      <c r="L97" s="36" t="s">
        <v>126</v>
      </c>
      <c r="M97" s="70" t="s">
        <v>126</v>
      </c>
      <c r="N97" s="70" t="s">
        <v>126</v>
      </c>
      <c r="O97" s="70" t="s">
        <v>126</v>
      </c>
      <c r="P97" s="70" t="s">
        <v>126</v>
      </c>
      <c r="Q97" s="70" t="s">
        <v>126</v>
      </c>
      <c r="R97" s="70" t="s">
        <v>126</v>
      </c>
      <c r="S97" s="30"/>
      <c r="T97" s="30"/>
      <c r="U97" s="30"/>
      <c r="V97" s="73" t="s">
        <v>444</v>
      </c>
      <c r="W97" s="73" t="s">
        <v>445</v>
      </c>
      <c r="X97" s="30"/>
      <c r="Y97" s="30"/>
      <c r="Z97" s="59"/>
      <c r="AA97" s="37" t="s">
        <v>127</v>
      </c>
      <c r="AB97" s="30"/>
      <c r="AC97" s="4"/>
      <c r="AD97" s="57"/>
      <c r="AE97" s="31"/>
      <c r="AF97" s="34"/>
      <c r="AG97" s="33"/>
      <c r="AH97" s="33"/>
    </row>
    <row r="98" spans="1:34" ht="72" customHeight="1">
      <c r="A98" s="57" t="str">
        <f>'READ ME FIRST'!$D$12</f>
        <v>SDGE</v>
      </c>
      <c r="B98" s="45">
        <f>'READ ME FIRST'!$D$15</f>
        <v>44319</v>
      </c>
      <c r="C98" s="60" t="s">
        <v>310</v>
      </c>
      <c r="D98" s="51" t="str">
        <f>IF(Table2[[#This Row],[WMPInitiativeCategory]]="","",INDEX('Initiative mapping-DO NOT EDIT'!$H$3:$H$12,MATCH(Table2[[#This Row],[WMPInitiativeCategory]],'Initiative mapping-DO NOT EDIT'!$G$3:$G$12,0)))</f>
        <v>5.3.7.</v>
      </c>
      <c r="E98" s="60" t="s">
        <v>311</v>
      </c>
      <c r="F98" s="60"/>
      <c r="G98" s="65">
        <f>IF(Table2[[#This Row],[WMPInitiativeActivity]]="","x",IF(Table2[[#This Row],[WMPInitiativeActivity]]="other",Table2[[#This Row],[ActivityNameifOther]],INDEX('Initiative mapping-DO NOT EDIT'!$C$3:$C$89,MATCH(Table2[[#This Row],[WMPInitiativeActivity]],'Initiative mapping-DO NOT EDIT'!$D$3:$D$89,0))))</f>
        <v>1</v>
      </c>
      <c r="H98" s="60" t="s">
        <v>312</v>
      </c>
      <c r="I98" s="36"/>
      <c r="J9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Governance_Centralized repository for data __2021</v>
      </c>
      <c r="K98" s="70">
        <v>303</v>
      </c>
      <c r="L98" s="36" t="s">
        <v>126</v>
      </c>
      <c r="M98" s="70" t="s">
        <v>126</v>
      </c>
      <c r="N98" s="70" t="s">
        <v>126</v>
      </c>
      <c r="O98" s="70" t="s">
        <v>126</v>
      </c>
      <c r="P98" s="70" t="s">
        <v>126</v>
      </c>
      <c r="Q98" s="70" t="s">
        <v>126</v>
      </c>
      <c r="R98" s="70" t="s">
        <v>126</v>
      </c>
      <c r="S98" s="30"/>
      <c r="T98" s="30"/>
      <c r="U98" s="30"/>
      <c r="V98" s="73" t="s">
        <v>446</v>
      </c>
      <c r="W98" s="73" t="s">
        <v>447</v>
      </c>
      <c r="X98" s="30"/>
      <c r="Y98" s="30"/>
      <c r="Z98" s="59"/>
      <c r="AA98" s="37" t="s">
        <v>127</v>
      </c>
      <c r="AB98" s="30"/>
      <c r="AC98" s="4"/>
      <c r="AD98" s="57"/>
      <c r="AE98" s="31"/>
      <c r="AF98" s="34"/>
      <c r="AG98" s="33"/>
      <c r="AH98" s="33"/>
    </row>
    <row r="99" spans="1:34" ht="108" customHeight="1">
      <c r="A99" s="57" t="str">
        <f>'READ ME FIRST'!$D$12</f>
        <v>SDGE</v>
      </c>
      <c r="B99" s="45">
        <f>'READ ME FIRST'!$D$15</f>
        <v>44319</v>
      </c>
      <c r="C99" s="60" t="s">
        <v>310</v>
      </c>
      <c r="D99" s="51" t="str">
        <f>IF(Table2[[#This Row],[WMPInitiativeCategory]]="","",INDEX('Initiative mapping-DO NOT EDIT'!$H$3:$H$12,MATCH(Table2[[#This Row],[WMPInitiativeCategory]],'Initiative mapping-DO NOT EDIT'!$G$3:$G$12,0)))</f>
        <v>5.3.7.</v>
      </c>
      <c r="E99" s="60" t="s">
        <v>313</v>
      </c>
      <c r="F99" s="60"/>
      <c r="G99" s="65">
        <f>IF(Table2[[#This Row],[WMPInitiativeActivity]]="","x",IF(Table2[[#This Row],[WMPInitiativeActivity]]="other",Table2[[#This Row],[ActivityNameifOther]],INDEX('Initiative mapping-DO NOT EDIT'!$C$3:$C$89,MATCH(Table2[[#This Row],[WMPInitiativeActivity]],'Initiative mapping-DO NOT EDIT'!$D$3:$D$89,0))))</f>
        <v>2</v>
      </c>
      <c r="H99" s="60" t="s">
        <v>314</v>
      </c>
      <c r="I99" s="36"/>
      <c r="J9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Governance_Collaborative research on utility ignition and/or wildfire __2021</v>
      </c>
      <c r="K99" s="70">
        <v>304</v>
      </c>
      <c r="L99" s="36" t="s">
        <v>126</v>
      </c>
      <c r="M99" s="70" t="s">
        <v>126</v>
      </c>
      <c r="N99" s="70" t="s">
        <v>126</v>
      </c>
      <c r="O99" s="70" t="s">
        <v>126</v>
      </c>
      <c r="P99" s="70" t="s">
        <v>126</v>
      </c>
      <c r="Q99" s="70" t="s">
        <v>126</v>
      </c>
      <c r="R99" s="70" t="s">
        <v>126</v>
      </c>
      <c r="S99" s="30"/>
      <c r="T99" s="30"/>
      <c r="U99" s="30"/>
      <c r="V99" s="73" t="s">
        <v>448</v>
      </c>
      <c r="W99" s="73" t="s">
        <v>449</v>
      </c>
      <c r="X99" s="30"/>
      <c r="Y99" s="30"/>
      <c r="Z99" s="59"/>
      <c r="AA99" s="37" t="s">
        <v>127</v>
      </c>
      <c r="AB99" s="30"/>
      <c r="AC99" s="4"/>
      <c r="AD99" s="57"/>
      <c r="AE99" s="31"/>
      <c r="AF99" s="34"/>
      <c r="AG99" s="33"/>
      <c r="AH99" s="33"/>
    </row>
    <row r="100" spans="1:34" ht="30">
      <c r="A100" s="57" t="str">
        <f>'READ ME FIRST'!$D$12</f>
        <v>SDGE</v>
      </c>
      <c r="B100" s="45">
        <f>'READ ME FIRST'!$D$15</f>
        <v>44319</v>
      </c>
      <c r="C100" s="60" t="s">
        <v>310</v>
      </c>
      <c r="D100" s="51" t="str">
        <f>IF(Table2[[#This Row],[WMPInitiativeCategory]]="","",INDEX('Initiative mapping-DO NOT EDIT'!$H$3:$H$12,MATCH(Table2[[#This Row],[WMPInitiativeCategory]],'Initiative mapping-DO NOT EDIT'!$G$3:$G$12,0)))</f>
        <v>5.3.7.</v>
      </c>
      <c r="E100" s="60" t="s">
        <v>315</v>
      </c>
      <c r="F100" s="60"/>
      <c r="G100" s="65">
        <f>IF(Table2[[#This Row],[WMPInitiativeActivity]]="","x",IF(Table2[[#This Row],[WMPInitiativeActivity]]="other",Table2[[#This Row],[ActivityNameifOther]],INDEX('Initiative mapping-DO NOT EDIT'!$C$3:$C$89,MATCH(Table2[[#This Row],[WMPInitiativeActivity]],'Initiative mapping-DO NOT EDIT'!$D$3:$D$89,0))))</f>
        <v>3</v>
      </c>
      <c r="H100" s="60" t="s">
        <v>316</v>
      </c>
      <c r="I100" s="36"/>
      <c r="J10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Governance_Documentation and disclosure of wildfire-related data and algorithms __2021</v>
      </c>
      <c r="K100" s="70">
        <v>306</v>
      </c>
      <c r="L100" s="36" t="s">
        <v>126</v>
      </c>
      <c r="M100" s="70" t="s">
        <v>126</v>
      </c>
      <c r="N100" s="70" t="s">
        <v>126</v>
      </c>
      <c r="O100" s="70" t="s">
        <v>126</v>
      </c>
      <c r="P100" s="70" t="s">
        <v>126</v>
      </c>
      <c r="Q100" s="70" t="s">
        <v>126</v>
      </c>
      <c r="R100" s="70" t="s">
        <v>126</v>
      </c>
      <c r="S100" s="30"/>
      <c r="T100" s="30"/>
      <c r="U100" s="30"/>
      <c r="V100" s="73" t="s">
        <v>126</v>
      </c>
      <c r="W100" s="73" t="s">
        <v>126</v>
      </c>
      <c r="X100" s="30"/>
      <c r="Y100" s="30"/>
      <c r="Z100" s="59"/>
      <c r="AA100" s="36"/>
      <c r="AB100" s="30"/>
      <c r="AC100" s="4"/>
      <c r="AD100" s="57"/>
      <c r="AE100" s="31"/>
      <c r="AF100" s="34"/>
      <c r="AG100" s="33"/>
      <c r="AH100" s="33"/>
    </row>
    <row r="101" spans="1:34" ht="15">
      <c r="A101" s="57" t="str">
        <f>'READ ME FIRST'!$D$12</f>
        <v>SDGE</v>
      </c>
      <c r="B101" s="45">
        <f>'READ ME FIRST'!$D$15</f>
        <v>44319</v>
      </c>
      <c r="C101" s="60" t="s">
        <v>310</v>
      </c>
      <c r="D101" s="51" t="str">
        <f>IF(Table2[[#This Row],[WMPInitiativeCategory]]="","",INDEX('Initiative mapping-DO NOT EDIT'!$H$3:$H$12,MATCH(Table2[[#This Row],[WMPInitiativeCategory]],'Initiative mapping-DO NOT EDIT'!$G$3:$G$12,0)))</f>
        <v>5.3.7.</v>
      </c>
      <c r="E101" s="60" t="s">
        <v>317</v>
      </c>
      <c r="F101" s="60"/>
      <c r="G101" s="65">
        <f>IF(Table2[[#This Row],[WMPInitiativeActivity]]="","x",IF(Table2[[#This Row],[WMPInitiativeActivity]]="other",Table2[[#This Row],[ActivityNameifOther]],INDEX('Initiative mapping-DO NOT EDIT'!$C$3:$C$89,MATCH(Table2[[#This Row],[WMPInitiativeActivity]],'Initiative mapping-DO NOT EDIT'!$D$3:$D$89,0))))</f>
        <v>4</v>
      </c>
      <c r="H101" s="60" t="s">
        <v>318</v>
      </c>
      <c r="I101" s="36"/>
      <c r="J10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Governance_Tracking and analysis of near miss data __2021</v>
      </c>
      <c r="K101" s="70">
        <v>306</v>
      </c>
      <c r="L101" s="36" t="s">
        <v>126</v>
      </c>
      <c r="M101" s="70" t="s">
        <v>126</v>
      </c>
      <c r="N101" s="70" t="s">
        <v>126</v>
      </c>
      <c r="O101" s="70" t="s">
        <v>126</v>
      </c>
      <c r="P101" s="70" t="s">
        <v>126</v>
      </c>
      <c r="Q101" s="70" t="s">
        <v>126</v>
      </c>
      <c r="R101" s="70" t="s">
        <v>126</v>
      </c>
      <c r="S101" s="30"/>
      <c r="T101" s="30"/>
      <c r="U101" s="30"/>
      <c r="V101" s="73" t="s">
        <v>126</v>
      </c>
      <c r="W101" s="73" t="s">
        <v>126</v>
      </c>
      <c r="X101" s="30"/>
      <c r="Y101" s="30"/>
      <c r="Z101" s="59"/>
      <c r="AA101" s="36"/>
      <c r="AB101" s="30"/>
      <c r="AC101" s="4"/>
      <c r="AD101" s="57"/>
      <c r="AE101" s="31"/>
      <c r="AF101" s="34"/>
      <c r="AG101" s="33"/>
      <c r="AH101" s="33"/>
    </row>
    <row r="102" spans="1:34" ht="84" customHeight="1">
      <c r="A102" s="57" t="str">
        <f>'READ ME FIRST'!$D$12</f>
        <v>SDGE</v>
      </c>
      <c r="B102" s="45">
        <f>'READ ME FIRST'!$D$15</f>
        <v>44319</v>
      </c>
      <c r="C102" s="60" t="s">
        <v>310</v>
      </c>
      <c r="D102" s="51" t="str">
        <f>IF(Table2[[#This Row],[WMPInitiativeCategory]]="","",INDEX('Initiative mapping-DO NOT EDIT'!$H$3:$H$12,MATCH(Table2[[#This Row],[WMPInitiativeCategory]],'Initiative mapping-DO NOT EDIT'!$G$3:$G$12,0)))</f>
        <v>5.3.7.</v>
      </c>
      <c r="E102" s="60" t="s">
        <v>136</v>
      </c>
      <c r="F102" s="60" t="s">
        <v>319</v>
      </c>
      <c r="G102" s="65" t="str">
        <f>IF(Table2[[#This Row],[WMPInitiativeActivity]]="","x",IF(Table2[[#This Row],[WMPInitiativeActivity]]="other",Table2[[#This Row],[ActivityNameifOther]],INDEX('Initiative mapping-DO NOT EDIT'!$C$3:$C$89,MATCH(Table2[[#This Row],[WMPInitiativeActivity]],'Initiative mapping-DO NOT EDIT'!$D$3:$D$89,0))))</f>
        <v>Ignition management program</v>
      </c>
      <c r="H102" s="60" t="s">
        <v>320</v>
      </c>
      <c r="I102" s="36"/>
      <c r="J10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Governance_Ignition management program__2021</v>
      </c>
      <c r="K102" s="70">
        <v>306</v>
      </c>
      <c r="L102" s="36" t="s">
        <v>126</v>
      </c>
      <c r="M102" s="70" t="s">
        <v>126</v>
      </c>
      <c r="N102" s="70" t="s">
        <v>126</v>
      </c>
      <c r="O102" s="70" t="s">
        <v>126</v>
      </c>
      <c r="P102" s="70" t="s">
        <v>126</v>
      </c>
      <c r="Q102" s="70" t="s">
        <v>126</v>
      </c>
      <c r="R102" s="70" t="s">
        <v>126</v>
      </c>
      <c r="S102" s="30"/>
      <c r="T102" s="30"/>
      <c r="U102" s="30"/>
      <c r="V102" s="73" t="s">
        <v>450</v>
      </c>
      <c r="W102" s="73" t="s">
        <v>451</v>
      </c>
      <c r="X102" s="30"/>
      <c r="Y102" s="30"/>
      <c r="Z102" s="59"/>
      <c r="AA102" s="37" t="s">
        <v>127</v>
      </c>
      <c r="AB102" s="30"/>
      <c r="AC102" s="4"/>
      <c r="AD102" s="57"/>
      <c r="AE102" s="31"/>
      <c r="AF102" s="34"/>
      <c r="AG102" s="33"/>
      <c r="AH102" s="33"/>
    </row>
    <row r="103" spans="1:34" ht="88.9" customHeight="1">
      <c r="A103" s="57" t="str">
        <f>'READ ME FIRST'!$D$12</f>
        <v>SDGE</v>
      </c>
      <c r="B103" s="45">
        <f>'READ ME FIRST'!$D$15</f>
        <v>44319</v>
      </c>
      <c r="C103" s="60" t="s">
        <v>310</v>
      </c>
      <c r="D103" s="51" t="str">
        <f>IF(Table2[[#This Row],[WMPInitiativeCategory]]="","",INDEX('Initiative mapping-DO NOT EDIT'!$H$3:$H$12,MATCH(Table2[[#This Row],[WMPInitiativeCategory]],'Initiative mapping-DO NOT EDIT'!$G$3:$G$12,0)))</f>
        <v>5.3.7.</v>
      </c>
      <c r="E103" s="60" t="s">
        <v>136</v>
      </c>
      <c r="F103" s="60"/>
      <c r="G103" s="56" t="s">
        <v>321</v>
      </c>
      <c r="H103" s="60" t="s">
        <v>322</v>
      </c>
      <c r="I103" s="36"/>
      <c r="J10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SDGE_Data Governance___2021</v>
      </c>
      <c r="K103" s="70">
        <v>307</v>
      </c>
      <c r="L103" s="36" t="s">
        <v>126</v>
      </c>
      <c r="M103" s="70" t="s">
        <v>126</v>
      </c>
      <c r="N103" s="70" t="s">
        <v>126</v>
      </c>
      <c r="O103" s="70" t="s">
        <v>126</v>
      </c>
      <c r="P103" s="70" t="s">
        <v>126</v>
      </c>
      <c r="Q103" s="70" t="s">
        <v>126</v>
      </c>
      <c r="R103" s="70" t="s">
        <v>126</v>
      </c>
      <c r="S103" s="30"/>
      <c r="T103" s="30"/>
      <c r="U103" s="30"/>
      <c r="V103" s="73" t="s">
        <v>452</v>
      </c>
      <c r="W103" s="73" t="s">
        <v>453</v>
      </c>
      <c r="X103" s="30"/>
      <c r="Y103" s="30"/>
      <c r="Z103" s="59"/>
      <c r="AA103" s="37" t="s">
        <v>127</v>
      </c>
      <c r="AB103" s="30"/>
      <c r="AC103" s="4"/>
      <c r="AD103" s="57"/>
      <c r="AE103" s="31"/>
      <c r="AF103" s="34"/>
      <c r="AG103" s="33"/>
      <c r="AH103" s="33"/>
    </row>
    <row r="104" spans="1:34" ht="381.6" customHeight="1">
      <c r="A104" s="57" t="str">
        <f>'READ ME FIRST'!$D$12</f>
        <v>SDGE</v>
      </c>
      <c r="B104" s="45">
        <f>'READ ME FIRST'!$D$15</f>
        <v>44319</v>
      </c>
      <c r="C104" s="60" t="s">
        <v>323</v>
      </c>
      <c r="D104" s="51" t="str">
        <f>IF(Table2[[#This Row],[WMPInitiativeCategory]]="","",INDEX('Initiative mapping-DO NOT EDIT'!$H$3:$H$12,MATCH(Table2[[#This Row],[WMPInitiativeCategory]],'Initiative mapping-DO NOT EDIT'!$G$3:$G$12,0)))</f>
        <v>5.3.8.</v>
      </c>
      <c r="E104" s="60" t="s">
        <v>324</v>
      </c>
      <c r="F104" s="60"/>
      <c r="G104" s="65">
        <f>IF(Table2[[#This Row],[WMPInitiativeActivity]]="","x",IF(Table2[[#This Row],[WMPInitiativeActivity]]="other",Table2[[#This Row],[ActivityNameifOther]],INDEX('Initiative mapping-DO NOT EDIT'!$C$3:$C$89,MATCH(Table2[[#This Row],[WMPInitiativeActivity]],'Initiative mapping-DO NOT EDIT'!$D$3:$D$89,0))))</f>
        <v>1</v>
      </c>
      <c r="H104" s="60" t="s">
        <v>325</v>
      </c>
      <c r="I104" s="36"/>
      <c r="J10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Methodology_Allocation methodology development and application __2021</v>
      </c>
      <c r="K104" s="70">
        <v>309</v>
      </c>
      <c r="L104" s="36" t="s">
        <v>126</v>
      </c>
      <c r="M104" s="70" t="s">
        <v>126</v>
      </c>
      <c r="N104" s="70" t="s">
        <v>126</v>
      </c>
      <c r="O104" s="70" t="s">
        <v>126</v>
      </c>
      <c r="P104" s="70" t="s">
        <v>126</v>
      </c>
      <c r="Q104" s="70" t="s">
        <v>126</v>
      </c>
      <c r="R104" s="70" t="s">
        <v>126</v>
      </c>
      <c r="S104" s="30"/>
      <c r="T104" s="30"/>
      <c r="U104" s="30"/>
      <c r="V104" s="73" t="s">
        <v>454</v>
      </c>
      <c r="W104" s="73" t="s">
        <v>455</v>
      </c>
      <c r="X104" s="30"/>
      <c r="Y104" s="30"/>
      <c r="Z104" s="59"/>
      <c r="AA104" s="37" t="s">
        <v>127</v>
      </c>
      <c r="AB104" s="30"/>
      <c r="AC104" s="4"/>
      <c r="AD104" s="57"/>
      <c r="AE104" s="31"/>
      <c r="AF104" s="34"/>
      <c r="AG104" s="33"/>
      <c r="AH104" s="33"/>
    </row>
    <row r="105" spans="1:34" ht="30">
      <c r="A105" s="57" t="str">
        <f>'READ ME FIRST'!$D$12</f>
        <v>SDGE</v>
      </c>
      <c r="B105" s="45">
        <f>'READ ME FIRST'!$D$15</f>
        <v>44319</v>
      </c>
      <c r="C105" s="60" t="s">
        <v>323</v>
      </c>
      <c r="D105" s="51" t="str">
        <f>IF(Table2[[#This Row],[WMPInitiativeCategory]]="","",INDEX('Initiative mapping-DO NOT EDIT'!$H$3:$H$12,MATCH(Table2[[#This Row],[WMPInitiativeCategory]],'Initiative mapping-DO NOT EDIT'!$G$3:$G$12,0)))</f>
        <v>5.3.8.</v>
      </c>
      <c r="E105" s="60" t="s">
        <v>326</v>
      </c>
      <c r="F105" s="60"/>
      <c r="G105" s="65">
        <f>IF(Table2[[#This Row],[WMPInitiativeActivity]]="","x",IF(Table2[[#This Row],[WMPInitiativeActivity]]="other",Table2[[#This Row],[ActivityNameifOther]],INDEX('Initiative mapping-DO NOT EDIT'!$C$3:$C$89,MATCH(Table2[[#This Row],[WMPInitiativeActivity]],'Initiative mapping-DO NOT EDIT'!$D$3:$D$89,0))))</f>
        <v>3</v>
      </c>
      <c r="H105" s="60" t="s">
        <v>327</v>
      </c>
      <c r="I105" s="36"/>
      <c r="J10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Methodology_Risk spend efficiency analysis__2021</v>
      </c>
      <c r="K105" s="70">
        <v>311</v>
      </c>
      <c r="L105" s="36" t="s">
        <v>126</v>
      </c>
      <c r="M105" s="70" t="s">
        <v>126</v>
      </c>
      <c r="N105" s="70" t="s">
        <v>126</v>
      </c>
      <c r="O105" s="70" t="s">
        <v>126</v>
      </c>
      <c r="P105" s="70" t="s">
        <v>126</v>
      </c>
      <c r="Q105" s="70" t="s">
        <v>126</v>
      </c>
      <c r="R105" s="70" t="s">
        <v>126</v>
      </c>
      <c r="S105" s="30"/>
      <c r="T105" s="30"/>
      <c r="U105" s="30"/>
      <c r="V105" s="73" t="s">
        <v>126</v>
      </c>
      <c r="W105" s="73" t="s">
        <v>126</v>
      </c>
      <c r="X105" s="30"/>
      <c r="Y105" s="30"/>
      <c r="Z105" s="59"/>
      <c r="AA105" s="36"/>
      <c r="AB105" s="30"/>
      <c r="AC105" s="4"/>
      <c r="AD105" s="57"/>
      <c r="AE105" s="31"/>
      <c r="AF105" s="34"/>
      <c r="AG105" s="33"/>
      <c r="AH105" s="33"/>
    </row>
    <row r="106" spans="1:34" ht="45">
      <c r="A106" s="57" t="str">
        <f>'READ ME FIRST'!$D$12</f>
        <v>SDGE</v>
      </c>
      <c r="B106" s="45">
        <f>'READ ME FIRST'!$D$15</f>
        <v>44319</v>
      </c>
      <c r="C106" s="60" t="s">
        <v>323</v>
      </c>
      <c r="D106" s="51" t="str">
        <f>IF(Table2[[#This Row],[WMPInitiativeCategory]]="","",INDEX('Initiative mapping-DO NOT EDIT'!$H$3:$H$12,MATCH(Table2[[#This Row],[WMPInitiativeCategory]],'Initiative mapping-DO NOT EDIT'!$G$3:$G$12,0)))</f>
        <v>5.3.8.</v>
      </c>
      <c r="E106" s="60" t="s">
        <v>136</v>
      </c>
      <c r="F106" s="60" t="s">
        <v>328</v>
      </c>
      <c r="G106" s="65" t="str">
        <f>IF(Table2[[#This Row],[WMPInitiativeActivity]]="","x",IF(Table2[[#This Row],[WMPInitiativeActivity]]="other",Table2[[#This Row],[ActivityNameifOther]],INDEX('Initiative mapping-DO NOT EDIT'!$C$3:$C$89,MATCH(Table2[[#This Row],[WMPInitiativeActivity]],'Initiative mapping-DO NOT EDIT'!$D$3:$D$89,0))))</f>
        <v>Risk spend efficiency analysis – not to include PSPS</v>
      </c>
      <c r="H106" s="60" t="s">
        <v>329</v>
      </c>
      <c r="I106" s="36"/>
      <c r="J10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Methodology_Risk spend efficiency analysis – not to include PSPS__2021</v>
      </c>
      <c r="K106" s="70">
        <v>311</v>
      </c>
      <c r="L106" s="36" t="s">
        <v>126</v>
      </c>
      <c r="M106" s="70" t="s">
        <v>126</v>
      </c>
      <c r="N106" s="70" t="s">
        <v>126</v>
      </c>
      <c r="O106" s="70" t="s">
        <v>126</v>
      </c>
      <c r="P106" s="70" t="s">
        <v>126</v>
      </c>
      <c r="Q106" s="70" t="s">
        <v>126</v>
      </c>
      <c r="R106" s="70" t="s">
        <v>126</v>
      </c>
      <c r="S106" s="30"/>
      <c r="T106" s="30"/>
      <c r="U106" s="30"/>
      <c r="V106" s="73" t="s">
        <v>126</v>
      </c>
      <c r="W106" s="73" t="s">
        <v>126</v>
      </c>
      <c r="X106" s="30"/>
      <c r="Y106" s="30"/>
      <c r="Z106" s="59"/>
      <c r="AA106" s="36"/>
      <c r="AB106" s="30"/>
      <c r="AC106" s="4"/>
      <c r="AD106" s="57"/>
      <c r="AE106" s="31"/>
      <c r="AF106" s="34"/>
      <c r="AG106" s="33"/>
      <c r="AH106" s="33"/>
    </row>
    <row r="107" spans="1:34" ht="30">
      <c r="A107" s="57" t="str">
        <f>'READ ME FIRST'!$D$12</f>
        <v>SDGE</v>
      </c>
      <c r="B107" s="45">
        <f>'READ ME FIRST'!$D$15</f>
        <v>44319</v>
      </c>
      <c r="C107" s="60" t="s">
        <v>323</v>
      </c>
      <c r="D107" s="51" t="str">
        <f>IF(Table2[[#This Row],[WMPInitiativeCategory]]="","",INDEX('Initiative mapping-DO NOT EDIT'!$H$3:$H$12,MATCH(Table2[[#This Row],[WMPInitiativeCategory]],'Initiative mapping-DO NOT EDIT'!$G$3:$G$12,0)))</f>
        <v>5.3.8.</v>
      </c>
      <c r="E107" s="60" t="s">
        <v>136</v>
      </c>
      <c r="F107" s="60" t="s">
        <v>330</v>
      </c>
      <c r="G107" s="65" t="str">
        <f>IF(Table2[[#This Row],[WMPInitiativeActivity]]="","x",IF(Table2[[#This Row],[WMPInitiativeActivity]]="other",Table2[[#This Row],[ActivityNameifOther]],INDEX('Initiative mapping-DO NOT EDIT'!$C$3:$C$89,MATCH(Table2[[#This Row],[WMPInitiativeActivity]],'Initiative mapping-DO NOT EDIT'!$D$3:$D$89,0))))</f>
        <v>Other resource allocation methodology initiatives</v>
      </c>
      <c r="H107" s="60" t="s">
        <v>331</v>
      </c>
      <c r="I107" s="36"/>
      <c r="J10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Methodology_Other resource allocation methodology initiatives__2021</v>
      </c>
      <c r="K107" s="70">
        <v>312</v>
      </c>
      <c r="L107" s="36" t="s">
        <v>126</v>
      </c>
      <c r="M107" s="70" t="s">
        <v>126</v>
      </c>
      <c r="N107" s="70" t="s">
        <v>126</v>
      </c>
      <c r="O107" s="70" t="s">
        <v>126</v>
      </c>
      <c r="P107" s="70" t="s">
        <v>126</v>
      </c>
      <c r="Q107" s="70" t="s">
        <v>126</v>
      </c>
      <c r="R107" s="70" t="s">
        <v>126</v>
      </c>
      <c r="S107" s="30"/>
      <c r="T107" s="30"/>
      <c r="U107" s="30"/>
      <c r="V107" s="73" t="s">
        <v>126</v>
      </c>
      <c r="W107" s="73" t="s">
        <v>126</v>
      </c>
      <c r="X107" s="30"/>
      <c r="Y107" s="30"/>
      <c r="Z107" s="59"/>
      <c r="AA107" s="36"/>
      <c r="AB107" s="30"/>
      <c r="AC107" s="4"/>
      <c r="AD107" s="57"/>
      <c r="AE107" s="31"/>
      <c r="AF107" s="34"/>
      <c r="AG107" s="33"/>
      <c r="AH107" s="33"/>
    </row>
    <row r="108" spans="1:34" ht="105.6" customHeight="1">
      <c r="A108" s="57" t="str">
        <f>'READ ME FIRST'!$D$12</f>
        <v>SDGE</v>
      </c>
      <c r="B108" s="45">
        <f>'READ ME FIRST'!$D$15</f>
        <v>44319</v>
      </c>
      <c r="C108" s="60" t="s">
        <v>323</v>
      </c>
      <c r="D108" s="51" t="str">
        <f>IF(Table2[[#This Row],[WMPInitiativeCategory]]="","",INDEX('Initiative mapping-DO NOT EDIT'!$H$3:$H$12,MATCH(Table2[[#This Row],[WMPInitiativeCategory]],'Initiative mapping-DO NOT EDIT'!$G$3:$G$12,0)))</f>
        <v>5.3.8.</v>
      </c>
      <c r="E108" s="60" t="s">
        <v>136</v>
      </c>
      <c r="F108" s="60" t="s">
        <v>332</v>
      </c>
      <c r="G108" s="65" t="str">
        <f>IF(Table2[[#This Row],[WMPInitiativeActivity]]="","x",IF(Table2[[#This Row],[WMPInitiativeActivity]]="other",Table2[[#This Row],[ActivityNameifOther]],INDEX('Initiative mapping-DO NOT EDIT'!$C$3:$C$89,MATCH(Table2[[#This Row],[WMPInitiativeActivity]],'Initiative mapping-DO NOT EDIT'!$D$3:$D$89,0))))</f>
        <v>Wildfire mitigation personnel</v>
      </c>
      <c r="H108" s="60" t="s">
        <v>333</v>
      </c>
      <c r="I108" s="36"/>
      <c r="J10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SDGE_Resource Allocation Methodology_Wildfire mitigation personnel__2021</v>
      </c>
      <c r="K108" s="70">
        <v>312</v>
      </c>
      <c r="L108" s="36" t="s">
        <v>126</v>
      </c>
      <c r="M108" s="70" t="s">
        <v>126</v>
      </c>
      <c r="N108" s="70" t="s">
        <v>126</v>
      </c>
      <c r="O108" s="70" t="s">
        <v>126</v>
      </c>
      <c r="P108" s="70" t="s">
        <v>126</v>
      </c>
      <c r="Q108" s="70" t="s">
        <v>126</v>
      </c>
      <c r="R108" s="70" t="s">
        <v>126</v>
      </c>
      <c r="S108" s="30"/>
      <c r="T108" s="30"/>
      <c r="U108" s="30"/>
      <c r="V108" s="73" t="s">
        <v>456</v>
      </c>
      <c r="W108" s="73" t="s">
        <v>457</v>
      </c>
      <c r="X108" s="30"/>
      <c r="Y108" s="30"/>
      <c r="Z108" s="59"/>
      <c r="AA108" s="37" t="s">
        <v>127</v>
      </c>
      <c r="AB108" s="30"/>
      <c r="AC108" s="4"/>
      <c r="AD108" s="57"/>
      <c r="AE108" s="31"/>
      <c r="AF108" s="34"/>
      <c r="AG108" s="33"/>
      <c r="AH108" s="33"/>
    </row>
    <row r="109" spans="1:34" ht="409.15" customHeight="1">
      <c r="A109" s="57" t="str">
        <f>'READ ME FIRST'!$D$12</f>
        <v>SDGE</v>
      </c>
      <c r="B109" s="45">
        <f>'READ ME FIRST'!$D$15</f>
        <v>44319</v>
      </c>
      <c r="C109" s="60" t="s">
        <v>334</v>
      </c>
      <c r="D109" s="51" t="str">
        <f>IF(Table2[[#This Row],[WMPInitiativeCategory]]="","",INDEX('Initiative mapping-DO NOT EDIT'!$H$3:$H$12,MATCH(Table2[[#This Row],[WMPInitiativeCategory]],'Initiative mapping-DO NOT EDIT'!$G$3:$G$12,0)))</f>
        <v>5.3.9.</v>
      </c>
      <c r="E109" s="60" t="s">
        <v>335</v>
      </c>
      <c r="F109" s="60"/>
      <c r="G109" s="65">
        <f>IF(Table2[[#This Row],[WMPInitiativeActivity]]="","x",IF(Table2[[#This Row],[WMPInitiativeActivity]]="other",Table2[[#This Row],[ActivityNameifOther]],INDEX('Initiative mapping-DO NOT EDIT'!$C$3:$C$89,MATCH(Table2[[#This Row],[WMPInitiativeActivity]],'Initiative mapping-DO NOT EDIT'!$D$3:$D$89,0))))</f>
        <v>1</v>
      </c>
      <c r="H109" s="60" t="s">
        <v>336</v>
      </c>
      <c r="I109" s="36"/>
      <c r="J10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Preparedness_Adequate and trained workforce for service restoration __2021</v>
      </c>
      <c r="K109" s="70">
        <v>313</v>
      </c>
      <c r="L109" s="36" t="s">
        <v>126</v>
      </c>
      <c r="M109" s="70" t="s">
        <v>126</v>
      </c>
      <c r="N109" s="70" t="s">
        <v>126</v>
      </c>
      <c r="O109" s="70" t="s">
        <v>126</v>
      </c>
      <c r="P109" s="70" t="s">
        <v>126</v>
      </c>
      <c r="Q109" s="70" t="s">
        <v>126</v>
      </c>
      <c r="R109" s="70" t="s">
        <v>126</v>
      </c>
      <c r="S109" s="30"/>
      <c r="T109" s="30"/>
      <c r="U109" s="30"/>
      <c r="V109" s="73" t="s">
        <v>458</v>
      </c>
      <c r="W109" s="73" t="s">
        <v>459</v>
      </c>
      <c r="X109" s="30"/>
      <c r="Y109" s="30"/>
      <c r="Z109" s="59"/>
      <c r="AA109" s="37" t="s">
        <v>127</v>
      </c>
      <c r="AB109" s="30"/>
      <c r="AC109" s="4"/>
      <c r="AD109" s="57"/>
      <c r="AE109" s="31"/>
      <c r="AF109" s="34"/>
      <c r="AG109" s="33"/>
      <c r="AH109" s="33"/>
    </row>
    <row r="110" spans="1:34" ht="409.15" customHeight="1">
      <c r="A110" s="57" t="str">
        <f>'READ ME FIRST'!$D$12</f>
        <v>SDGE</v>
      </c>
      <c r="B110" s="45">
        <f>'READ ME FIRST'!$D$15</f>
        <v>44319</v>
      </c>
      <c r="C110" s="60" t="s">
        <v>334</v>
      </c>
      <c r="D110" s="51" t="str">
        <f>IF(Table2[[#This Row],[WMPInitiativeCategory]]="","",INDEX('Initiative mapping-DO NOT EDIT'!$H$3:$H$12,MATCH(Table2[[#This Row],[WMPInitiativeCategory]],'Initiative mapping-DO NOT EDIT'!$G$3:$G$12,0)))</f>
        <v>5.3.9.</v>
      </c>
      <c r="E110" s="60" t="s">
        <v>337</v>
      </c>
      <c r="F110" s="60"/>
      <c r="G110" s="65">
        <f>IF(Table2[[#This Row],[WMPInitiativeActivity]]="","x",IF(Table2[[#This Row],[WMPInitiativeActivity]]="other",Table2[[#This Row],[ActivityNameifOther]],INDEX('Initiative mapping-DO NOT EDIT'!$C$3:$C$89,MATCH(Table2[[#This Row],[WMPInitiativeActivity]],'Initiative mapping-DO NOT EDIT'!$D$3:$D$89,0))))</f>
        <v>2</v>
      </c>
      <c r="H110" s="60" t="s">
        <v>338</v>
      </c>
      <c r="I110" s="36"/>
      <c r="J11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Preparedness_Community outreach, public awareness, and communications efforts __2021</v>
      </c>
      <c r="K110" s="70">
        <v>315</v>
      </c>
      <c r="L110" s="36" t="s">
        <v>126</v>
      </c>
      <c r="M110" s="70" t="s">
        <v>126</v>
      </c>
      <c r="N110" s="70" t="s">
        <v>126</v>
      </c>
      <c r="O110" s="70" t="s">
        <v>126</v>
      </c>
      <c r="P110" s="70" t="s">
        <v>126</v>
      </c>
      <c r="Q110" s="70" t="s">
        <v>126</v>
      </c>
      <c r="R110" s="70" t="s">
        <v>126</v>
      </c>
      <c r="S110" s="30"/>
      <c r="T110" s="30"/>
      <c r="U110" s="30"/>
      <c r="V110" s="73" t="s">
        <v>460</v>
      </c>
      <c r="W110" s="73" t="s">
        <v>482</v>
      </c>
      <c r="X110" s="30"/>
      <c r="Y110" s="30"/>
      <c r="Z110" s="59"/>
      <c r="AA110" s="37" t="s">
        <v>127</v>
      </c>
      <c r="AB110" s="30"/>
      <c r="AC110" s="4"/>
      <c r="AD110" s="57"/>
      <c r="AE110" s="31"/>
      <c r="AF110" s="34"/>
      <c r="AG110" s="33"/>
      <c r="AH110" s="33"/>
    </row>
    <row r="111" spans="1:34" ht="251.45" customHeight="1">
      <c r="A111" s="57" t="str">
        <f>'READ ME FIRST'!$D$12</f>
        <v>SDGE</v>
      </c>
      <c r="B111" s="45">
        <f>'READ ME FIRST'!$D$15</f>
        <v>44319</v>
      </c>
      <c r="C111" s="60" t="s">
        <v>334</v>
      </c>
      <c r="D111" s="51" t="str">
        <f>IF(Table2[[#This Row],[WMPInitiativeCategory]]="","",INDEX('Initiative mapping-DO NOT EDIT'!$H$3:$H$12,MATCH(Table2[[#This Row],[WMPInitiativeCategory]],'Initiative mapping-DO NOT EDIT'!$G$3:$G$12,0)))</f>
        <v>5.3.9.</v>
      </c>
      <c r="E111" s="60" t="s">
        <v>339</v>
      </c>
      <c r="F111" s="60"/>
      <c r="G111" s="65">
        <f>IF(Table2[[#This Row],[WMPInitiativeActivity]]="","x",IF(Table2[[#This Row],[WMPInitiativeActivity]]="other",Table2[[#This Row],[ActivityNameifOther]],INDEX('Initiative mapping-DO NOT EDIT'!$C$3:$C$89,MATCH(Table2[[#This Row],[WMPInitiativeActivity]],'Initiative mapping-DO NOT EDIT'!$D$3:$D$89,0))))</f>
        <v>3</v>
      </c>
      <c r="H111" s="60" t="s">
        <v>340</v>
      </c>
      <c r="I111" s="36"/>
      <c r="J11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Preparedness_Customer support in emergencies __2021</v>
      </c>
      <c r="K111" s="70">
        <v>320</v>
      </c>
      <c r="L111" s="36" t="s">
        <v>126</v>
      </c>
      <c r="M111" s="70" t="s">
        <v>126</v>
      </c>
      <c r="N111" s="70" t="s">
        <v>126</v>
      </c>
      <c r="O111" s="70" t="s">
        <v>126</v>
      </c>
      <c r="P111" s="70" t="s">
        <v>126</v>
      </c>
      <c r="Q111" s="70" t="s">
        <v>126</v>
      </c>
      <c r="R111" s="70" t="s">
        <v>126</v>
      </c>
      <c r="S111" s="30"/>
      <c r="T111" s="30"/>
      <c r="U111" s="30"/>
      <c r="V111" s="73" t="s">
        <v>461</v>
      </c>
      <c r="W111" s="73" t="s">
        <v>462</v>
      </c>
      <c r="X111" s="30"/>
      <c r="Y111" s="30"/>
      <c r="Z111" s="59"/>
      <c r="AA111" s="37" t="s">
        <v>127</v>
      </c>
      <c r="AB111" s="30"/>
      <c r="AC111" s="4"/>
      <c r="AD111" s="57"/>
      <c r="AE111" s="31"/>
      <c r="AF111" s="34"/>
      <c r="AG111" s="33"/>
      <c r="AH111" s="33"/>
    </row>
    <row r="112" spans="1:34" ht="90">
      <c r="A112" s="57" t="str">
        <f>'READ ME FIRST'!$D$12</f>
        <v>SDGE</v>
      </c>
      <c r="B112" s="45">
        <f>'READ ME FIRST'!$D$15</f>
        <v>44319</v>
      </c>
      <c r="C112" s="60" t="s">
        <v>334</v>
      </c>
      <c r="D112" s="51" t="str">
        <f>IF(Table2[[#This Row],[WMPInitiativeCategory]]="","",INDEX('Initiative mapping-DO NOT EDIT'!$H$3:$H$12,MATCH(Table2[[#This Row],[WMPInitiativeCategory]],'Initiative mapping-DO NOT EDIT'!$G$3:$G$12,0)))</f>
        <v>5.3.9.</v>
      </c>
      <c r="E112" s="60" t="s">
        <v>341</v>
      </c>
      <c r="F112" s="60"/>
      <c r="G112" s="65">
        <f>IF(Table2[[#This Row],[WMPInitiativeActivity]]="","x",IF(Table2[[#This Row],[WMPInitiativeActivity]]="other",Table2[[#This Row],[ActivityNameifOther]],INDEX('Initiative mapping-DO NOT EDIT'!$C$3:$C$89,MATCH(Table2[[#This Row],[WMPInitiativeActivity]],'Initiative mapping-DO NOT EDIT'!$D$3:$D$89,0))))</f>
        <v>4</v>
      </c>
      <c r="H112" s="60" t="s">
        <v>342</v>
      </c>
      <c r="I112" s="36"/>
      <c r="J11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Preparedness_Disaster and emergency preparedness plan __2021</v>
      </c>
      <c r="K112" s="70">
        <v>325</v>
      </c>
      <c r="L112" s="36" t="s">
        <v>126</v>
      </c>
      <c r="M112" s="70" t="s">
        <v>126</v>
      </c>
      <c r="N112" s="70" t="s">
        <v>126</v>
      </c>
      <c r="O112" s="70" t="s">
        <v>126</v>
      </c>
      <c r="P112" s="70" t="s">
        <v>126</v>
      </c>
      <c r="Q112" s="70" t="s">
        <v>126</v>
      </c>
      <c r="R112" s="70" t="s">
        <v>126</v>
      </c>
      <c r="S112" s="30"/>
      <c r="T112" s="30"/>
      <c r="U112" s="30"/>
      <c r="V112" s="73" t="s">
        <v>463</v>
      </c>
      <c r="W112" s="73" t="s">
        <v>464</v>
      </c>
      <c r="X112" s="30"/>
      <c r="Y112" s="30"/>
      <c r="Z112" s="59"/>
      <c r="AA112" s="37" t="s">
        <v>127</v>
      </c>
      <c r="AB112" s="30"/>
      <c r="AC112" s="4"/>
      <c r="AD112" s="57"/>
      <c r="AE112" s="31"/>
      <c r="AF112" s="34"/>
      <c r="AG112" s="33"/>
      <c r="AH112" s="33"/>
    </row>
    <row r="113" spans="1:34" ht="97.15" customHeight="1">
      <c r="A113" s="57" t="str">
        <f>'READ ME FIRST'!$D$12</f>
        <v>SDGE</v>
      </c>
      <c r="B113" s="45">
        <f>'READ ME FIRST'!$D$15</f>
        <v>44319</v>
      </c>
      <c r="C113" s="60" t="s">
        <v>334</v>
      </c>
      <c r="D113" s="51" t="str">
        <f>IF(Table2[[#This Row],[WMPInitiativeCategory]]="","",INDEX('Initiative mapping-DO NOT EDIT'!$H$3:$H$12,MATCH(Table2[[#This Row],[WMPInitiativeCategory]],'Initiative mapping-DO NOT EDIT'!$G$3:$G$12,0)))</f>
        <v>5.3.9.</v>
      </c>
      <c r="E113" s="60" t="s">
        <v>343</v>
      </c>
      <c r="F113" s="60"/>
      <c r="G113" s="65">
        <f>IF(Table2[[#This Row],[WMPInitiativeActivity]]="","x",IF(Table2[[#This Row],[WMPInitiativeActivity]]="other",Table2[[#This Row],[ActivityNameifOther]],INDEX('Initiative mapping-DO NOT EDIT'!$C$3:$C$89,MATCH(Table2[[#This Row],[WMPInitiativeActivity]],'Initiative mapping-DO NOT EDIT'!$D$3:$D$89,0))))</f>
        <v>5</v>
      </c>
      <c r="H113" s="60" t="s">
        <v>344</v>
      </c>
      <c r="I113" s="36"/>
      <c r="J11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Preparedness_Preparedness and planning for service restoration __2021</v>
      </c>
      <c r="K113" s="70">
        <v>326</v>
      </c>
      <c r="L113" s="36" t="s">
        <v>126</v>
      </c>
      <c r="M113" s="70" t="s">
        <v>126</v>
      </c>
      <c r="N113" s="70" t="s">
        <v>126</v>
      </c>
      <c r="O113" s="70" t="s">
        <v>126</v>
      </c>
      <c r="P113" s="70" t="s">
        <v>126</v>
      </c>
      <c r="Q113" s="70" t="s">
        <v>126</v>
      </c>
      <c r="R113" s="70" t="s">
        <v>126</v>
      </c>
      <c r="S113" s="30"/>
      <c r="T113" s="30"/>
      <c r="U113" s="30"/>
      <c r="V113" s="73" t="s">
        <v>465</v>
      </c>
      <c r="W113" s="73" t="s">
        <v>466</v>
      </c>
      <c r="X113" s="30"/>
      <c r="Y113" s="30"/>
      <c r="Z113" s="59"/>
      <c r="AA113" s="37" t="s">
        <v>127</v>
      </c>
      <c r="AB113" s="30"/>
      <c r="AC113" s="4"/>
      <c r="AD113" s="57"/>
      <c r="AE113" s="31"/>
      <c r="AF113" s="34"/>
      <c r="AG113" s="33"/>
      <c r="AH113" s="33"/>
    </row>
    <row r="114" spans="1:34" ht="165">
      <c r="A114" s="57" t="str">
        <f>'READ ME FIRST'!$D$12</f>
        <v>SDGE</v>
      </c>
      <c r="B114" s="45">
        <f>'READ ME FIRST'!$D$15</f>
        <v>44319</v>
      </c>
      <c r="C114" s="60" t="s">
        <v>334</v>
      </c>
      <c r="D114" s="51" t="str">
        <f>IF(Table2[[#This Row],[WMPInitiativeCategory]]="","",INDEX('Initiative mapping-DO NOT EDIT'!$H$3:$H$12,MATCH(Table2[[#This Row],[WMPInitiativeCategory]],'Initiative mapping-DO NOT EDIT'!$G$3:$G$12,0)))</f>
        <v>5.3.9.</v>
      </c>
      <c r="E114" s="60" t="s">
        <v>345</v>
      </c>
      <c r="F114" s="60"/>
      <c r="G114" s="65">
        <f>IF(Table2[[#This Row],[WMPInitiativeActivity]]="","x",IF(Table2[[#This Row],[WMPInitiativeActivity]]="other",Table2[[#This Row],[ActivityNameifOther]],INDEX('Initiative mapping-DO NOT EDIT'!$C$3:$C$89,MATCH(Table2[[#This Row],[WMPInitiativeActivity]],'Initiative mapping-DO NOT EDIT'!$D$3:$D$89,0))))</f>
        <v>6</v>
      </c>
      <c r="H114" s="60" t="s">
        <v>346</v>
      </c>
      <c r="I114" s="36"/>
      <c r="J114"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Preparedness_Protocols in place to learn from wildfire events __2021</v>
      </c>
      <c r="K114" s="70">
        <v>328</v>
      </c>
      <c r="L114" s="36" t="s">
        <v>126</v>
      </c>
      <c r="M114" s="70" t="s">
        <v>126</v>
      </c>
      <c r="N114" s="70" t="s">
        <v>126</v>
      </c>
      <c r="O114" s="70" t="s">
        <v>126</v>
      </c>
      <c r="P114" s="70" t="s">
        <v>126</v>
      </c>
      <c r="Q114" s="70" t="s">
        <v>126</v>
      </c>
      <c r="R114" s="70" t="s">
        <v>126</v>
      </c>
      <c r="S114" s="30"/>
      <c r="T114" s="30"/>
      <c r="U114" s="30"/>
      <c r="V114" s="73" t="s">
        <v>467</v>
      </c>
      <c r="W114" s="73" t="s">
        <v>468</v>
      </c>
      <c r="X114" s="30"/>
      <c r="Y114" s="30"/>
      <c r="Z114" s="59"/>
      <c r="AA114" s="37" t="s">
        <v>127</v>
      </c>
      <c r="AB114" s="30"/>
      <c r="AC114" s="4"/>
      <c r="AD114" s="57"/>
      <c r="AE114" s="31"/>
      <c r="AF114" s="34"/>
      <c r="AG114" s="33"/>
      <c r="AH114" s="33"/>
    </row>
    <row r="115" spans="1:34" ht="126" customHeight="1">
      <c r="A115" s="57" t="str">
        <f>'READ ME FIRST'!$D$12</f>
        <v>SDGE</v>
      </c>
      <c r="B115" s="45">
        <f>'READ ME FIRST'!$D$15</f>
        <v>44319</v>
      </c>
      <c r="C115" s="60" t="s">
        <v>334</v>
      </c>
      <c r="D115" s="51" t="str">
        <f>IF(Table2[[#This Row],[WMPInitiativeCategory]]="","",INDEX('Initiative mapping-DO NOT EDIT'!$H$3:$H$12,MATCH(Table2[[#This Row],[WMPInitiativeCategory]],'Initiative mapping-DO NOT EDIT'!$G$3:$G$12,0)))</f>
        <v>5.3.9.</v>
      </c>
      <c r="E115" s="60" t="s">
        <v>136</v>
      </c>
      <c r="F115" s="60" t="s">
        <v>347</v>
      </c>
      <c r="G115" s="65" t="str">
        <f>IF(Table2[[#This Row],[WMPInitiativeActivity]]="","x",IF(Table2[[#This Row],[WMPInitiativeActivity]]="other",Table2[[#This Row],[ActivityNameifOther]],INDEX('Initiative mapping-DO NOT EDIT'!$C$3:$C$89,MATCH(Table2[[#This Row],[WMPInitiativeActivity]],'Initiative mapping-DO NOT EDIT'!$D$3:$D$89,0))))</f>
        <v>Other – Emergency management operations</v>
      </c>
      <c r="H115" s="60" t="s">
        <v>348</v>
      </c>
      <c r="I115" s="36"/>
      <c r="J115"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SDGE_Emergency Planning &amp; Preparedness_Other – Emergency management operations__2021</v>
      </c>
      <c r="K115" s="70">
        <v>329</v>
      </c>
      <c r="L115" s="36" t="s">
        <v>126</v>
      </c>
      <c r="M115" s="70" t="s">
        <v>126</v>
      </c>
      <c r="N115" s="70" t="s">
        <v>126</v>
      </c>
      <c r="O115" s="70" t="s">
        <v>126</v>
      </c>
      <c r="P115" s="70" t="s">
        <v>126</v>
      </c>
      <c r="Q115" s="70" t="s">
        <v>126</v>
      </c>
      <c r="R115" s="70" t="s">
        <v>126</v>
      </c>
      <c r="S115" s="30"/>
      <c r="T115" s="30"/>
      <c r="U115" s="30"/>
      <c r="V115" s="73" t="s">
        <v>469</v>
      </c>
      <c r="W115" s="73" t="s">
        <v>470</v>
      </c>
      <c r="X115" s="30"/>
      <c r="Y115" s="30"/>
      <c r="Z115" s="59"/>
      <c r="AA115" s="37" t="s">
        <v>127</v>
      </c>
      <c r="AB115" s="30"/>
      <c r="AC115" s="4"/>
      <c r="AD115" s="57"/>
      <c r="AE115" s="31"/>
      <c r="AF115" s="34"/>
      <c r="AG115" s="33"/>
      <c r="AH115" s="33"/>
    </row>
    <row r="116" spans="1:34" ht="295.15" customHeight="1">
      <c r="A116" s="57" t="str">
        <f>'READ ME FIRST'!$D$12</f>
        <v>SDGE</v>
      </c>
      <c r="B116" s="45">
        <f>'READ ME FIRST'!$D$15</f>
        <v>44319</v>
      </c>
      <c r="C116" s="60" t="s">
        <v>349</v>
      </c>
      <c r="D116" s="51" t="str">
        <f>IF(Table2[[#This Row],[WMPInitiativeCategory]]="","",INDEX('Initiative mapping-DO NOT EDIT'!$H$3:$H$12,MATCH(Table2[[#This Row],[WMPInitiativeCategory]],'Initiative mapping-DO NOT EDIT'!$G$3:$G$12,0)))</f>
        <v>5.3.10.</v>
      </c>
      <c r="E116" s="60" t="s">
        <v>350</v>
      </c>
      <c r="F116" s="60"/>
      <c r="G116" s="65">
        <f>IF(Table2[[#This Row],[WMPInitiativeActivity]]="","x",IF(Table2[[#This Row],[WMPInitiativeActivity]]="other",Table2[[#This Row],[ActivityNameifOther]],INDEX('Initiative mapping-DO NOT EDIT'!$C$3:$C$89,MATCH(Table2[[#This Row],[WMPInitiativeActivity]],'Initiative mapping-DO NOT EDIT'!$D$3:$D$89,0))))</f>
        <v>1</v>
      </c>
      <c r="H116" s="60" t="s">
        <v>351</v>
      </c>
      <c r="I116" s="36"/>
      <c r="J116"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Engagement_Community engagement __2021</v>
      </c>
      <c r="K116" s="70">
        <v>335</v>
      </c>
      <c r="L116" s="36" t="s">
        <v>126</v>
      </c>
      <c r="M116" s="70" t="s">
        <v>126</v>
      </c>
      <c r="N116" s="70" t="s">
        <v>126</v>
      </c>
      <c r="O116" s="70" t="s">
        <v>126</v>
      </c>
      <c r="P116" s="70" t="s">
        <v>126</v>
      </c>
      <c r="Q116" s="70" t="s">
        <v>126</v>
      </c>
      <c r="R116" s="70" t="s">
        <v>126</v>
      </c>
      <c r="S116" s="30"/>
      <c r="T116" s="30"/>
      <c r="U116" s="30"/>
      <c r="V116" s="73" t="s">
        <v>471</v>
      </c>
      <c r="W116" s="73" t="s">
        <v>483</v>
      </c>
      <c r="X116" s="30"/>
      <c r="Y116" s="30"/>
      <c r="Z116" s="59"/>
      <c r="AA116" s="37" t="s">
        <v>127</v>
      </c>
      <c r="AB116" s="30"/>
      <c r="AC116" s="4"/>
      <c r="AD116" s="57"/>
      <c r="AE116" s="31"/>
      <c r="AF116" s="34"/>
      <c r="AG116" s="33"/>
      <c r="AH116" s="33"/>
    </row>
    <row r="117" spans="1:34" ht="408" customHeight="1">
      <c r="A117" s="57" t="str">
        <f>'READ ME FIRST'!$D$12</f>
        <v>SDGE</v>
      </c>
      <c r="B117" s="45">
        <f>'READ ME FIRST'!$D$15</f>
        <v>44319</v>
      </c>
      <c r="C117" s="60" t="s">
        <v>349</v>
      </c>
      <c r="D117" s="51" t="str">
        <f>IF(Table2[[#This Row],[WMPInitiativeCategory]]="","",INDEX('Initiative mapping-DO NOT EDIT'!$H$3:$H$12,MATCH(Table2[[#This Row],[WMPInitiativeCategory]],'Initiative mapping-DO NOT EDIT'!$G$3:$G$12,0)))</f>
        <v>5.3.10.</v>
      </c>
      <c r="E117" s="60" t="s">
        <v>136</v>
      </c>
      <c r="F117" s="60" t="s">
        <v>352</v>
      </c>
      <c r="G117" s="65" t="str">
        <f>IF(Table2[[#This Row],[WMPInitiativeActivity]]="","x",IF(Table2[[#This Row],[WMPInitiativeActivity]]="other",Table2[[#This Row],[ActivityNameifOther]],INDEX('Initiative mapping-DO NOT EDIT'!$C$3:$C$89,MATCH(Table2[[#This Row],[WMPInitiativeActivity]],'Initiative mapping-DO NOT EDIT'!$D$3:$D$89,0))))</f>
        <v>PSPS communication practices</v>
      </c>
      <c r="H117" s="60" t="s">
        <v>353</v>
      </c>
      <c r="I117" s="36"/>
      <c r="J117"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Engagement_PSPS communication practices__2021</v>
      </c>
      <c r="K117" s="70">
        <v>337</v>
      </c>
      <c r="L117" s="36" t="s">
        <v>126</v>
      </c>
      <c r="M117" s="70" t="s">
        <v>126</v>
      </c>
      <c r="N117" s="70" t="s">
        <v>126</v>
      </c>
      <c r="O117" s="70" t="s">
        <v>126</v>
      </c>
      <c r="P117" s="70" t="s">
        <v>126</v>
      </c>
      <c r="Q117" s="70" t="s">
        <v>126</v>
      </c>
      <c r="R117" s="70" t="s">
        <v>126</v>
      </c>
      <c r="S117" s="30"/>
      <c r="T117" s="30"/>
      <c r="U117" s="30"/>
      <c r="V117" s="73" t="s">
        <v>472</v>
      </c>
      <c r="W117" s="73" t="s">
        <v>473</v>
      </c>
      <c r="X117" s="30"/>
      <c r="Y117" s="30"/>
      <c r="Z117" s="59"/>
      <c r="AA117" s="37" t="s">
        <v>127</v>
      </c>
      <c r="AB117" s="30"/>
      <c r="AC117" s="4"/>
      <c r="AD117" s="57"/>
      <c r="AE117" s="31"/>
      <c r="AF117" s="34"/>
      <c r="AG117" s="33"/>
      <c r="AH117" s="33"/>
    </row>
    <row r="118" spans="1:34" ht="30">
      <c r="A118" s="57" t="str">
        <f>'READ ME FIRST'!$D$12</f>
        <v>SDGE</v>
      </c>
      <c r="B118" s="45">
        <f>'READ ME FIRST'!$D$15</f>
        <v>44319</v>
      </c>
      <c r="C118" s="60" t="s">
        <v>349</v>
      </c>
      <c r="D118" s="51" t="str">
        <f>IF(Table2[[#This Row],[WMPInitiativeCategory]]="","",INDEX('Initiative mapping-DO NOT EDIT'!$H$3:$H$12,MATCH(Table2[[#This Row],[WMPInitiativeCategory]],'Initiative mapping-DO NOT EDIT'!$G$3:$G$12,0)))</f>
        <v>5.3.10.</v>
      </c>
      <c r="E118" s="60" t="s">
        <v>354</v>
      </c>
      <c r="F118" s="60"/>
      <c r="G118" s="65">
        <f>IF(Table2[[#This Row],[WMPInitiativeActivity]]="","x",IF(Table2[[#This Row],[WMPInitiativeActivity]]="other",Table2[[#This Row],[ActivityNameifOther]],INDEX('Initiative mapping-DO NOT EDIT'!$C$3:$C$89,MATCH(Table2[[#This Row],[WMPInitiativeActivity]],'Initiative mapping-DO NOT EDIT'!$D$3:$D$89,0))))</f>
        <v>2</v>
      </c>
      <c r="H118" s="60" t="s">
        <v>355</v>
      </c>
      <c r="I118" s="36"/>
      <c r="J118"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Engagement_Cooperation and best practice sharing with agencies outside CA __2021</v>
      </c>
      <c r="K118" s="70">
        <v>342</v>
      </c>
      <c r="L118" s="36" t="s">
        <v>126</v>
      </c>
      <c r="M118" s="70" t="s">
        <v>126</v>
      </c>
      <c r="N118" s="70" t="s">
        <v>126</v>
      </c>
      <c r="O118" s="70" t="s">
        <v>126</v>
      </c>
      <c r="P118" s="70" t="s">
        <v>126</v>
      </c>
      <c r="Q118" s="70" t="s">
        <v>126</v>
      </c>
      <c r="R118" s="70" t="s">
        <v>126</v>
      </c>
      <c r="S118" s="30"/>
      <c r="T118" s="30"/>
      <c r="U118" s="30"/>
      <c r="V118" s="73" t="s">
        <v>126</v>
      </c>
      <c r="W118" s="73" t="s">
        <v>126</v>
      </c>
      <c r="X118" s="30"/>
      <c r="Y118" s="30"/>
      <c r="Z118" s="59"/>
      <c r="AA118" s="36"/>
      <c r="AB118" s="30"/>
      <c r="AC118" s="4"/>
      <c r="AD118" s="57"/>
      <c r="AE118" s="31"/>
      <c r="AF118" s="34"/>
      <c r="AG118" s="33"/>
      <c r="AH118" s="33"/>
    </row>
    <row r="119" spans="1:34" ht="100.9" customHeight="1">
      <c r="A119" s="57" t="str">
        <f>'READ ME FIRST'!$D$12</f>
        <v>SDGE</v>
      </c>
      <c r="B119" s="45">
        <f>'READ ME FIRST'!$D$15</f>
        <v>44319</v>
      </c>
      <c r="C119" s="60" t="s">
        <v>349</v>
      </c>
      <c r="D119" s="51" t="str">
        <f>IF(Table2[[#This Row],[WMPInitiativeCategory]]="","",INDEX('Initiative mapping-DO NOT EDIT'!$H$3:$H$12,MATCH(Table2[[#This Row],[WMPInitiativeCategory]],'Initiative mapping-DO NOT EDIT'!$G$3:$G$12,0)))</f>
        <v>5.3.10.</v>
      </c>
      <c r="E119" s="60" t="s">
        <v>136</v>
      </c>
      <c r="F119" s="60" t="s">
        <v>356</v>
      </c>
      <c r="G119" s="65" t="str">
        <f>IF(Table2[[#This Row],[WMPInitiativeActivity]]="","x",IF(Table2[[#This Row],[WMPInitiativeActivity]]="other",Table2[[#This Row],[ActivityNameifOther]],INDEX('Initiative mapping-DO NOT EDIT'!$C$3:$C$89,MATCH(Table2[[#This Row],[WMPInitiativeActivity]],'Initiative mapping-DO NOT EDIT'!$D$3:$D$89,0))))</f>
        <v>Emergency Management and Fire Science &amp; Climate Adaptation</v>
      </c>
      <c r="H119" s="60" t="s">
        <v>357</v>
      </c>
      <c r="I119" s="36"/>
      <c r="J119"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Engagement_Emergency Management and Fire Science &amp; Climate Adaptation__2021</v>
      </c>
      <c r="K119" s="70">
        <v>342</v>
      </c>
      <c r="L119" s="36" t="s">
        <v>126</v>
      </c>
      <c r="M119" s="70" t="s">
        <v>126</v>
      </c>
      <c r="N119" s="70" t="s">
        <v>126</v>
      </c>
      <c r="O119" s="70" t="s">
        <v>126</v>
      </c>
      <c r="P119" s="70" t="s">
        <v>126</v>
      </c>
      <c r="Q119" s="70" t="s">
        <v>126</v>
      </c>
      <c r="R119" s="70" t="s">
        <v>126</v>
      </c>
      <c r="S119" s="30"/>
      <c r="T119" s="30"/>
      <c r="U119" s="30"/>
      <c r="V119" s="73" t="s">
        <v>474</v>
      </c>
      <c r="W119" s="73" t="s">
        <v>475</v>
      </c>
      <c r="X119" s="30"/>
      <c r="Y119" s="30"/>
      <c r="Z119" s="59"/>
      <c r="AA119" s="37" t="s">
        <v>127</v>
      </c>
      <c r="AB119" s="30"/>
      <c r="AC119" s="4"/>
      <c r="AD119" s="57"/>
      <c r="AE119" s="31"/>
      <c r="AF119" s="34"/>
      <c r="AG119" s="33"/>
      <c r="AH119" s="33"/>
    </row>
    <row r="120" spans="1:34" ht="101.45" customHeight="1">
      <c r="A120" s="57" t="str">
        <f>'READ ME FIRST'!$D$12</f>
        <v>SDGE</v>
      </c>
      <c r="B120" s="45">
        <f>'READ ME FIRST'!$D$15</f>
        <v>44319</v>
      </c>
      <c r="C120" s="60" t="s">
        <v>349</v>
      </c>
      <c r="D120" s="51" t="str">
        <f>IF(Table2[[#This Row],[WMPInitiativeCategory]]="","",INDEX('Initiative mapping-DO NOT EDIT'!$H$3:$H$12,MATCH(Table2[[#This Row],[WMPInitiativeCategory]],'Initiative mapping-DO NOT EDIT'!$G$3:$G$12,0)))</f>
        <v>5.3.10.</v>
      </c>
      <c r="E120" s="60" t="s">
        <v>136</v>
      </c>
      <c r="F120" s="60" t="s">
        <v>358</v>
      </c>
      <c r="G120" s="65" t="str">
        <f>IF(Table2[[#This Row],[WMPInitiativeActivity]]="","x",IF(Table2[[#This Row],[WMPInitiativeActivity]]="other",Table2[[#This Row],[ActivityNameifOther]],INDEX('Initiative mapping-DO NOT EDIT'!$C$3:$C$89,MATCH(Table2[[#This Row],[WMPInitiativeActivity]],'Initiative mapping-DO NOT EDIT'!$D$3:$D$89,0))))</f>
        <v>International Wildfire Risk Mitigation Consortium</v>
      </c>
      <c r="H120" s="60" t="s">
        <v>359</v>
      </c>
      <c r="I120" s="36"/>
      <c r="J120"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Engagement_International Wildfire Risk Mitigation Consortium__2021</v>
      </c>
      <c r="K120" s="70">
        <v>344</v>
      </c>
      <c r="L120" s="36" t="s">
        <v>126</v>
      </c>
      <c r="M120" s="70" t="s">
        <v>126</v>
      </c>
      <c r="N120" s="70" t="s">
        <v>126</v>
      </c>
      <c r="O120" s="70" t="s">
        <v>126</v>
      </c>
      <c r="P120" s="70" t="s">
        <v>126</v>
      </c>
      <c r="Q120" s="70" t="s">
        <v>126</v>
      </c>
      <c r="R120" s="70" t="s">
        <v>126</v>
      </c>
      <c r="S120" s="30"/>
      <c r="T120" s="30"/>
      <c r="U120" s="30"/>
      <c r="V120" s="73" t="s">
        <v>476</v>
      </c>
      <c r="W120" s="73" t="s">
        <v>477</v>
      </c>
      <c r="X120" s="30"/>
      <c r="Y120" s="30"/>
      <c r="Z120" s="59"/>
      <c r="AA120" s="37" t="s">
        <v>127</v>
      </c>
      <c r="AB120" s="30"/>
      <c r="AC120" s="4"/>
      <c r="AD120" s="57"/>
      <c r="AE120" s="31"/>
      <c r="AF120" s="34"/>
      <c r="AG120" s="33"/>
      <c r="AH120" s="33"/>
    </row>
    <row r="121" spans="1:34" ht="108" customHeight="1">
      <c r="A121" s="57" t="str">
        <f>'READ ME FIRST'!$D$12</f>
        <v>SDGE</v>
      </c>
      <c r="B121" s="45">
        <f>'READ ME FIRST'!$D$15</f>
        <v>44319</v>
      </c>
      <c r="C121" s="60" t="s">
        <v>349</v>
      </c>
      <c r="D121" s="51" t="str">
        <f>IF(Table2[[#This Row],[WMPInitiativeCategory]]="","",INDEX('Initiative mapping-DO NOT EDIT'!$H$3:$H$12,MATCH(Table2[[#This Row],[WMPInitiativeCategory]],'Initiative mapping-DO NOT EDIT'!$G$3:$G$12,0)))</f>
        <v>5.3.10.</v>
      </c>
      <c r="E121" s="60" t="s">
        <v>360</v>
      </c>
      <c r="F121" s="60"/>
      <c r="G121" s="65">
        <f>IF(Table2[[#This Row],[WMPInitiativeActivity]]="","x",IF(Table2[[#This Row],[WMPInitiativeActivity]]="other",Table2[[#This Row],[ActivityNameifOther]],INDEX('Initiative mapping-DO NOT EDIT'!$C$3:$C$89,MATCH(Table2[[#This Row],[WMPInitiativeActivity]],'Initiative mapping-DO NOT EDIT'!$D$3:$D$89,0))))</f>
        <v>3</v>
      </c>
      <c r="H121" s="60" t="s">
        <v>361</v>
      </c>
      <c r="I121" s="36"/>
      <c r="J121"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Engagement_Cooperation with suppression agencies __2021</v>
      </c>
      <c r="K121" s="70">
        <v>345</v>
      </c>
      <c r="L121" s="36" t="s">
        <v>126</v>
      </c>
      <c r="M121" s="70" t="s">
        <v>126</v>
      </c>
      <c r="N121" s="70" t="s">
        <v>126</v>
      </c>
      <c r="O121" s="70" t="s">
        <v>126</v>
      </c>
      <c r="P121" s="70" t="s">
        <v>126</v>
      </c>
      <c r="Q121" s="70" t="s">
        <v>126</v>
      </c>
      <c r="R121" s="70" t="s">
        <v>126</v>
      </c>
      <c r="S121" s="30"/>
      <c r="T121" s="30"/>
      <c r="U121" s="30"/>
      <c r="V121" s="73" t="s">
        <v>478</v>
      </c>
      <c r="W121" s="73" t="s">
        <v>479</v>
      </c>
      <c r="X121" s="30"/>
      <c r="Y121" s="30"/>
      <c r="Z121" s="59"/>
      <c r="AA121" s="37" t="s">
        <v>127</v>
      </c>
      <c r="AB121" s="30"/>
      <c r="AC121" s="4"/>
      <c r="AD121" s="57"/>
      <c r="AE121" s="31"/>
      <c r="AF121" s="34"/>
      <c r="AG121" s="33"/>
      <c r="AH121" s="33"/>
    </row>
    <row r="122" spans="1:34" ht="30">
      <c r="A122" s="57" t="str">
        <f>'READ ME FIRST'!$D$12</f>
        <v>SDGE</v>
      </c>
      <c r="B122" s="45">
        <f>'READ ME FIRST'!$D$15</f>
        <v>44319</v>
      </c>
      <c r="C122" s="60" t="s">
        <v>349</v>
      </c>
      <c r="D122" s="51" t="str">
        <f>IF(Table2[[#This Row],[WMPInitiativeCategory]]="","",INDEX('Initiative mapping-DO NOT EDIT'!$H$3:$H$12,MATCH(Table2[[#This Row],[WMPInitiativeCategory]],'Initiative mapping-DO NOT EDIT'!$G$3:$G$12,0)))</f>
        <v>5.3.10.</v>
      </c>
      <c r="E122" s="60" t="s">
        <v>362</v>
      </c>
      <c r="F122" s="60"/>
      <c r="G122" s="65">
        <f>IF(Table2[[#This Row],[WMPInitiativeActivity]]="","x",IF(Table2[[#This Row],[WMPInitiativeActivity]]="other",Table2[[#This Row],[ActivityNameifOther]],INDEX('Initiative mapping-DO NOT EDIT'!$C$3:$C$89,MATCH(Table2[[#This Row],[WMPInitiativeActivity]],'Initiative mapping-DO NOT EDIT'!$D$3:$D$89,0))))</f>
        <v>4</v>
      </c>
      <c r="H122" s="60" t="s">
        <v>363</v>
      </c>
      <c r="I122" s="36"/>
      <c r="J122"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Engagement_Forest service and fuel reduction cooperation and joint roadmap __2021</v>
      </c>
      <c r="K122" s="70">
        <v>346</v>
      </c>
      <c r="L122" s="36" t="s">
        <v>126</v>
      </c>
      <c r="M122" s="70" t="s">
        <v>126</v>
      </c>
      <c r="N122" s="70" t="s">
        <v>126</v>
      </c>
      <c r="O122" s="70" t="s">
        <v>126</v>
      </c>
      <c r="P122" s="70" t="s">
        <v>126</v>
      </c>
      <c r="Q122" s="70" t="s">
        <v>126</v>
      </c>
      <c r="R122" s="70" t="s">
        <v>126</v>
      </c>
      <c r="S122" s="30"/>
      <c r="T122" s="30"/>
      <c r="U122" s="30"/>
      <c r="V122" s="73" t="s">
        <v>126</v>
      </c>
      <c r="W122" s="73" t="s">
        <v>126</v>
      </c>
      <c r="X122" s="30"/>
      <c r="Y122" s="30"/>
      <c r="Z122" s="59"/>
      <c r="AA122" s="36"/>
      <c r="AB122" s="30"/>
      <c r="AC122" s="4"/>
      <c r="AD122" s="57"/>
      <c r="AE122" s="31"/>
      <c r="AF122" s="34"/>
      <c r="AG122" s="33"/>
      <c r="AH122" s="33"/>
    </row>
    <row r="123" spans="1:34" ht="122.45" customHeight="1">
      <c r="A123" s="57" t="str">
        <f>'READ ME FIRST'!$D$12</f>
        <v>SDGE</v>
      </c>
      <c r="B123" s="45">
        <f>'READ ME FIRST'!$D$15</f>
        <v>44319</v>
      </c>
      <c r="C123" s="60" t="s">
        <v>349</v>
      </c>
      <c r="D123" s="51" t="str">
        <f>IF(Table2[[#This Row],[WMPInitiativeCategory]]="","",INDEX('Initiative mapping-DO NOT EDIT'!$H$3:$H$12,MATCH(Table2[[#This Row],[WMPInitiativeCategory]],'Initiative mapping-DO NOT EDIT'!$G$3:$G$12,0)))</f>
        <v>5.3.10.</v>
      </c>
      <c r="E123" s="60" t="s">
        <v>136</v>
      </c>
      <c r="F123" s="60" t="s">
        <v>364</v>
      </c>
      <c r="G123" s="65" t="str">
        <f>IF(Table2[[#This Row],[WMPInitiativeActivity]]="","x",IF(Table2[[#This Row],[WMPInitiativeActivity]]="other",Table2[[#This Row],[ActivityNameifOther]],INDEX('Initiative mapping-DO NOT EDIT'!$C$3:$C$89,MATCH(Table2[[#This Row],[WMPInitiativeActivity]],'Initiative mapping-DO NOT EDIT'!$D$3:$D$89,0))))</f>
        <v>Non‐Conductive Balloon Initiative</v>
      </c>
      <c r="H123" s="60" t="s">
        <v>365</v>
      </c>
      <c r="I123" s="36"/>
      <c r="J123" s="58" t="str">
        <f>CONCAT(Table2[[#This Row],[UtilityID]],"_",Table2[[#This Row],[WMPInitiativeCategory]],"_",IF(Table2[[#This Row],[WMPInitiativeActivity]]="","x",IF(Table2[[#This Row],[WMPInitiativeActivity]]="other",Table2[[#This Row],[ActivityNameifOther]],Table2[[#This Row],[WMPInitiativeActivity]])),"_",Table2[[#This Row],[InitiativeActivityID]],"_",YEAR(Table2[[#This Row],[Submission Date]]))</f>
        <v>SDGE_Stakeholder Cooperation &amp; Community Engagement_Non‐Conductive Balloon Initiative__2021</v>
      </c>
      <c r="K123" s="70">
        <v>346</v>
      </c>
      <c r="L123" s="36" t="s">
        <v>126</v>
      </c>
      <c r="M123" s="70" t="s">
        <v>126</v>
      </c>
      <c r="N123" s="70" t="s">
        <v>126</v>
      </c>
      <c r="O123" s="70" t="s">
        <v>126</v>
      </c>
      <c r="P123" s="70" t="s">
        <v>126</v>
      </c>
      <c r="Q123" s="70" t="s">
        <v>126</v>
      </c>
      <c r="R123" s="70" t="s">
        <v>126</v>
      </c>
      <c r="S123" s="36"/>
      <c r="T123" s="36"/>
      <c r="U123" s="36"/>
      <c r="V123" s="73" t="s">
        <v>480</v>
      </c>
      <c r="W123" s="73" t="s">
        <v>481</v>
      </c>
      <c r="X123" s="30"/>
      <c r="Y123" s="30"/>
      <c r="Z123" s="59"/>
      <c r="AA123" s="37" t="s">
        <v>127</v>
      </c>
      <c r="AB123" s="30"/>
      <c r="AC123" s="4"/>
      <c r="AD123" s="57"/>
      <c r="AE123" s="31"/>
      <c r="AF123" s="34"/>
      <c r="AG123" s="33"/>
      <c r="AH123" s="33"/>
    </row>
    <row r="124" spans="1:34" ht="15">
      <c r="A124" s="3"/>
      <c r="B124" s="3"/>
      <c r="C124" s="3"/>
      <c r="D124" s="3"/>
      <c r="E124" s="3"/>
      <c r="F124" s="3"/>
      <c r="G124" s="66"/>
      <c r="H124" s="3"/>
      <c r="I124" s="3"/>
      <c r="J124" s="3"/>
      <c r="K124" s="62"/>
      <c r="L124" s="3"/>
      <c r="M124" s="62"/>
      <c r="N124" s="62"/>
      <c r="O124" s="62"/>
      <c r="P124" s="62"/>
      <c r="Q124" s="62"/>
      <c r="R124" s="62"/>
      <c r="S124" s="3"/>
      <c r="T124" s="3"/>
      <c r="U124" s="3"/>
      <c r="V124" s="3"/>
      <c r="W124" s="3"/>
      <c r="X124" s="3"/>
      <c r="Y124" s="3"/>
      <c r="Z124" s="26"/>
      <c r="AA124" s="3"/>
      <c r="AB124" s="3"/>
      <c r="AC124" s="3"/>
      <c r="AD124" s="3"/>
      <c r="AE124" s="3"/>
      <c r="AF124" s="3"/>
      <c r="AG124" s="3"/>
      <c r="AH124" s="3"/>
    </row>
    <row r="125" spans="1:34" ht="15">
      <c r="A125" s="3"/>
      <c r="B125" s="3"/>
      <c r="C125" s="3"/>
      <c r="D125" s="3"/>
      <c r="E125" s="3"/>
      <c r="F125" s="3"/>
      <c r="G125" s="66"/>
      <c r="H125" s="3"/>
      <c r="I125" s="3"/>
      <c r="J125" s="3"/>
      <c r="K125" s="62"/>
      <c r="L125" s="3"/>
      <c r="M125" s="62"/>
      <c r="N125" s="62"/>
      <c r="O125" s="62"/>
      <c r="P125" s="62"/>
      <c r="Q125" s="62"/>
      <c r="R125" s="62"/>
      <c r="S125" s="3"/>
      <c r="T125" s="3"/>
      <c r="U125" s="3"/>
      <c r="V125" s="3"/>
      <c r="W125" s="3"/>
      <c r="X125" s="3"/>
      <c r="Y125" s="3"/>
      <c r="Z125" s="26"/>
      <c r="AA125" s="3"/>
      <c r="AB125" s="3"/>
      <c r="AC125" s="3"/>
      <c r="AD125" s="3"/>
      <c r="AE125" s="3"/>
      <c r="AF125" s="3"/>
      <c r="AG125" s="3"/>
      <c r="AH125" s="3"/>
    </row>
    <row r="126" spans="1:34" ht="15">
      <c r="A126" s="3"/>
      <c r="B126" s="3"/>
      <c r="C126" s="3"/>
      <c r="D126" s="3"/>
      <c r="E126" s="3"/>
      <c r="F126" s="3"/>
      <c r="G126" s="66"/>
      <c r="H126" s="3"/>
      <c r="I126" s="3"/>
      <c r="J126" s="3"/>
      <c r="K126" s="62"/>
      <c r="L126" s="3"/>
      <c r="M126" s="62"/>
      <c r="N126" s="62"/>
      <c r="O126" s="62"/>
      <c r="P126" s="62"/>
      <c r="Q126" s="62"/>
      <c r="R126" s="62"/>
      <c r="S126" s="3"/>
      <c r="T126" s="3"/>
      <c r="U126" s="3"/>
      <c r="V126" s="3"/>
      <c r="W126" s="3"/>
      <c r="X126" s="3"/>
      <c r="Y126" s="3"/>
      <c r="Z126" s="26"/>
      <c r="AA126" s="3"/>
      <c r="AB126" s="3"/>
      <c r="AC126" s="3"/>
      <c r="AD126" s="3"/>
      <c r="AE126" s="3"/>
      <c r="AF126" s="3"/>
      <c r="AG126" s="3"/>
      <c r="AH126" s="3"/>
    </row>
    <row r="127" spans="1:34" ht="15">
      <c r="A127" s="3"/>
      <c r="B127" s="3"/>
      <c r="C127" s="3"/>
      <c r="D127" s="3"/>
      <c r="E127" s="3"/>
      <c r="F127" s="3"/>
      <c r="G127" s="66"/>
      <c r="H127" s="3"/>
      <c r="I127" s="3"/>
      <c r="J127" s="3"/>
      <c r="K127" s="62"/>
      <c r="L127" s="3"/>
      <c r="M127" s="62"/>
      <c r="N127" s="62"/>
      <c r="O127" s="62"/>
      <c r="P127" s="62"/>
      <c r="Q127" s="62"/>
      <c r="R127" s="62"/>
      <c r="S127" s="3"/>
      <c r="T127" s="3"/>
      <c r="U127" s="3"/>
      <c r="V127" s="3"/>
      <c r="W127" s="3"/>
      <c r="X127" s="3"/>
      <c r="Y127" s="3"/>
      <c r="Z127" s="26"/>
      <c r="AA127" s="3"/>
      <c r="AB127" s="3"/>
      <c r="AC127" s="3"/>
      <c r="AD127" s="3"/>
      <c r="AE127" s="3"/>
      <c r="AF127" s="3"/>
      <c r="AG127" s="3"/>
      <c r="AH127" s="3"/>
    </row>
    <row r="128" spans="1:34" ht="15">
      <c r="A128" s="3"/>
      <c r="B128" s="3"/>
      <c r="C128" s="3"/>
      <c r="D128" s="3"/>
      <c r="E128" s="3"/>
      <c r="F128" s="3"/>
      <c r="G128" s="66"/>
      <c r="H128" s="3"/>
      <c r="I128" s="3"/>
      <c r="J128" s="3"/>
      <c r="K128" s="62"/>
      <c r="L128" s="3"/>
      <c r="M128" s="62"/>
      <c r="N128" s="62"/>
      <c r="O128" s="62"/>
      <c r="P128" s="62"/>
      <c r="Q128" s="62"/>
      <c r="R128" s="62"/>
      <c r="S128" s="3"/>
      <c r="T128" s="3"/>
      <c r="U128" s="3"/>
      <c r="V128" s="3"/>
      <c r="W128" s="3"/>
      <c r="X128" s="3"/>
      <c r="Y128" s="3"/>
      <c r="Z128" s="26"/>
      <c r="AA128" s="3"/>
      <c r="AB128" s="3"/>
      <c r="AC128" s="3"/>
      <c r="AD128" s="3"/>
      <c r="AE128" s="3"/>
      <c r="AF128" s="3"/>
      <c r="AG128" s="3"/>
      <c r="AH128" s="3"/>
    </row>
  </sheetData>
  <dataValidations count="3">
    <dataValidation type="list" allowBlank="1" showInputMessage="1" showErrorMessage="1" sqref="C2:C123">
      <formula1>'Initiative mapping-DO NOT EDIT'!$G$3:$G$12</formula1>
    </dataValidation>
    <dataValidation type="list" allowBlank="1" showInputMessage="1" showErrorMessage="1" sqref="A2:A123">
      <formula1>'Initiative mapping-DO NOT EDIT'!$J$3:$J$10</formula1>
    </dataValidation>
    <dataValidation type="list" allowBlank="1" showInputMessage="1" showErrorMessage="1" sqref="E2:E123">
      <formula1>'Initiative mapping-DO NOT EDIT'!$D$3:$D$89</formula1>
    </dataValidation>
  </dataValidations>
  <pageMargins left="0.7" right="0.7" top="0.75" bottom="0.75" header="0.3" footer="0.3"/>
  <pageSetup horizontalDpi="90" verticalDpi="90" orientation="landscape" paperSize="7" scale="10" r:id="rId2"/>
  <tableParts>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topLeftCell="A1"/>
  </sheetViews>
  <sheetFormatPr defaultColWidth="8.72727272727273" defaultRowHeight="15"/>
  <sheetData>
    <row r="2" spans="2:12" ht="15">
      <c r="B2" s="3" t="s">
        <v>366</v>
      </c>
      <c r="C2" s="3" t="s">
        <v>367</v>
      </c>
      <c r="D2" s="3" t="s">
        <v>368</v>
      </c>
      <c r="E2" s="3"/>
      <c r="F2" s="3"/>
      <c r="G2" s="3" t="s">
        <v>369</v>
      </c>
      <c r="H2" s="3" t="s">
        <v>370</v>
      </c>
      <c r="I2" s="3"/>
      <c r="J2" s="3" t="s">
        <v>7</v>
      </c>
      <c r="K2" s="3"/>
      <c r="L2" s="3"/>
    </row>
    <row r="3" spans="2:12" ht="15">
      <c r="B3" s="3" t="s">
        <v>123</v>
      </c>
      <c r="C3" s="3">
        <v>1</v>
      </c>
      <c r="D3" s="3" t="s">
        <v>124</v>
      </c>
      <c r="E3" s="3"/>
      <c r="F3" s="3"/>
      <c r="G3" s="3" t="s">
        <v>123</v>
      </c>
      <c r="H3" s="3" t="s">
        <v>371</v>
      </c>
      <c r="I3" s="3"/>
      <c r="J3" s="3" t="s">
        <v>372</v>
      </c>
      <c r="K3" s="3"/>
      <c r="L3" s="3"/>
    </row>
    <row r="4" spans="2:12" ht="15">
      <c r="B4" s="3" t="s">
        <v>123</v>
      </c>
      <c r="C4" s="3">
        <v>2</v>
      </c>
      <c r="D4" s="3" t="s">
        <v>128</v>
      </c>
      <c r="E4" s="3"/>
      <c r="F4" s="3"/>
      <c r="G4" s="3" t="s">
        <v>139</v>
      </c>
      <c r="H4" s="3" t="s">
        <v>373</v>
      </c>
      <c r="I4" s="3"/>
      <c r="J4" s="3" t="s">
        <v>374</v>
      </c>
      <c r="K4" s="3"/>
      <c r="L4" s="3"/>
    </row>
    <row r="5" spans="2:12" ht="15">
      <c r="B5" s="3" t="s">
        <v>123</v>
      </c>
      <c r="C5" s="3">
        <v>3</v>
      </c>
      <c r="D5" s="3" t="s">
        <v>130</v>
      </c>
      <c r="E5" s="3"/>
      <c r="F5" s="3"/>
      <c r="G5" s="3" t="s">
        <v>160</v>
      </c>
      <c r="H5" s="3" t="s">
        <v>375</v>
      </c>
      <c r="I5" s="3"/>
      <c r="J5" s="3" t="s">
        <v>8</v>
      </c>
      <c r="K5" s="3"/>
      <c r="L5" s="3"/>
    </row>
    <row r="6" spans="2:12" ht="15">
      <c r="B6" s="3" t="s">
        <v>123</v>
      </c>
      <c r="C6" s="3">
        <v>4</v>
      </c>
      <c r="D6" s="3" t="s">
        <v>132</v>
      </c>
      <c r="E6" s="3"/>
      <c r="F6" s="3"/>
      <c r="G6" s="3" t="s">
        <v>216</v>
      </c>
      <c r="H6" s="3" t="s">
        <v>376</v>
      </c>
      <c r="I6" s="3"/>
      <c r="J6" s="3" t="s">
        <v>377</v>
      </c>
      <c r="K6" s="3"/>
      <c r="L6" s="3"/>
    </row>
    <row r="7" spans="2:12" ht="15">
      <c r="B7" s="3" t="s">
        <v>123</v>
      </c>
      <c r="C7" s="3">
        <v>5</v>
      </c>
      <c r="D7" s="3" t="s">
        <v>134</v>
      </c>
      <c r="E7" s="3"/>
      <c r="F7" s="3"/>
      <c r="G7" s="3" t="s">
        <v>255</v>
      </c>
      <c r="H7" s="3" t="s">
        <v>378</v>
      </c>
      <c r="I7" s="3"/>
      <c r="J7" s="3" t="s">
        <v>379</v>
      </c>
      <c r="K7" s="3"/>
      <c r="L7" s="3"/>
    </row>
    <row r="8" spans="2:12" ht="15">
      <c r="B8" s="3" t="s">
        <v>139</v>
      </c>
      <c r="C8" s="3">
        <v>1</v>
      </c>
      <c r="D8" s="3" t="s">
        <v>140</v>
      </c>
      <c r="E8" s="3"/>
      <c r="F8" s="3"/>
      <c r="G8" s="3" t="s">
        <v>291</v>
      </c>
      <c r="H8" s="3" t="s">
        <v>380</v>
      </c>
      <c r="I8" s="3"/>
      <c r="J8" s="3" t="s">
        <v>381</v>
      </c>
      <c r="K8" s="3"/>
      <c r="L8" s="3"/>
    </row>
    <row r="9" spans="2:12" ht="15">
      <c r="B9" s="3" t="s">
        <v>139</v>
      </c>
      <c r="C9" s="3">
        <v>2</v>
      </c>
      <c r="D9" s="3" t="s">
        <v>142</v>
      </c>
      <c r="E9" s="3"/>
      <c r="F9" s="3"/>
      <c r="G9" s="3" t="s">
        <v>310</v>
      </c>
      <c r="H9" s="3" t="s">
        <v>382</v>
      </c>
      <c r="I9" s="3"/>
      <c r="J9" s="3" t="s">
        <v>383</v>
      </c>
      <c r="K9" s="3"/>
      <c r="L9" s="3"/>
    </row>
    <row r="10" spans="2:12" ht="15">
      <c r="B10" s="3" t="s">
        <v>139</v>
      </c>
      <c r="C10" s="3">
        <v>3</v>
      </c>
      <c r="D10" s="3" t="s">
        <v>144</v>
      </c>
      <c r="E10" s="3"/>
      <c r="F10" s="3"/>
      <c r="G10" s="3" t="s">
        <v>323</v>
      </c>
      <c r="H10" s="3" t="s">
        <v>384</v>
      </c>
      <c r="I10" s="3"/>
      <c r="J10" s="3" t="s">
        <v>385</v>
      </c>
      <c r="K10" s="3"/>
      <c r="L10" s="3"/>
    </row>
    <row r="11" spans="2:12" ht="15">
      <c r="B11" s="3" t="s">
        <v>139</v>
      </c>
      <c r="C11" s="3">
        <v>4</v>
      </c>
      <c r="D11" s="3" t="s">
        <v>146</v>
      </c>
      <c r="E11" s="3"/>
      <c r="F11" s="3"/>
      <c r="G11" s="3" t="s">
        <v>334</v>
      </c>
      <c r="H11" s="3" t="s">
        <v>386</v>
      </c>
      <c r="I11" s="3"/>
      <c r="J11" s="3"/>
      <c r="K11" s="3"/>
      <c r="L11" s="3"/>
    </row>
    <row r="12" spans="2:12" ht="15">
      <c r="B12" s="3" t="s">
        <v>139</v>
      </c>
      <c r="C12" s="3">
        <v>5</v>
      </c>
      <c r="D12" s="3" t="s">
        <v>156</v>
      </c>
      <c r="E12" s="3"/>
      <c r="F12" s="3"/>
      <c r="G12" s="3" t="s">
        <v>349</v>
      </c>
      <c r="H12" s="3" t="s">
        <v>387</v>
      </c>
      <c r="I12" s="3"/>
      <c r="J12" s="3"/>
      <c r="K12" s="3"/>
      <c r="L12" s="3"/>
    </row>
    <row r="13" spans="2:12" ht="15">
      <c r="B13" s="3" t="s">
        <v>139</v>
      </c>
      <c r="C13" s="3">
        <v>6</v>
      </c>
      <c r="D13" s="3" t="s">
        <v>158</v>
      </c>
      <c r="E13" s="3"/>
      <c r="F13" s="3"/>
      <c r="G13" s="3"/>
      <c r="H13" s="3"/>
      <c r="I13" s="3"/>
      <c r="J13" s="3"/>
      <c r="K13" s="3"/>
      <c r="L13" s="3"/>
    </row>
    <row r="14" spans="2:12" ht="15">
      <c r="B14" s="3" t="s">
        <v>160</v>
      </c>
      <c r="C14" s="3">
        <v>1</v>
      </c>
      <c r="D14" s="3" t="s">
        <v>161</v>
      </c>
      <c r="E14" s="3"/>
      <c r="F14" s="3"/>
      <c r="G14" s="3"/>
      <c r="H14" s="3"/>
      <c r="I14" s="3"/>
      <c r="J14" s="3"/>
      <c r="K14" s="3"/>
      <c r="L14" s="3"/>
    </row>
    <row r="15" spans="2:12" ht="15">
      <c r="B15" s="3" t="s">
        <v>160</v>
      </c>
      <c r="C15" s="3">
        <v>2</v>
      </c>
      <c r="D15" s="3" t="s">
        <v>163</v>
      </c>
      <c r="E15" s="3"/>
      <c r="F15" s="3"/>
      <c r="G15" s="3"/>
      <c r="H15" s="3"/>
      <c r="I15" s="3"/>
      <c r="J15" s="3"/>
      <c r="K15" s="3"/>
      <c r="L15" s="3"/>
    </row>
    <row r="16" spans="2:12" ht="15">
      <c r="B16" s="3" t="s">
        <v>160</v>
      </c>
      <c r="C16" s="3">
        <v>3</v>
      </c>
      <c r="D16" s="3" t="s">
        <v>165</v>
      </c>
      <c r="E16" s="3"/>
      <c r="F16" s="3"/>
      <c r="G16" s="3"/>
      <c r="H16" s="3"/>
      <c r="I16" s="3"/>
      <c r="J16" s="3"/>
      <c r="K16" s="3"/>
      <c r="L16" s="3"/>
    </row>
    <row r="17" spans="2:12" ht="15">
      <c r="B17" s="3" t="s">
        <v>160</v>
      </c>
      <c r="C17" s="3">
        <v>4</v>
      </c>
      <c r="D17" s="3" t="s">
        <v>167</v>
      </c>
      <c r="E17" s="3"/>
      <c r="F17" s="3"/>
      <c r="G17" s="3"/>
      <c r="H17" s="3"/>
      <c r="I17" s="3"/>
      <c r="J17" s="3"/>
      <c r="K17" s="3"/>
      <c r="L17" s="3"/>
    </row>
    <row r="18" spans="2:12" ht="15">
      <c r="B18" s="3" t="s">
        <v>160</v>
      </c>
      <c r="C18" s="3">
        <v>5</v>
      </c>
      <c r="D18" s="3" t="s">
        <v>169</v>
      </c>
      <c r="E18" s="3"/>
      <c r="F18" s="3"/>
      <c r="G18" s="3"/>
      <c r="H18" s="3"/>
      <c r="I18" s="3"/>
      <c r="J18" s="3"/>
      <c r="K18" s="3"/>
      <c r="L18" s="3"/>
    </row>
    <row r="19" spans="2:12" ht="15">
      <c r="B19" s="3" t="s">
        <v>160</v>
      </c>
      <c r="C19" s="3">
        <v>6</v>
      </c>
      <c r="D19" s="3" t="s">
        <v>171</v>
      </c>
      <c r="E19" s="3"/>
      <c r="F19" s="3"/>
      <c r="G19" s="3"/>
      <c r="H19" s="3"/>
      <c r="I19" s="3"/>
      <c r="J19" s="3"/>
      <c r="K19" s="3"/>
      <c r="L19" s="3"/>
    </row>
    <row r="20" spans="2:12" ht="15">
      <c r="B20" s="3" t="s">
        <v>160</v>
      </c>
      <c r="C20" s="3">
        <v>7</v>
      </c>
      <c r="D20" s="3" t="s">
        <v>173</v>
      </c>
      <c r="E20" s="3"/>
      <c r="F20" s="3"/>
      <c r="G20" s="3"/>
      <c r="H20" s="3"/>
      <c r="I20" s="3"/>
      <c r="J20" s="3"/>
      <c r="K20" s="3"/>
      <c r="L20" s="3"/>
    </row>
    <row r="21" spans="2:12" ht="15">
      <c r="B21" s="3" t="s">
        <v>160</v>
      </c>
      <c r="C21" s="3">
        <v>8</v>
      </c>
      <c r="D21" s="3" t="s">
        <v>175</v>
      </c>
      <c r="E21" s="3"/>
      <c r="F21" s="3"/>
      <c r="G21" s="3"/>
      <c r="H21" s="3"/>
      <c r="I21" s="3"/>
      <c r="J21" s="3"/>
      <c r="K21" s="3"/>
      <c r="L21" s="3"/>
    </row>
    <row r="22" spans="2:12" ht="15">
      <c r="B22" s="3" t="s">
        <v>160</v>
      </c>
      <c r="C22" s="3">
        <v>9</v>
      </c>
      <c r="D22" s="3" t="s">
        <v>181</v>
      </c>
      <c r="E22" s="3"/>
      <c r="F22" s="3"/>
      <c r="G22" s="3"/>
      <c r="H22" s="3"/>
      <c r="I22" s="3"/>
      <c r="J22" s="3"/>
      <c r="K22" s="3"/>
      <c r="L22" s="3"/>
    </row>
    <row r="23" spans="2:12" ht="15">
      <c r="B23" s="3" t="s">
        <v>160</v>
      </c>
      <c r="C23" s="3">
        <v>10</v>
      </c>
      <c r="D23" s="3" t="s">
        <v>183</v>
      </c>
      <c r="E23" s="3"/>
      <c r="F23" s="3"/>
      <c r="G23" s="3"/>
      <c r="H23" s="3"/>
      <c r="I23" s="3"/>
      <c r="J23" s="3"/>
      <c r="K23" s="3"/>
      <c r="L23" s="3"/>
    </row>
    <row r="24" spans="2:12" ht="15">
      <c r="B24" s="3" t="s">
        <v>160</v>
      </c>
      <c r="C24" s="3">
        <v>11</v>
      </c>
      <c r="D24" s="3" t="s">
        <v>185</v>
      </c>
      <c r="E24" s="3"/>
      <c r="F24" s="3"/>
      <c r="G24" s="3"/>
      <c r="H24" s="3"/>
      <c r="I24" s="3"/>
      <c r="J24" s="3"/>
      <c r="K24" s="3"/>
      <c r="L24" s="3"/>
    </row>
    <row r="25" spans="2:12" ht="15">
      <c r="B25" s="3" t="s">
        <v>160</v>
      </c>
      <c r="C25" s="3">
        <v>12</v>
      </c>
      <c r="D25" s="3" t="s">
        <v>193</v>
      </c>
      <c r="E25" s="3"/>
      <c r="F25" s="3"/>
      <c r="G25" s="3"/>
      <c r="H25" s="3"/>
      <c r="I25" s="3"/>
      <c r="J25" s="3"/>
      <c r="K25" s="3"/>
      <c r="L25" s="3"/>
    </row>
    <row r="26" spans="2:12" ht="15">
      <c r="B26" s="3" t="s">
        <v>160</v>
      </c>
      <c r="C26" s="3">
        <v>13</v>
      </c>
      <c r="D26" s="3" t="s">
        <v>195</v>
      </c>
      <c r="E26" s="3"/>
      <c r="F26" s="3"/>
      <c r="G26" s="3"/>
      <c r="H26" s="3"/>
      <c r="I26" s="3"/>
      <c r="J26" s="3"/>
      <c r="K26" s="3"/>
      <c r="L26" s="3"/>
    </row>
    <row r="27" spans="2:12" ht="15">
      <c r="B27" s="3" t="s">
        <v>160</v>
      </c>
      <c r="C27" s="3">
        <v>14</v>
      </c>
      <c r="D27" s="3" t="s">
        <v>197</v>
      </c>
      <c r="E27" s="3"/>
      <c r="F27" s="3"/>
      <c r="G27" s="3"/>
      <c r="H27" s="3"/>
      <c r="I27" s="3"/>
      <c r="J27" s="3"/>
      <c r="K27" s="3"/>
      <c r="L27" s="3"/>
    </row>
    <row r="28" spans="2:12" ht="15">
      <c r="B28" s="3" t="s">
        <v>160</v>
      </c>
      <c r="C28" s="3">
        <v>15</v>
      </c>
      <c r="D28" s="3" t="s">
        <v>199</v>
      </c>
      <c r="E28" s="3"/>
      <c r="F28" s="3"/>
      <c r="G28" s="3"/>
      <c r="H28" s="3"/>
      <c r="I28" s="3"/>
      <c r="J28" s="3"/>
      <c r="K28" s="3"/>
      <c r="L28" s="3"/>
    </row>
    <row r="29" spans="2:12" ht="15">
      <c r="B29" s="3" t="s">
        <v>160</v>
      </c>
      <c r="C29" s="3">
        <v>16</v>
      </c>
      <c r="D29" s="3" t="s">
        <v>201</v>
      </c>
      <c r="E29" s="3"/>
      <c r="F29" s="3"/>
      <c r="G29" s="3"/>
      <c r="H29" s="3"/>
      <c r="I29" s="3"/>
      <c r="J29" s="3"/>
      <c r="K29" s="3"/>
      <c r="L29" s="3"/>
    </row>
    <row r="30" spans="2:12" ht="15">
      <c r="B30" s="3" t="s">
        <v>160</v>
      </c>
      <c r="C30" s="3">
        <v>17</v>
      </c>
      <c r="D30" s="3" t="s">
        <v>203</v>
      </c>
      <c r="E30" s="3"/>
      <c r="F30" s="3"/>
      <c r="G30" s="3"/>
      <c r="H30" s="3"/>
      <c r="I30" s="3"/>
      <c r="J30" s="3"/>
      <c r="K30" s="3"/>
      <c r="L30" s="3"/>
    </row>
    <row r="31" spans="2:12" ht="15">
      <c r="B31" s="3" t="s">
        <v>216</v>
      </c>
      <c r="C31" s="3">
        <v>1</v>
      </c>
      <c r="D31" s="3" t="s">
        <v>217</v>
      </c>
      <c r="E31" s="3"/>
      <c r="F31" s="3"/>
      <c r="G31" s="3"/>
      <c r="H31" s="3"/>
      <c r="I31" s="3"/>
      <c r="J31" s="3"/>
      <c r="K31" s="3"/>
      <c r="L31" s="3"/>
    </row>
    <row r="32" spans="2:12" ht="15">
      <c r="B32" s="3" t="s">
        <v>216</v>
      </c>
      <c r="C32" s="3">
        <v>2</v>
      </c>
      <c r="D32" s="3" t="s">
        <v>219</v>
      </c>
      <c r="E32" s="3"/>
      <c r="F32" s="3"/>
      <c r="G32" s="3"/>
      <c r="H32" s="3"/>
      <c r="I32" s="3"/>
      <c r="J32" s="3"/>
      <c r="K32" s="3"/>
      <c r="L32" s="3"/>
    </row>
    <row r="33" spans="2:12" ht="15">
      <c r="B33" s="3" t="s">
        <v>216</v>
      </c>
      <c r="C33" s="3">
        <v>3</v>
      </c>
      <c r="D33" s="3" t="s">
        <v>221</v>
      </c>
      <c r="E33" s="3"/>
      <c r="F33" s="3"/>
      <c r="G33" s="3"/>
      <c r="H33" s="3"/>
      <c r="I33" s="3"/>
      <c r="J33" s="3"/>
      <c r="K33" s="3"/>
      <c r="L33" s="3"/>
    </row>
    <row r="34" spans="2:12" ht="15">
      <c r="B34" s="3" t="s">
        <v>216</v>
      </c>
      <c r="C34" s="3">
        <v>4</v>
      </c>
      <c r="D34" s="3" t="s">
        <v>223</v>
      </c>
      <c r="E34" s="3"/>
      <c r="F34" s="3"/>
      <c r="G34" s="3"/>
      <c r="H34" s="3"/>
      <c r="I34" s="3"/>
      <c r="J34" s="3"/>
      <c r="K34" s="3"/>
      <c r="L34" s="3"/>
    </row>
    <row r="35" spans="2:12" ht="15">
      <c r="B35" s="3" t="s">
        <v>216</v>
      </c>
      <c r="C35" s="3">
        <v>5</v>
      </c>
      <c r="D35" s="3" t="s">
        <v>225</v>
      </c>
      <c r="E35" s="3"/>
      <c r="F35" s="3"/>
      <c r="G35" s="3"/>
      <c r="H35" s="3"/>
      <c r="I35" s="3"/>
      <c r="J35" s="3"/>
      <c r="K35" s="3"/>
      <c r="L35" s="3"/>
    </row>
    <row r="36" spans="2:12" ht="15">
      <c r="B36" s="3" t="s">
        <v>216</v>
      </c>
      <c r="C36" s="3">
        <v>6</v>
      </c>
      <c r="D36" s="3" t="s">
        <v>227</v>
      </c>
      <c r="E36" s="3"/>
      <c r="F36" s="3"/>
      <c r="G36" s="3"/>
      <c r="H36" s="3"/>
      <c r="I36" s="3"/>
      <c r="J36" s="3"/>
      <c r="K36" s="3"/>
      <c r="L36" s="3"/>
    </row>
    <row r="37" spans="2:12" ht="15">
      <c r="B37" s="3" t="s">
        <v>216</v>
      </c>
      <c r="C37" s="3">
        <v>7</v>
      </c>
      <c r="D37" s="3" t="s">
        <v>229</v>
      </c>
      <c r="E37" s="3"/>
      <c r="F37" s="3"/>
      <c r="G37" s="3"/>
      <c r="H37" s="3"/>
      <c r="I37" s="3"/>
      <c r="J37" s="3"/>
      <c r="K37" s="3"/>
      <c r="L37" s="3"/>
    </row>
    <row r="38" spans="2:12" ht="15">
      <c r="B38" s="3" t="s">
        <v>216</v>
      </c>
      <c r="C38" s="3">
        <v>8</v>
      </c>
      <c r="D38" s="3" t="s">
        <v>231</v>
      </c>
      <c r="E38" s="3"/>
      <c r="F38" s="3"/>
      <c r="G38" s="3"/>
      <c r="H38" s="3"/>
      <c r="I38" s="3"/>
      <c r="J38" s="3"/>
      <c r="K38" s="3"/>
      <c r="L38" s="3"/>
    </row>
    <row r="39" spans="2:12" ht="15">
      <c r="B39" s="3" t="s">
        <v>216</v>
      </c>
      <c r="C39" s="3">
        <v>9</v>
      </c>
      <c r="D39" s="3" t="s">
        <v>233</v>
      </c>
      <c r="E39" s="3"/>
      <c r="F39" s="3"/>
      <c r="G39" s="3"/>
      <c r="H39" s="3"/>
      <c r="I39" s="3"/>
      <c r="J39" s="3"/>
      <c r="K39" s="3"/>
      <c r="L39" s="3"/>
    </row>
    <row r="40" spans="2:12" ht="15">
      <c r="B40" s="3" t="s">
        <v>216</v>
      </c>
      <c r="C40" s="3">
        <v>10</v>
      </c>
      <c r="D40" s="3" t="s">
        <v>271</v>
      </c>
      <c r="E40" s="3"/>
      <c r="F40" s="3"/>
      <c r="G40" s="3"/>
      <c r="H40" s="3"/>
      <c r="I40" s="3"/>
      <c r="J40" s="3"/>
      <c r="K40" s="3"/>
      <c r="L40" s="3"/>
    </row>
    <row r="41" spans="2:12" ht="15">
      <c r="B41" s="3" t="s">
        <v>216</v>
      </c>
      <c r="C41" s="3">
        <v>11</v>
      </c>
      <c r="D41" s="3" t="s">
        <v>245</v>
      </c>
      <c r="E41" s="3"/>
      <c r="F41" s="3"/>
      <c r="G41" s="3"/>
      <c r="H41" s="3"/>
      <c r="I41" s="3"/>
      <c r="J41" s="3"/>
      <c r="K41" s="3"/>
      <c r="L41" s="3"/>
    </row>
    <row r="42" spans="2:12" ht="15">
      <c r="B42" s="3" t="s">
        <v>216</v>
      </c>
      <c r="C42" s="3">
        <v>12</v>
      </c>
      <c r="D42" s="3" t="s">
        <v>247</v>
      </c>
      <c r="E42" s="3"/>
      <c r="F42" s="3"/>
      <c r="G42" s="3"/>
      <c r="H42" s="3"/>
      <c r="I42" s="3"/>
      <c r="J42" s="3"/>
      <c r="K42" s="3"/>
      <c r="L42" s="3"/>
    </row>
    <row r="43" spans="2:12" ht="15">
      <c r="B43" s="3" t="s">
        <v>216</v>
      </c>
      <c r="C43" s="3">
        <v>13</v>
      </c>
      <c r="D43" s="3" t="s">
        <v>249</v>
      </c>
      <c r="E43" s="3"/>
      <c r="F43" s="3"/>
      <c r="G43" s="3"/>
      <c r="H43" s="3"/>
      <c r="I43" s="3"/>
      <c r="J43" s="3"/>
      <c r="K43" s="3"/>
      <c r="L43" s="3"/>
    </row>
    <row r="44" spans="2:12" ht="15">
      <c r="B44" s="3" t="s">
        <v>216</v>
      </c>
      <c r="C44" s="3">
        <v>14</v>
      </c>
      <c r="D44" s="3" t="s">
        <v>251</v>
      </c>
      <c r="E44" s="3"/>
      <c r="F44" s="3"/>
      <c r="G44" s="3"/>
      <c r="H44" s="3"/>
      <c r="I44" s="3"/>
      <c r="J44" s="3"/>
      <c r="K44" s="3"/>
      <c r="L44" s="3"/>
    </row>
    <row r="45" spans="2:12" ht="15">
      <c r="B45" s="3" t="s">
        <v>216</v>
      </c>
      <c r="C45" s="3">
        <v>15</v>
      </c>
      <c r="D45" s="3" t="s">
        <v>253</v>
      </c>
      <c r="E45" s="3"/>
      <c r="F45" s="3"/>
      <c r="G45" s="3"/>
      <c r="H45" s="3"/>
      <c r="I45" s="3"/>
      <c r="J45" s="3"/>
      <c r="K45" s="3"/>
      <c r="L45" s="3"/>
    </row>
    <row r="46" spans="2:12" ht="15">
      <c r="B46" s="3" t="s">
        <v>255</v>
      </c>
      <c r="C46" s="3">
        <v>1</v>
      </c>
      <c r="D46" s="3" t="s">
        <v>256</v>
      </c>
      <c r="E46" s="3"/>
      <c r="F46" s="3"/>
      <c r="G46" s="3"/>
      <c r="H46" s="3"/>
      <c r="I46" s="3"/>
      <c r="J46" s="3"/>
      <c r="K46" s="3"/>
      <c r="L46" s="3"/>
    </row>
    <row r="47" spans="2:12" ht="15">
      <c r="B47" s="3" t="s">
        <v>255</v>
      </c>
      <c r="C47" s="3">
        <v>2</v>
      </c>
      <c r="D47" s="3" t="s">
        <v>258</v>
      </c>
      <c r="E47" s="3"/>
      <c r="F47" s="3"/>
      <c r="G47" s="3"/>
      <c r="H47" s="3"/>
      <c r="I47" s="3"/>
      <c r="J47" s="3"/>
      <c r="K47" s="3"/>
      <c r="L47" s="3"/>
    </row>
    <row r="48" spans="2:12" ht="15">
      <c r="B48" s="3" t="s">
        <v>255</v>
      </c>
      <c r="C48" s="3">
        <v>3</v>
      </c>
      <c r="D48" s="3" t="s">
        <v>260</v>
      </c>
      <c r="E48" s="3"/>
      <c r="F48" s="3"/>
      <c r="G48" s="3"/>
      <c r="H48" s="3"/>
      <c r="I48" s="3"/>
      <c r="J48" s="3"/>
      <c r="K48" s="3"/>
      <c r="L48" s="3"/>
    </row>
    <row r="49" spans="2:12" ht="15">
      <c r="B49" s="3" t="s">
        <v>255</v>
      </c>
      <c r="C49" s="3">
        <v>4</v>
      </c>
      <c r="D49" s="3" t="s">
        <v>262</v>
      </c>
      <c r="E49" s="3"/>
      <c r="F49" s="3"/>
      <c r="G49" s="3"/>
      <c r="H49" s="3"/>
      <c r="I49" s="3"/>
      <c r="J49" s="3"/>
      <c r="K49" s="3"/>
      <c r="L49" s="3"/>
    </row>
    <row r="50" spans="2:12" ht="15">
      <c r="B50" s="3" t="s">
        <v>255</v>
      </c>
      <c r="C50" s="3">
        <v>5</v>
      </c>
      <c r="D50" s="3" t="s">
        <v>264</v>
      </c>
      <c r="E50" s="3"/>
      <c r="F50" s="3"/>
      <c r="G50" s="3"/>
      <c r="H50" s="3"/>
      <c r="I50" s="3"/>
      <c r="J50" s="3"/>
      <c r="K50" s="3"/>
      <c r="L50" s="3"/>
    </row>
    <row r="51" spans="2:12" ht="15">
      <c r="B51" s="3" t="s">
        <v>255</v>
      </c>
      <c r="C51" s="3">
        <v>6</v>
      </c>
      <c r="D51" s="3" t="s">
        <v>221</v>
      </c>
      <c r="E51" s="3"/>
      <c r="F51" s="3"/>
      <c r="G51" s="3"/>
      <c r="H51" s="3"/>
      <c r="I51" s="3"/>
      <c r="J51" s="3"/>
      <c r="K51" s="3"/>
      <c r="L51" s="3"/>
    </row>
    <row r="52" spans="2:12" ht="15">
      <c r="B52" s="3" t="s">
        <v>255</v>
      </c>
      <c r="C52" s="3">
        <v>7</v>
      </c>
      <c r="D52" s="3" t="s">
        <v>267</v>
      </c>
      <c r="E52" s="3"/>
      <c r="F52" s="3"/>
      <c r="G52" s="3"/>
      <c r="H52" s="3"/>
      <c r="I52" s="3"/>
      <c r="J52" s="3"/>
      <c r="K52" s="3"/>
      <c r="L52" s="3"/>
    </row>
    <row r="53" spans="2:12" ht="15">
      <c r="B53" s="3" t="s">
        <v>255</v>
      </c>
      <c r="C53" s="3">
        <v>8</v>
      </c>
      <c r="D53" s="3" t="s">
        <v>388</v>
      </c>
      <c r="E53" s="3"/>
      <c r="F53" s="3"/>
      <c r="G53" s="3"/>
      <c r="H53" s="3"/>
      <c r="I53" s="3"/>
      <c r="J53" s="3"/>
      <c r="K53" s="3"/>
      <c r="L53" s="3"/>
    </row>
    <row r="54" spans="2:12" ht="15">
      <c r="B54" s="3" t="s">
        <v>255</v>
      </c>
      <c r="C54" s="3">
        <v>9</v>
      </c>
      <c r="D54" s="3" t="s">
        <v>389</v>
      </c>
      <c r="E54" s="3"/>
      <c r="F54" s="3"/>
      <c r="G54" s="3"/>
      <c r="H54" s="3"/>
      <c r="I54" s="3"/>
      <c r="J54" s="3"/>
      <c r="K54" s="3"/>
      <c r="L54" s="3"/>
    </row>
    <row r="55" spans="2:12" ht="15">
      <c r="B55" s="3" t="s">
        <v>255</v>
      </c>
      <c r="C55" s="3">
        <v>10</v>
      </c>
      <c r="D55" s="3" t="s">
        <v>390</v>
      </c>
      <c r="E55" s="3"/>
      <c r="F55" s="3"/>
      <c r="G55" s="3"/>
      <c r="H55" s="3"/>
      <c r="I55" s="3"/>
      <c r="J55" s="3"/>
      <c r="K55" s="3"/>
      <c r="L55" s="3"/>
    </row>
    <row r="56" spans="2:12" ht="15">
      <c r="B56" s="3" t="s">
        <v>255</v>
      </c>
      <c r="C56" s="3">
        <v>11</v>
      </c>
      <c r="D56" s="3" t="s">
        <v>391</v>
      </c>
      <c r="E56" s="3"/>
      <c r="F56" s="3"/>
      <c r="G56" s="3"/>
      <c r="H56" s="3"/>
      <c r="I56" s="3"/>
      <c r="J56" s="3"/>
      <c r="K56" s="3"/>
      <c r="L56" s="3"/>
    </row>
    <row r="57" spans="2:12" ht="15">
      <c r="B57" s="3" t="s">
        <v>255</v>
      </c>
      <c r="C57" s="3">
        <v>12</v>
      </c>
      <c r="D57" s="3" t="s">
        <v>392</v>
      </c>
      <c r="E57" s="3"/>
      <c r="F57" s="3"/>
      <c r="G57" s="3"/>
      <c r="H57" s="3"/>
      <c r="I57" s="3"/>
      <c r="J57" s="3"/>
      <c r="K57" s="3"/>
      <c r="L57" s="3"/>
    </row>
    <row r="58" spans="2:12" ht="15">
      <c r="B58" s="3" t="s">
        <v>255</v>
      </c>
      <c r="C58" s="3">
        <v>13</v>
      </c>
      <c r="D58" s="3" t="s">
        <v>275</v>
      </c>
      <c r="E58" s="3"/>
      <c r="F58" s="3"/>
      <c r="G58" s="3"/>
      <c r="H58" s="3"/>
      <c r="I58" s="3"/>
      <c r="J58" s="3"/>
      <c r="K58" s="3"/>
      <c r="L58" s="3"/>
    </row>
    <row r="59" spans="2:12" ht="15">
      <c r="B59" s="3" t="s">
        <v>255</v>
      </c>
      <c r="C59" s="3">
        <v>14</v>
      </c>
      <c r="D59" s="3" t="s">
        <v>277</v>
      </c>
      <c r="E59" s="3"/>
      <c r="F59" s="3"/>
      <c r="G59" s="3"/>
      <c r="H59" s="3"/>
      <c r="I59" s="3"/>
      <c r="J59" s="3"/>
      <c r="K59" s="3"/>
      <c r="L59" s="3"/>
    </row>
    <row r="60" spans="2:12" ht="15">
      <c r="B60" s="3" t="s">
        <v>255</v>
      </c>
      <c r="C60" s="3">
        <v>15</v>
      </c>
      <c r="D60" s="3" t="s">
        <v>279</v>
      </c>
      <c r="E60" s="3"/>
      <c r="F60" s="3"/>
      <c r="G60" s="3"/>
      <c r="H60" s="3"/>
      <c r="I60" s="3"/>
      <c r="J60" s="3"/>
      <c r="K60" s="3"/>
      <c r="L60" s="3"/>
    </row>
    <row r="61" spans="2:12" ht="15">
      <c r="B61" s="3" t="s">
        <v>255</v>
      </c>
      <c r="C61" s="3">
        <v>16</v>
      </c>
      <c r="D61" s="3" t="s">
        <v>281</v>
      </c>
      <c r="E61" s="3"/>
      <c r="F61" s="3"/>
      <c r="G61" s="3"/>
      <c r="H61" s="3"/>
      <c r="I61" s="3"/>
      <c r="J61" s="3"/>
      <c r="K61" s="3"/>
      <c r="L61" s="3"/>
    </row>
    <row r="62" spans="2:12" ht="15">
      <c r="B62" s="3" t="s">
        <v>255</v>
      </c>
      <c r="C62" s="3">
        <v>17</v>
      </c>
      <c r="D62" s="3" t="s">
        <v>283</v>
      </c>
      <c r="E62" s="3"/>
      <c r="F62" s="3"/>
      <c r="G62" s="3"/>
      <c r="H62" s="3"/>
      <c r="I62" s="3"/>
      <c r="J62" s="3"/>
      <c r="K62" s="3"/>
      <c r="L62" s="3"/>
    </row>
    <row r="63" spans="2:12" ht="15">
      <c r="B63" s="3" t="s">
        <v>255</v>
      </c>
      <c r="C63" s="3">
        <v>18</v>
      </c>
      <c r="D63" s="3" t="s">
        <v>285</v>
      </c>
      <c r="E63" s="3"/>
      <c r="F63" s="3"/>
      <c r="G63" s="3"/>
      <c r="H63" s="3"/>
      <c r="I63" s="3"/>
      <c r="J63" s="3"/>
      <c r="K63" s="3"/>
      <c r="L63" s="3"/>
    </row>
    <row r="64" spans="2:12" ht="15">
      <c r="B64" s="3" t="s">
        <v>255</v>
      </c>
      <c r="C64" s="3">
        <v>19</v>
      </c>
      <c r="D64" s="3" t="s">
        <v>287</v>
      </c>
      <c r="E64" s="3"/>
      <c r="F64" s="3"/>
      <c r="G64" s="3"/>
      <c r="H64" s="3"/>
      <c r="I64" s="3"/>
      <c r="J64" s="3"/>
      <c r="K64" s="3"/>
      <c r="L64" s="3"/>
    </row>
    <row r="65" spans="2:12" ht="15">
      <c r="B65" s="3" t="s">
        <v>255</v>
      </c>
      <c r="C65" s="3">
        <v>20</v>
      </c>
      <c r="D65" s="3" t="s">
        <v>289</v>
      </c>
      <c r="E65" s="3"/>
      <c r="F65" s="3"/>
      <c r="G65" s="3"/>
      <c r="H65" s="3"/>
      <c r="I65" s="3"/>
      <c r="J65" s="3"/>
      <c r="K65" s="3"/>
      <c r="L65" s="3"/>
    </row>
    <row r="66" spans="2:12" ht="15">
      <c r="B66" s="3" t="s">
        <v>291</v>
      </c>
      <c r="C66" s="3">
        <v>1</v>
      </c>
      <c r="D66" s="3" t="s">
        <v>292</v>
      </c>
      <c r="E66" s="3"/>
      <c r="F66" s="3"/>
      <c r="G66" s="3"/>
      <c r="H66" s="3"/>
      <c r="I66" s="3"/>
      <c r="J66" s="3"/>
      <c r="K66" s="3"/>
      <c r="L66" s="3"/>
    </row>
    <row r="67" spans="2:12" ht="15">
      <c r="B67" s="3" t="s">
        <v>291</v>
      </c>
      <c r="C67" s="3">
        <v>2</v>
      </c>
      <c r="D67" s="3" t="s">
        <v>298</v>
      </c>
      <c r="E67" s="3"/>
      <c r="F67" s="3"/>
      <c r="G67" s="3"/>
      <c r="H67" s="3"/>
      <c r="I67" s="3"/>
      <c r="J67" s="3"/>
      <c r="K67" s="3"/>
      <c r="L67" s="3"/>
    </row>
    <row r="68" spans="2:12" ht="15">
      <c r="B68" s="3" t="s">
        <v>291</v>
      </c>
      <c r="C68" s="3">
        <v>3</v>
      </c>
      <c r="D68" s="3" t="s">
        <v>300</v>
      </c>
      <c r="E68" s="3"/>
      <c r="F68" s="3"/>
      <c r="G68" s="3"/>
      <c r="H68" s="3"/>
      <c r="I68" s="3"/>
      <c r="J68" s="3"/>
      <c r="K68" s="3"/>
      <c r="L68" s="3"/>
    </row>
    <row r="69" spans="2:12" ht="15">
      <c r="B69" s="3" t="s">
        <v>291</v>
      </c>
      <c r="C69" s="3">
        <v>4</v>
      </c>
      <c r="D69" s="3" t="s">
        <v>302</v>
      </c>
      <c r="E69" s="3"/>
      <c r="F69" s="3"/>
      <c r="G69" s="3"/>
      <c r="H69" s="3"/>
      <c r="I69" s="3"/>
      <c r="J69" s="3"/>
      <c r="K69" s="3"/>
      <c r="L69" s="3"/>
    </row>
    <row r="70" spans="2:12" ht="15">
      <c r="B70" s="3" t="s">
        <v>291</v>
      </c>
      <c r="C70" s="3">
        <v>5</v>
      </c>
      <c r="D70" s="3" t="s">
        <v>304</v>
      </c>
      <c r="E70" s="3"/>
      <c r="F70" s="3"/>
      <c r="G70" s="3"/>
      <c r="H70" s="3"/>
      <c r="I70" s="3"/>
      <c r="J70" s="3"/>
      <c r="K70" s="3"/>
      <c r="L70" s="3"/>
    </row>
    <row r="71" spans="2:12" ht="15">
      <c r="B71" s="3" t="s">
        <v>291</v>
      </c>
      <c r="C71" s="3">
        <v>6</v>
      </c>
      <c r="D71" s="3" t="s">
        <v>306</v>
      </c>
      <c r="E71" s="3"/>
      <c r="F71" s="3"/>
      <c r="G71" s="3"/>
      <c r="H71" s="3"/>
      <c r="I71" s="3"/>
      <c r="J71" s="3"/>
      <c r="K71" s="3"/>
      <c r="L71" s="3"/>
    </row>
    <row r="72" spans="2:12" ht="15">
      <c r="B72" s="3" t="s">
        <v>310</v>
      </c>
      <c r="C72" s="3">
        <v>1</v>
      </c>
      <c r="D72" s="3" t="s">
        <v>311</v>
      </c>
      <c r="E72" s="3"/>
      <c r="F72" s="3"/>
      <c r="G72" s="3"/>
      <c r="H72" s="3"/>
      <c r="I72" s="3"/>
      <c r="J72" s="3"/>
      <c r="K72" s="3"/>
      <c r="L72" s="3"/>
    </row>
    <row r="73" spans="2:12" ht="15">
      <c r="B73" s="3" t="s">
        <v>310</v>
      </c>
      <c r="C73" s="3">
        <v>2</v>
      </c>
      <c r="D73" s="3" t="s">
        <v>313</v>
      </c>
      <c r="E73" s="3"/>
      <c r="F73" s="3"/>
      <c r="G73" s="3"/>
      <c r="H73" s="3"/>
      <c r="I73" s="3"/>
      <c r="J73" s="3"/>
      <c r="K73" s="3"/>
      <c r="L73" s="3"/>
    </row>
    <row r="74" spans="2:12" ht="15">
      <c r="B74" s="3" t="s">
        <v>310</v>
      </c>
      <c r="C74" s="3">
        <v>3</v>
      </c>
      <c r="D74" s="3" t="s">
        <v>315</v>
      </c>
      <c r="E74" s="3"/>
      <c r="F74" s="3"/>
      <c r="G74" s="3"/>
      <c r="H74" s="3"/>
      <c r="I74" s="3"/>
      <c r="J74" s="3"/>
      <c r="K74" s="3"/>
      <c r="L74" s="3"/>
    </row>
    <row r="75" spans="2:12" ht="15">
      <c r="B75" s="3" t="s">
        <v>310</v>
      </c>
      <c r="C75" s="3">
        <v>4</v>
      </c>
      <c r="D75" s="3" t="s">
        <v>317</v>
      </c>
      <c r="E75" s="3"/>
      <c r="F75" s="3"/>
      <c r="G75" s="3"/>
      <c r="H75" s="3"/>
      <c r="I75" s="3"/>
      <c r="J75" s="3"/>
      <c r="K75" s="3"/>
      <c r="L75" s="3"/>
    </row>
    <row r="76" spans="2:12" ht="15">
      <c r="B76" s="3" t="s">
        <v>323</v>
      </c>
      <c r="C76" s="3">
        <v>1</v>
      </c>
      <c r="D76" s="3" t="s">
        <v>324</v>
      </c>
      <c r="E76" s="3"/>
      <c r="F76" s="3"/>
      <c r="G76" s="3"/>
      <c r="H76" s="3"/>
      <c r="I76" s="3"/>
      <c r="J76" s="3"/>
      <c r="K76" s="3"/>
      <c r="L76" s="3"/>
    </row>
    <row r="77" spans="2:12" ht="15">
      <c r="B77" s="3" t="s">
        <v>323</v>
      </c>
      <c r="C77" s="3">
        <v>2</v>
      </c>
      <c r="D77" s="3" t="s">
        <v>393</v>
      </c>
      <c r="E77" s="3"/>
      <c r="F77" s="3"/>
      <c r="G77" s="3"/>
      <c r="H77" s="3"/>
      <c r="I77" s="3"/>
      <c r="J77" s="3"/>
      <c r="K77" s="3"/>
      <c r="L77" s="3"/>
    </row>
    <row r="78" spans="2:12" ht="15">
      <c r="B78" s="3" t="s">
        <v>323</v>
      </c>
      <c r="C78" s="3">
        <v>3</v>
      </c>
      <c r="D78" s="3" t="s">
        <v>326</v>
      </c>
      <c r="E78" s="3"/>
      <c r="F78" s="3"/>
      <c r="G78" s="3"/>
      <c r="H78" s="3"/>
      <c r="I78" s="3"/>
      <c r="J78" s="3"/>
      <c r="K78" s="3"/>
      <c r="L78" s="3"/>
    </row>
    <row r="79" spans="2:12" ht="15">
      <c r="B79" s="3" t="s">
        <v>334</v>
      </c>
      <c r="C79" s="3">
        <v>1</v>
      </c>
      <c r="D79" s="3" t="s">
        <v>335</v>
      </c>
      <c r="E79" s="3"/>
      <c r="F79" s="3"/>
      <c r="G79" s="3"/>
      <c r="H79" s="3"/>
      <c r="I79" s="3"/>
      <c r="J79" s="3"/>
      <c r="K79" s="3"/>
      <c r="L79" s="3"/>
    </row>
    <row r="80" spans="2:12" ht="15">
      <c r="B80" s="3" t="s">
        <v>334</v>
      </c>
      <c r="C80" s="3">
        <v>2</v>
      </c>
      <c r="D80" s="3" t="s">
        <v>337</v>
      </c>
      <c r="E80" s="3"/>
      <c r="F80" s="3"/>
      <c r="G80" s="3"/>
      <c r="H80" s="3"/>
      <c r="I80" s="3"/>
      <c r="J80" s="3"/>
      <c r="K80" s="3"/>
      <c r="L80" s="3"/>
    </row>
    <row r="81" spans="2:12" ht="15">
      <c r="B81" s="3" t="s">
        <v>334</v>
      </c>
      <c r="C81" s="3">
        <v>3</v>
      </c>
      <c r="D81" s="3" t="s">
        <v>339</v>
      </c>
      <c r="E81" s="3"/>
      <c r="F81" s="3"/>
      <c r="G81" s="3"/>
      <c r="H81" s="3"/>
      <c r="I81" s="3"/>
      <c r="J81" s="3"/>
      <c r="K81" s="3"/>
      <c r="L81" s="3"/>
    </row>
    <row r="82" spans="2:12" ht="15">
      <c r="B82" s="3" t="s">
        <v>334</v>
      </c>
      <c r="C82" s="3">
        <v>4</v>
      </c>
      <c r="D82" s="3" t="s">
        <v>341</v>
      </c>
      <c r="E82" s="3"/>
      <c r="F82" s="3"/>
      <c r="G82" s="3"/>
      <c r="H82" s="3"/>
      <c r="I82" s="3"/>
      <c r="J82" s="3"/>
      <c r="K82" s="3"/>
      <c r="L82" s="3"/>
    </row>
    <row r="83" spans="2:12" ht="15">
      <c r="B83" s="3" t="s">
        <v>334</v>
      </c>
      <c r="C83" s="3">
        <v>5</v>
      </c>
      <c r="D83" s="3" t="s">
        <v>343</v>
      </c>
      <c r="E83" s="3"/>
      <c r="F83" s="3"/>
      <c r="G83" s="3"/>
      <c r="H83" s="3"/>
      <c r="I83" s="3"/>
      <c r="J83" s="3"/>
      <c r="K83" s="3"/>
      <c r="L83" s="3"/>
    </row>
    <row r="84" spans="2:12" ht="15">
      <c r="B84" s="3" t="s">
        <v>334</v>
      </c>
      <c r="C84" s="3">
        <v>6</v>
      </c>
      <c r="D84" s="3" t="s">
        <v>345</v>
      </c>
      <c r="E84" s="3"/>
      <c r="F84" s="3"/>
      <c r="G84" s="3"/>
      <c r="H84" s="3"/>
      <c r="I84" s="3"/>
      <c r="J84" s="3"/>
      <c r="K84" s="3"/>
      <c r="L84" s="3"/>
    </row>
    <row r="85" spans="2:12" ht="15">
      <c r="B85" s="3" t="s">
        <v>349</v>
      </c>
      <c r="C85" s="3">
        <v>1</v>
      </c>
      <c r="D85" s="3" t="s">
        <v>350</v>
      </c>
      <c r="E85" s="3"/>
      <c r="F85" s="3"/>
      <c r="G85" s="3"/>
      <c r="H85" s="3"/>
      <c r="I85" s="3"/>
      <c r="J85" s="3"/>
      <c r="K85" s="3"/>
      <c r="L85" s="3"/>
    </row>
    <row r="86" spans="2:12" ht="15">
      <c r="B86" s="3" t="s">
        <v>349</v>
      </c>
      <c r="C86" s="3">
        <v>2</v>
      </c>
      <c r="D86" s="3" t="s">
        <v>354</v>
      </c>
      <c r="E86" s="3"/>
      <c r="F86" s="3"/>
      <c r="G86" s="3"/>
      <c r="H86" s="3"/>
      <c r="I86" s="3"/>
      <c r="J86" s="3"/>
      <c r="K86" s="3"/>
      <c r="L86" s="3"/>
    </row>
    <row r="87" spans="2:12" ht="15">
      <c r="B87" s="3" t="s">
        <v>349</v>
      </c>
      <c r="C87" s="3">
        <v>3</v>
      </c>
      <c r="D87" s="3" t="s">
        <v>360</v>
      </c>
      <c r="E87" s="3"/>
      <c r="F87" s="3"/>
      <c r="G87" s="3"/>
      <c r="H87" s="3"/>
      <c r="I87" s="3"/>
      <c r="J87" s="3"/>
      <c r="K87" s="3"/>
      <c r="L87" s="3"/>
    </row>
    <row r="88" spans="2:12" ht="15">
      <c r="B88" s="3" t="s">
        <v>349</v>
      </c>
      <c r="C88" s="3">
        <v>4</v>
      </c>
      <c r="D88" s="3" t="s">
        <v>362</v>
      </c>
      <c r="E88" s="3"/>
      <c r="F88" s="3"/>
      <c r="G88" s="3"/>
      <c r="H88" s="3"/>
      <c r="I88" s="3"/>
      <c r="J88" s="3"/>
      <c r="K88" s="3"/>
      <c r="L88" s="3"/>
    </row>
    <row r="89" spans="2:12" ht="15">
      <c r="B89" s="3"/>
      <c r="C89" s="3" t="s">
        <v>394</v>
      </c>
      <c r="D89" s="3" t="s">
        <v>136</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2" ma:contentTypeDescription="Create a new document." ma:contentTypeScope="" ma:versionID="19b2378c072f3fa1a9217970fc7aee6c">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00def157ee7fcced33f2ab2f776d1e8a"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6B2ED6-9E07-432B-9507-0AE33D2A2D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48311-2937-4996-A6F8-9071FEEEDC9E}">
  <ds:schemaRefs>
    <ds:schemaRef ds:uri="http://schemas.microsoft.com/sharepoint/v3/contenttype/forms"/>
  </ds:schemaRefs>
</ds:datastoreItem>
</file>

<file path=customXml/itemProps3.xml><?xml version="1.0" encoding="utf-8"?>
<ds:datastoreItem xmlns:ds="http://schemas.openxmlformats.org/officeDocument/2006/customXml" ds:itemID="{7E256A53-C25F-45ED-BA97-C8517DA9DB8A}">
  <ds:schemaRefs>
    <ds:schemaRef ds:uri="http://schemas.microsoft.com/office/2006/documentManagement/types"/>
    <ds:schemaRef ds:uri="http://purl.org/dc/terms/"/>
    <ds:schemaRef ds:uri="http://schemas.openxmlformats.org/package/2006/metadata/core-properties"/>
    <ds:schemaRef ds:uri="http://purl.org/dc/dcmitype/"/>
    <ds:schemaRef ds:uri="2104ad18-0c40-4759-978d-9031b6355d10"/>
    <ds:schemaRef ds:uri="http://purl.org/dc/elements/1.1/"/>
    <ds:schemaRef ds:uri="http://schemas.microsoft.com/office/2006/metadata/properties"/>
    <ds:schemaRef ds:uri="http://schemas.microsoft.com/office/infopath/2007/PartnerControls"/>
    <ds:schemaRef ds:uri="80a17f64-e774-4a01-b2f5-de7df872f7b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