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1324" documentId="8_{10483C51-2A70-4A2D-8425-4D6D07E9DB1F}" xr6:coauthVersionLast="47" xr6:coauthVersionMax="47" xr10:uidLastSave="{D9CF4213-C713-4BC5-A24F-BA76F03B7023}"/>
  <bookViews>
    <workbookView xWindow="-120" yWindow="-120" windowWidth="29040" windowHeight="15840" xr2:uid="{97E35FCA-2897-40AF-833B-6593535AA2D5}"/>
  </bookViews>
  <sheets>
    <sheet name="Instructions" sheetId="1" r:id="rId1"/>
    <sheet name="E&amp;O Cost" sheetId="2" r:id="rId2"/>
  </sheets>
  <definedNames>
    <definedName name="_xlnm.Print_Area" localSheetId="1">'E&amp;O Cost'!$A$1:$G$29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G13" i="2"/>
  <c r="G12" i="2"/>
  <c r="D25" i="2"/>
  <c r="G8" i="2"/>
  <c r="G19" i="2"/>
  <c r="G18" i="2"/>
  <c r="G16" i="2"/>
  <c r="G15" i="2"/>
  <c r="G14" i="2"/>
  <c r="G9" i="2"/>
  <c r="G7" i="2"/>
  <c r="G6" i="2"/>
  <c r="F25" i="2"/>
  <c r="C25" i="2"/>
  <c r="G21" i="2"/>
  <c r="G22" i="2"/>
  <c r="G23" i="2"/>
  <c r="G24" i="2"/>
  <c r="G5" i="2"/>
  <c r="G25" i="2" l="1"/>
</calcChain>
</file>

<file path=xl/sharedStrings.xml><?xml version="1.0" encoding="utf-8"?>
<sst xmlns="http://schemas.openxmlformats.org/spreadsheetml/2006/main" count="116" uniqueCount="97">
  <si>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</si>
  <si>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</si>
  <si>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</si>
  <si>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</si>
  <si>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</si>
  <si>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</si>
  <si>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</si>
  <si>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</si>
  <si>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</si>
  <si>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</si>
  <si>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</si>
  <si>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</si>
  <si>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</si>
  <si>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</si>
  <si>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</si>
  <si>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</si>
  <si>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</si>
  <si>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</si>
  <si>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</si>
  <si>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</si>
  <si>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</si>
  <si>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</si>
  <si>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</si>
  <si>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</si>
  <si>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</si>
  <si>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</si>
  <si>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</si>
  <si>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</si>
  <si>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</si>
  <si>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</si>
  <si>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</si>
  <si>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SDG&amp;E PSPS Education and Outreach Cost</t>
  </si>
  <si>
    <t>For Reporting Period: From 01/01/2021 Through 12/31/2021</t>
  </si>
  <si>
    <t>PSPS E&amp;O Program Type</t>
  </si>
  <si>
    <t>E&amp;O Program Description and Method</t>
  </si>
  <si>
    <t>Approximate Number of People Reached</t>
  </si>
  <si>
    <t>Cost Incurred By IOU</t>
  </si>
  <si>
    <t xml:space="preserve">Names of Entities (IOU, CBO, etc.) </t>
  </si>
  <si>
    <t>Costs Incurred By Other Entities</t>
  </si>
  <si>
    <t>Total Cost for (Prior Year)</t>
  </si>
  <si>
    <t>Generator Grant Program</t>
  </si>
  <si>
    <t>Program marketing materials, education and outreach including letter communications to all eligible customers, outbound calls, education and training provided during deliveries, and end of year survey to participants</t>
  </si>
  <si>
    <t>San Diego Gas &amp; Electric</t>
  </si>
  <si>
    <t>Generator Assistance (Rebate) Program</t>
  </si>
  <si>
    <t>Program education and outreach including email and letter communications to eligible customers and end of year survey to participants</t>
  </si>
  <si>
    <t>Fixed Backup Power Program (Whole-Home Generators)</t>
  </si>
  <si>
    <t>Collateral brochure printed and handed out to  participating residential customers; provides safety instructions, program process and contact information.</t>
  </si>
  <si>
    <t>Medical Baseline (MBL) Program</t>
  </si>
  <si>
    <t>MBL Program Mailings</t>
  </si>
  <si>
    <t xml:space="preserve">PSPS Preparedness Direct to Customer Outreach Campaign </t>
  </si>
  <si>
    <t>Multi-channel education and outreach</t>
  </si>
  <si>
    <t>307,640,477 Impressions</t>
  </si>
  <si>
    <t>Food Resiliency Resources</t>
  </si>
  <si>
    <t>Food support provided before, during and after PSPS</t>
  </si>
  <si>
    <t>1,550 Meals Served</t>
  </si>
  <si>
    <r>
      <t>$320,707</t>
    </r>
    <r>
      <rPr>
        <vertAlign val="superscript"/>
        <sz val="11"/>
        <color theme="1"/>
        <rFont val="Calibri"/>
        <family val="2"/>
        <scheme val="minor"/>
      </rPr>
      <t>(1)</t>
    </r>
  </si>
  <si>
    <t>Hotel Resources</t>
  </si>
  <si>
    <t>No-cost hotel stays provided to individuals with AFN by Salvation Army</t>
  </si>
  <si>
    <t>11 Hotel Stays</t>
  </si>
  <si>
    <r>
      <t>$15,000</t>
    </r>
    <r>
      <rPr>
        <vertAlign val="superscript"/>
        <sz val="11"/>
        <color theme="1"/>
        <rFont val="Calibri"/>
        <family val="2"/>
        <scheme val="minor"/>
      </rPr>
      <t>(2)</t>
    </r>
  </si>
  <si>
    <t>San Diego Gas &amp; Electric, Salvation Army</t>
  </si>
  <si>
    <t>Accessible Transportaton Resources</t>
  </si>
  <si>
    <t>Accessible transportation provided to individuals with AFN during PSPS</t>
  </si>
  <si>
    <t>7 Rides</t>
  </si>
  <si>
    <t>2-1-1 Referral Services</t>
  </si>
  <si>
    <t>Service related mutli-channel education and outreach</t>
  </si>
  <si>
    <t>27,474,061 Impressions</t>
  </si>
  <si>
    <t>Master-Metered Owners, Property Managers, and Multi-unit Dwelling Account Holders Outreach &amp; Community Engagement</t>
  </si>
  <si>
    <t>Education and outreach to multi-unit dwellings account holders, property managers, and master meter owners</t>
  </si>
  <si>
    <t>HFTD CBO Partners (Informational and Resource Partners)</t>
  </si>
  <si>
    <t>Informational CBO's sharing preparedness + in event communications as appropriate</t>
  </si>
  <si>
    <t xml:space="preserve">San Diego Gas &amp; Electric, ElderHelp of San Diego, San Diego Oasis </t>
  </si>
  <si>
    <t>Translated Public Outreach Materials (notifications, American Sign Language)</t>
  </si>
  <si>
    <t>Translated edcuation an outreach materials</t>
  </si>
  <si>
    <t>During PSPS Event Outreach (Notifications, Electronic Roadside and In-Community Signage)</t>
  </si>
  <si>
    <t xml:space="preserve">Notifications issued during PSPS events in the format of calls, email and text, depending on regristrant's preference. Notifications are made available in 22 prevalent langugease and American Sign Language. </t>
  </si>
  <si>
    <r>
      <t>200,000</t>
    </r>
    <r>
      <rPr>
        <vertAlign val="superscript"/>
        <sz val="11"/>
        <color theme="1"/>
        <rFont val="Calibri"/>
        <family val="2"/>
        <scheme val="minor"/>
      </rPr>
      <t>(3)</t>
    </r>
  </si>
  <si>
    <t>SDG&amp;E PSPS Website, AFN landing page, PSPS App</t>
  </si>
  <si>
    <t>SDG&amp;E's website offers PSPS and wildfire preparedness information, AFN specific webapage and PSPS webapge to provide updated informaiton and resources during a PSPS event in 21 prevalent languages.</t>
  </si>
  <si>
    <t>Multicultural Media Partnerships/ Earned Media</t>
  </si>
  <si>
    <t>To serve non-English speaking customers, SDG&amp;E engages with multicultural media outlets throughout the year in an effort to promote safety and resiliency initiatives, including PSPS, to monolingual and hard to reach populations that may not have access to mainstream media and/or read/speak English.</t>
  </si>
  <si>
    <t>267000 Impressions</t>
  </si>
  <si>
    <t>PSPS Before/During Event Paid Media and Advertising</t>
  </si>
  <si>
    <t>To supplement SDG&amp;E's outreach efforts before and during PSPS events, SDG&amp;E runs PSPS emergency messages to reach customers via paid media channels, when/where channels are available.  SDG&amp;E purchases a combination of English/Spanish and in language mutli-media and over 20 diverse communication platforms.</t>
  </si>
  <si>
    <t>These costs are accounted for in cell 9E, 13E and 17E</t>
  </si>
  <si>
    <t>Informational Videos</t>
  </si>
  <si>
    <t xml:space="preserve">SDG&amp;E creates a variety of educational videos ranging from 3-30 minutes. </t>
  </si>
  <si>
    <t>PSPS Wildfire Preparedness Regional Open Houses (Webinars), Safety Fairs, Safety Town Halls</t>
  </si>
  <si>
    <t>Hosted wildfire safety and PSPS preparedness webinars, townhalls and In-Community Safety Fairs</t>
  </si>
  <si>
    <t xml:space="preserve">Tribal Resiliency Fair </t>
  </si>
  <si>
    <t>Co-hosted resiliency fair with La Jolla Band of Luiseno Indians to provide PSPS information and resiliency items.</t>
  </si>
  <si>
    <t xml:space="preserve">~40 attendees </t>
  </si>
  <si>
    <t>PSPS Education and Outreach Research (Surveys, Focus Groups, etc)</t>
  </si>
  <si>
    <t>Phase 3 PSPS guideline required education and outreach surveys.</t>
  </si>
  <si>
    <t>1) Of the $320,707, $289,293 was funded through shareholder grants to non-profit organizations who provide food support in San Diego</t>
  </si>
  <si>
    <t>2) $15,000 provided to Salvation Army funded via shareholder grants</t>
  </si>
  <si>
    <t>3) The 200,000 number represents the total number of communications (customer touch points). We send an average of 5 different messages using multiple channels (text, email, and phone). Reach is for notifications only; no visbility into in-community signage 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</si>
</sst>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u/>
      <sz val="11"/>
      <color theme="1"/>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sz val="11"/>
      <color rgb="FF000000"/>
      <name val="Calibri"/>
      <family val="2"/>
      <scheme val="minor"/>
    </font>
    <font>
      <b/>
      <sz val="11"/>
      <color rgb="FFFFFFFF"/>
      <name val="Calibri"/>
      <family val="2"/>
      <scheme val="minor"/>
    </font>
    <font>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rgb="FFFFFFFF"/>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0" fillId="0" borderId="0" xfId="0" applyAlignment="1">
      <alignment horizontal="right" vertical="top"/>
    </xf>
    <xf numFmtId="0" fontId="0" fillId="0" borderId="0" xfId="0" applyAlignment="1">
      <alignment vertical="center"/>
    </xf>
    <xf numFmtId="0" fontId="0" fillId="0" borderId="1" xfId="0" applyBorder="1" applyAlignment="1">
      <alignment vertical="center" wrapText="1"/>
    </xf>
    <xf numFmtId="0" fontId="0" fillId="0" borderId="0" xfId="0" applyAlignment="1">
      <alignment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6" fillId="3" borderId="2" xfId="0" applyFont="1" applyFill="1" applyBorder="1" applyAlignment="1">
      <alignment vertical="center"/>
    </xf>
    <xf numFmtId="0" fontId="6" fillId="3" borderId="2" xfId="0" applyFont="1" applyFill="1" applyBorder="1" applyAlignment="1">
      <alignment vertical="center" wrapText="1"/>
    </xf>
    <xf numFmtId="3"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0" fillId="0" borderId="4" xfId="0" applyBorder="1" applyAlignment="1">
      <alignment vertical="center"/>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7" fillId="0" borderId="0" xfId="0" applyFont="1" applyAlignment="1">
      <alignment vertical="center"/>
    </xf>
    <xf numFmtId="0" fontId="0" fillId="0" borderId="1" xfId="0" applyBorder="1" applyAlignment="1">
      <alignment horizontal="left" vertical="center" wrapText="1"/>
    </xf>
    <xf numFmtId="0" fontId="0" fillId="0" borderId="3" xfId="0" applyBorder="1" applyAlignment="1">
      <alignment horizontal="center" vertical="center"/>
    </xf>
    <xf numFmtId="0" fontId="5" fillId="0" borderId="3" xfId="0" applyFont="1" applyBorder="1" applyAlignment="1">
      <alignment vertical="center" wrapText="1"/>
    </xf>
    <xf numFmtId="0" fontId="0" fillId="0" borderId="3" xfId="0" applyBorder="1" applyAlignment="1">
      <alignment vertical="center" wrapText="1"/>
    </xf>
    <xf numFmtId="3" fontId="0" fillId="0" borderId="3" xfId="0" applyNumberFormat="1" applyBorder="1" applyAlignment="1">
      <alignment horizontal="center" vertical="center"/>
    </xf>
    <xf numFmtId="164" fontId="0" fillId="0" borderId="3" xfId="0" applyNumberForma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0" xfId="0" applyAlignment="1">
      <alignment horizontal="left" vertic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abSelected="1" workbookViewId="0"/>
  </sheetViews>
  <sheetFormatPr defaultRowHeight="15" x14ac:dyDescent="0.25"/>
  <sheetData>
    <row r="1" spans="1:15" x14ac:dyDescent="0.25">
      <c r="A1" s="1" t="s">
        <v>0</v>
      </c>
    </row>
    <row r="2" spans="1:15" x14ac:dyDescent="0.25">
      <c r="B2" s="33" t="s">
        <v>1</v>
      </c>
      <c r="C2" s="33"/>
      <c r="D2" s="33"/>
      <c r="E2" s="33"/>
      <c r="F2" s="33"/>
      <c r="G2" s="33"/>
      <c r="H2" s="33"/>
      <c r="I2" s="33"/>
      <c r="J2" s="33"/>
      <c r="K2" s="33"/>
    </row>
    <row r="3" spans="1:15" x14ac:dyDescent="0.25">
      <c r="B3" s="33" t="s">
        <v>2</v>
      </c>
      <c r="C3" s="33"/>
      <c r="D3" s="33"/>
      <c r="E3" s="33"/>
      <c r="F3" s="33"/>
      <c r="G3" s="33"/>
      <c r="H3" s="33"/>
      <c r="I3" s="33"/>
      <c r="J3" s="33"/>
      <c r="K3" s="33"/>
    </row>
    <row r="4" spans="1:15" ht="15.75" customHeight="1" x14ac:dyDescent="0.25">
      <c r="B4" s="33" t="s">
        <v>3</v>
      </c>
      <c r="C4" s="33"/>
      <c r="D4" s="33"/>
      <c r="E4" s="33"/>
      <c r="F4" s="33"/>
      <c r="G4" s="33"/>
      <c r="H4" s="33"/>
      <c r="I4" s="33"/>
      <c r="J4" s="33"/>
      <c r="K4" s="33"/>
    </row>
    <row r="5" spans="1:15" ht="15" customHeight="1" x14ac:dyDescent="0.25">
      <c r="B5" s="33" t="s">
        <v>4</v>
      </c>
      <c r="C5" s="33"/>
      <c r="D5" s="33"/>
      <c r="E5" s="33"/>
      <c r="F5" s="33"/>
      <c r="G5" s="33"/>
      <c r="H5" s="33"/>
      <c r="I5" s="33"/>
      <c r="J5" s="33"/>
      <c r="K5" s="33"/>
    </row>
    <row r="6" spans="1:15" x14ac:dyDescent="0.25">
      <c r="B6" s="33" t="s">
        <v>5</v>
      </c>
      <c r="C6" s="33"/>
      <c r="D6" s="33"/>
      <c r="E6" s="33"/>
      <c r="F6" s="33"/>
      <c r="G6" s="33"/>
      <c r="H6" s="33"/>
      <c r="I6" s="33"/>
      <c r="J6" s="33"/>
      <c r="K6" s="33"/>
    </row>
    <row r="8" spans="1:15" x14ac:dyDescent="0.25">
      <c r="A8" s="1" t="s">
        <v>6</v>
      </c>
    </row>
    <row r="9" spans="1:15" x14ac:dyDescent="0.25">
      <c r="A9">
        <v>1</v>
      </c>
      <c r="B9" t="s">
        <v>7</v>
      </c>
    </row>
    <row r="10" spans="1:15" x14ac:dyDescent="0.25">
      <c r="A10">
        <v>2</v>
      </c>
      <c r="B10" t="s">
        <v>8</v>
      </c>
    </row>
    <row r="11" spans="1:15" x14ac:dyDescent="0.25">
      <c r="A11">
        <v>3</v>
      </c>
      <c r="B11" t="s">
        <v>9</v>
      </c>
    </row>
    <row r="12" spans="1:15" ht="62.25" customHeight="1" x14ac:dyDescent="0.25">
      <c r="A12" s="2">
        <v>4</v>
      </c>
      <c r="B12" s="32" t="s">
        <v>10</v>
      </c>
      <c r="C12" s="32"/>
      <c r="D12" s="32"/>
      <c r="E12" s="32"/>
      <c r="F12" s="32"/>
      <c r="G12" s="32"/>
      <c r="H12" s="32"/>
      <c r="I12" s="32"/>
      <c r="J12" s="32"/>
      <c r="K12" s="32"/>
      <c r="L12" s="32"/>
      <c r="M12" s="32"/>
      <c r="N12" s="32"/>
      <c r="O12" s="32"/>
    </row>
    <row r="13" spans="1:15" x14ac:dyDescent="0.25">
      <c r="A13">
        <v>5</v>
      </c>
      <c r="B13" t="s">
        <v>11</v>
      </c>
    </row>
    <row r="14" spans="1:15" x14ac:dyDescent="0.25">
      <c r="B14" t="s">
        <v>12</v>
      </c>
      <c r="C14" t="s">
        <v>13</v>
      </c>
    </row>
    <row r="15" spans="1:15" x14ac:dyDescent="0.25">
      <c r="B15" t="s">
        <v>14</v>
      </c>
      <c r="C15" t="s">
        <v>15</v>
      </c>
    </row>
    <row r="16" spans="1:15" x14ac:dyDescent="0.25">
      <c r="C16" t="s">
        <v>16</v>
      </c>
    </row>
    <row r="18" spans="1:2" x14ac:dyDescent="0.25">
      <c r="A18" s="1" t="s">
        <v>17</v>
      </c>
    </row>
    <row r="19" spans="1:2" x14ac:dyDescent="0.25">
      <c r="B19" t="s">
        <v>18</v>
      </c>
    </row>
    <row r="20" spans="1:2" x14ac:dyDescent="0.25">
      <c r="B20" t="s">
        <v>19</v>
      </c>
    </row>
    <row r="21" spans="1:2" x14ac:dyDescent="0.25">
      <c r="B21" t="s">
        <v>20</v>
      </c>
    </row>
    <row r="22" spans="1:2" x14ac:dyDescent="0.25">
      <c r="B22" t="s">
        <v>21</v>
      </c>
    </row>
    <row r="23" spans="1:2" x14ac:dyDescent="0.25">
      <c r="B23" t="s">
        <v>22</v>
      </c>
    </row>
    <row r="24" spans="1:2" x14ac:dyDescent="0.25">
      <c r="B24" t="s">
        <v>23</v>
      </c>
    </row>
    <row r="26" spans="1:2" x14ac:dyDescent="0.25">
      <c r="A26" s="1" t="s">
        <v>24</v>
      </c>
    </row>
    <row r="27" spans="1:2" x14ac:dyDescent="0.25">
      <c r="A27" t="s">
        <v>25</v>
      </c>
      <c r="B27" t="s">
        <v>26</v>
      </c>
    </row>
    <row r="28" spans="1:2" x14ac:dyDescent="0.25">
      <c r="A28" t="s">
        <v>27</v>
      </c>
      <c r="B28" t="s">
        <v>28</v>
      </c>
    </row>
    <row r="29" spans="1:2" x14ac:dyDescent="0.25">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sheetPr>
    <pageSetUpPr fitToPage="1"/>
  </sheetPr>
  <dimension ref="A1:H41"/>
  <sheetViews>
    <sheetView zoomScale="80" zoomScaleNormal="80" workbookViewId="0">
      <pane ySplit="4" topLeftCell="A5" activePane="bottomLeft" state="frozen"/>
      <selection pane="bottomLeft" activeCell="A5" sqref="A5"/>
    </sheetView>
  </sheetViews>
  <sheetFormatPr defaultRowHeight="15" x14ac:dyDescent="0.25"/>
  <cols>
    <col min="1" max="1" width="82.5703125" style="3" customWidth="1"/>
    <col min="2" max="2" width="41.140625" style="5" customWidth="1"/>
    <col min="3" max="3" width="31" style="3" customWidth="1"/>
    <col min="4" max="4" width="39.85546875" style="3" bestFit="1" customWidth="1"/>
    <col min="5" max="5" width="33.42578125" style="3" customWidth="1"/>
    <col min="6" max="6" width="25.5703125" style="3" customWidth="1"/>
    <col min="7" max="7" width="25.42578125" style="3" customWidth="1"/>
  </cols>
  <sheetData>
    <row r="1" spans="1:7" ht="18.75" x14ac:dyDescent="0.3">
      <c r="A1" s="35" t="s">
        <v>31</v>
      </c>
      <c r="B1" s="35"/>
      <c r="C1" s="35"/>
      <c r="D1" s="35"/>
      <c r="E1" s="35"/>
      <c r="F1" s="35"/>
      <c r="G1" s="35"/>
    </row>
    <row r="2" spans="1:7" ht="18.75" x14ac:dyDescent="0.3">
      <c r="A2" s="35" t="s">
        <v>32</v>
      </c>
      <c r="B2" s="35"/>
      <c r="C2" s="35"/>
      <c r="D2" s="35"/>
      <c r="E2" s="35"/>
      <c r="F2" s="35"/>
      <c r="G2" s="35"/>
    </row>
    <row r="3" spans="1:7" ht="15.75" thickBot="1" x14ac:dyDescent="0.3"/>
    <row r="4" spans="1:7" ht="45" customHeight="1" thickBot="1" x14ac:dyDescent="0.3">
      <c r="A4" s="24" t="s">
        <v>33</v>
      </c>
      <c r="B4" s="25" t="s">
        <v>34</v>
      </c>
      <c r="C4" s="25" t="s">
        <v>35</v>
      </c>
      <c r="D4" s="25" t="s">
        <v>36</v>
      </c>
      <c r="E4" s="25" t="s">
        <v>37</v>
      </c>
      <c r="F4" s="26" t="s">
        <v>38</v>
      </c>
      <c r="G4" s="25" t="s">
        <v>39</v>
      </c>
    </row>
    <row r="5" spans="1:7" ht="90" x14ac:dyDescent="0.25">
      <c r="A5" s="20" t="s">
        <v>40</v>
      </c>
      <c r="B5" s="21" t="s">
        <v>41</v>
      </c>
      <c r="C5" s="22">
        <v>3700</v>
      </c>
      <c r="D5" s="23">
        <v>450000</v>
      </c>
      <c r="E5" s="19" t="s">
        <v>42</v>
      </c>
      <c r="F5" s="23">
        <v>0</v>
      </c>
      <c r="G5" s="23">
        <f t="shared" ref="G5:G24" si="0">D5+F5</f>
        <v>450000</v>
      </c>
    </row>
    <row r="6" spans="1:7" ht="60" x14ac:dyDescent="0.25">
      <c r="A6" s="4" t="s">
        <v>43</v>
      </c>
      <c r="B6" s="4" t="s">
        <v>44</v>
      </c>
      <c r="C6" s="8">
        <v>55200</v>
      </c>
      <c r="D6" s="6">
        <v>12000</v>
      </c>
      <c r="E6" s="7" t="s">
        <v>42</v>
      </c>
      <c r="F6" s="6">
        <v>0</v>
      </c>
      <c r="G6" s="6">
        <f t="shared" si="0"/>
        <v>12000</v>
      </c>
    </row>
    <row r="7" spans="1:7" ht="60" x14ac:dyDescent="0.25">
      <c r="A7" s="27" t="s">
        <v>45</v>
      </c>
      <c r="B7" s="27" t="s">
        <v>46</v>
      </c>
      <c r="C7" s="28">
        <v>1200</v>
      </c>
      <c r="D7" s="29">
        <v>1767.06</v>
      </c>
      <c r="E7" s="30" t="s">
        <v>42</v>
      </c>
      <c r="F7" s="29">
        <v>0</v>
      </c>
      <c r="G7" s="6">
        <f t="shared" si="0"/>
        <v>1767.06</v>
      </c>
    </row>
    <row r="8" spans="1:7" x14ac:dyDescent="0.25">
      <c r="A8" s="4" t="s">
        <v>47</v>
      </c>
      <c r="B8" s="4" t="s">
        <v>48</v>
      </c>
      <c r="C8" s="8">
        <v>62000</v>
      </c>
      <c r="D8" s="6">
        <v>10341</v>
      </c>
      <c r="E8" s="7" t="s">
        <v>42</v>
      </c>
      <c r="F8" s="6">
        <v>0</v>
      </c>
      <c r="G8" s="6">
        <f>D8+F8</f>
        <v>10341</v>
      </c>
    </row>
    <row r="9" spans="1:7" x14ac:dyDescent="0.25">
      <c r="A9" s="4" t="s">
        <v>49</v>
      </c>
      <c r="B9" s="4" t="s">
        <v>50</v>
      </c>
      <c r="C9" s="8" t="s">
        <v>51</v>
      </c>
      <c r="D9" s="6">
        <v>4131000</v>
      </c>
      <c r="E9" s="7" t="s">
        <v>42</v>
      </c>
      <c r="F9" s="6">
        <v>0</v>
      </c>
      <c r="G9" s="6">
        <f t="shared" si="0"/>
        <v>4131000</v>
      </c>
    </row>
    <row r="10" spans="1:7" ht="30" x14ac:dyDescent="0.25">
      <c r="A10" s="4" t="s">
        <v>52</v>
      </c>
      <c r="B10" s="4" t="s">
        <v>53</v>
      </c>
      <c r="C10" s="8" t="s">
        <v>54</v>
      </c>
      <c r="D10" s="16" t="s">
        <v>55</v>
      </c>
      <c r="E10" s="7" t="s">
        <v>42</v>
      </c>
      <c r="F10" s="6">
        <v>0</v>
      </c>
      <c r="G10" s="16" t="s">
        <v>55</v>
      </c>
    </row>
    <row r="11" spans="1:7" ht="30" x14ac:dyDescent="0.25">
      <c r="A11" s="4" t="s">
        <v>56</v>
      </c>
      <c r="B11" s="4" t="s">
        <v>57</v>
      </c>
      <c r="C11" s="8" t="s">
        <v>58</v>
      </c>
      <c r="D11" s="6" t="s">
        <v>59</v>
      </c>
      <c r="E11" s="31" t="s">
        <v>60</v>
      </c>
      <c r="F11" s="6">
        <v>1680</v>
      </c>
      <c r="G11" s="6">
        <f>SUM(15000+1680)</f>
        <v>16680</v>
      </c>
    </row>
    <row r="12" spans="1:7" ht="30" x14ac:dyDescent="0.25">
      <c r="A12" s="4" t="s">
        <v>61</v>
      </c>
      <c r="B12" s="4" t="s">
        <v>62</v>
      </c>
      <c r="C12" s="8" t="s">
        <v>63</v>
      </c>
      <c r="D12" s="6">
        <v>2457</v>
      </c>
      <c r="E12" s="7" t="s">
        <v>42</v>
      </c>
      <c r="F12" s="6">
        <v>0</v>
      </c>
      <c r="G12" s="6">
        <f>D12+F12</f>
        <v>2457</v>
      </c>
    </row>
    <row r="13" spans="1:7" ht="30" x14ac:dyDescent="0.25">
      <c r="A13" s="4" t="s">
        <v>64</v>
      </c>
      <c r="B13" s="4" t="s">
        <v>65</v>
      </c>
      <c r="C13" s="8" t="s">
        <v>66</v>
      </c>
      <c r="D13" s="6">
        <v>512000</v>
      </c>
      <c r="E13" s="7" t="s">
        <v>42</v>
      </c>
      <c r="F13" s="6">
        <v>0</v>
      </c>
      <c r="G13" s="6">
        <f t="shared" si="0"/>
        <v>512000</v>
      </c>
    </row>
    <row r="14" spans="1:7" ht="45" x14ac:dyDescent="0.25">
      <c r="A14" s="4" t="s">
        <v>67</v>
      </c>
      <c r="B14" s="4" t="s">
        <v>68</v>
      </c>
      <c r="C14" s="8">
        <v>13000</v>
      </c>
      <c r="D14" s="6">
        <v>9200</v>
      </c>
      <c r="E14" s="7" t="s">
        <v>42</v>
      </c>
      <c r="F14" s="6">
        <v>0</v>
      </c>
      <c r="G14" s="6">
        <f t="shared" si="0"/>
        <v>9200</v>
      </c>
    </row>
    <row r="15" spans="1:7" ht="56.25" customHeight="1" x14ac:dyDescent="0.25">
      <c r="A15" s="4" t="s">
        <v>69</v>
      </c>
      <c r="B15" s="4" t="s">
        <v>70</v>
      </c>
      <c r="C15" s="8">
        <v>150000</v>
      </c>
      <c r="D15" s="6">
        <v>40000</v>
      </c>
      <c r="E15" s="31" t="s">
        <v>71</v>
      </c>
      <c r="F15" s="6">
        <v>5500</v>
      </c>
      <c r="G15" s="6">
        <f t="shared" si="0"/>
        <v>45500</v>
      </c>
    </row>
    <row r="16" spans="1:7" x14ac:dyDescent="0.25">
      <c r="A16" s="4" t="s">
        <v>72</v>
      </c>
      <c r="B16" s="4" t="s">
        <v>73</v>
      </c>
      <c r="C16" s="8">
        <v>130200</v>
      </c>
      <c r="D16" s="6">
        <v>135000</v>
      </c>
      <c r="E16" s="7" t="s">
        <v>42</v>
      </c>
      <c r="F16" s="6">
        <v>0</v>
      </c>
      <c r="G16" s="6">
        <f t="shared" si="0"/>
        <v>135000</v>
      </c>
    </row>
    <row r="17" spans="1:8" ht="90" x14ac:dyDescent="0.25">
      <c r="A17" s="4" t="s">
        <v>74</v>
      </c>
      <c r="B17" s="4" t="s">
        <v>75</v>
      </c>
      <c r="C17" s="15" t="s">
        <v>76</v>
      </c>
      <c r="D17" s="6">
        <v>63000</v>
      </c>
      <c r="E17" s="7" t="s">
        <v>42</v>
      </c>
      <c r="F17" s="6">
        <v>0</v>
      </c>
      <c r="G17" s="6">
        <v>63000</v>
      </c>
    </row>
    <row r="18" spans="1:8" ht="75" x14ac:dyDescent="0.25">
      <c r="A18" s="4" t="s">
        <v>77</v>
      </c>
      <c r="B18" s="4" t="s">
        <v>78</v>
      </c>
      <c r="C18" s="8">
        <v>72000</v>
      </c>
      <c r="D18" s="16">
        <v>1545000</v>
      </c>
      <c r="E18" s="7" t="s">
        <v>42</v>
      </c>
      <c r="F18" s="6">
        <v>0</v>
      </c>
      <c r="G18" s="6">
        <f t="shared" si="0"/>
        <v>1545000</v>
      </c>
    </row>
    <row r="19" spans="1:8" ht="120" x14ac:dyDescent="0.25">
      <c r="A19" s="4" t="s">
        <v>79</v>
      </c>
      <c r="B19" s="4" t="s">
        <v>80</v>
      </c>
      <c r="C19" s="8" t="s">
        <v>81</v>
      </c>
      <c r="D19" s="6">
        <v>0</v>
      </c>
      <c r="E19" s="7" t="s">
        <v>42</v>
      </c>
      <c r="F19" s="6">
        <v>0</v>
      </c>
      <c r="G19" s="6">
        <f t="shared" si="0"/>
        <v>0</v>
      </c>
    </row>
    <row r="20" spans="1:8" ht="138" customHeight="1" x14ac:dyDescent="0.25">
      <c r="A20" s="18" t="s">
        <v>82</v>
      </c>
      <c r="B20" s="4" t="s">
        <v>83</v>
      </c>
      <c r="C20" s="8" t="s">
        <v>66</v>
      </c>
      <c r="D20" s="16" t="s">
        <v>84</v>
      </c>
      <c r="E20" s="7" t="s">
        <v>42</v>
      </c>
      <c r="F20" s="6">
        <v>0</v>
      </c>
      <c r="G20" s="6">
        <v>0</v>
      </c>
    </row>
    <row r="21" spans="1:8" ht="30" x14ac:dyDescent="0.25">
      <c r="A21" s="4" t="s">
        <v>85</v>
      </c>
      <c r="B21" s="4" t="s">
        <v>86</v>
      </c>
      <c r="C21" s="8">
        <v>2100</v>
      </c>
      <c r="D21" s="6">
        <v>109000</v>
      </c>
      <c r="E21" s="7" t="s">
        <v>42</v>
      </c>
      <c r="F21" s="6">
        <v>0</v>
      </c>
      <c r="G21" s="6">
        <f t="shared" si="0"/>
        <v>109000</v>
      </c>
    </row>
    <row r="22" spans="1:8" ht="45" x14ac:dyDescent="0.25">
      <c r="A22" s="4" t="s">
        <v>87</v>
      </c>
      <c r="B22" s="4" t="s">
        <v>88</v>
      </c>
      <c r="C22" s="8">
        <v>120000</v>
      </c>
      <c r="D22" s="6">
        <v>580000</v>
      </c>
      <c r="E22" s="7" t="s">
        <v>42</v>
      </c>
      <c r="F22" s="6">
        <v>0</v>
      </c>
      <c r="G22" s="6">
        <f t="shared" si="0"/>
        <v>580000</v>
      </c>
    </row>
    <row r="23" spans="1:8" ht="45" x14ac:dyDescent="0.25">
      <c r="A23" s="4" t="s">
        <v>89</v>
      </c>
      <c r="B23" s="4" t="s">
        <v>90</v>
      </c>
      <c r="C23" s="8" t="s">
        <v>91</v>
      </c>
      <c r="D23" s="6">
        <v>7500</v>
      </c>
      <c r="E23" s="7" t="s">
        <v>42</v>
      </c>
      <c r="F23" s="6">
        <v>0</v>
      </c>
      <c r="G23" s="6">
        <f t="shared" si="0"/>
        <v>7500</v>
      </c>
    </row>
    <row r="24" spans="1:8" ht="30" x14ac:dyDescent="0.25">
      <c r="A24" s="4" t="s">
        <v>92</v>
      </c>
      <c r="B24" s="4" t="s">
        <v>93</v>
      </c>
      <c r="C24" s="8">
        <v>2000</v>
      </c>
      <c r="D24" s="6">
        <v>209000</v>
      </c>
      <c r="E24" s="7" t="s">
        <v>42</v>
      </c>
      <c r="F24" s="6">
        <v>0</v>
      </c>
      <c r="G24" s="6">
        <f t="shared" si="0"/>
        <v>209000</v>
      </c>
    </row>
    <row r="25" spans="1:8" ht="15.75" thickBot="1" x14ac:dyDescent="0.3">
      <c r="A25" s="9"/>
      <c r="B25" s="10"/>
      <c r="C25" s="11">
        <f>SUM(C5:C24)</f>
        <v>611400</v>
      </c>
      <c r="D25" s="12">
        <f>SUM(D5:D24)</f>
        <v>7817265.0599999996</v>
      </c>
      <c r="E25" s="13"/>
      <c r="F25" s="12">
        <f>SUM(F5:F24)</f>
        <v>7180</v>
      </c>
      <c r="G25" s="12">
        <f>SUM(G5:G24)</f>
        <v>7839445.0599999996</v>
      </c>
    </row>
    <row r="27" spans="1:8" ht="17.25" x14ac:dyDescent="0.25">
      <c r="A27" s="34" t="s">
        <v>94</v>
      </c>
      <c r="B27" s="34"/>
      <c r="C27" s="34"/>
      <c r="D27" s="34"/>
      <c r="E27" s="34"/>
      <c r="F27" s="34"/>
      <c r="G27" s="34"/>
      <c r="H27" s="17"/>
    </row>
    <row r="28" spans="1:8" ht="17.25" x14ac:dyDescent="0.25">
      <c r="A28" s="34" t="s">
        <v>95</v>
      </c>
      <c r="B28" s="34"/>
      <c r="C28" s="34"/>
      <c r="D28" s="34"/>
      <c r="E28" s="34"/>
      <c r="F28" s="34"/>
      <c r="G28" s="34"/>
      <c r="H28" s="17"/>
    </row>
    <row r="29" spans="1:8" ht="15" customHeight="1" x14ac:dyDescent="0.25">
      <c r="A29" s="34" t="s">
        <v>96</v>
      </c>
      <c r="B29" s="34"/>
      <c r="C29" s="34"/>
      <c r="D29" s="34"/>
      <c r="E29" s="34"/>
      <c r="F29" s="34"/>
      <c r="G29" s="34"/>
    </row>
    <row r="41" spans="1:1" x14ac:dyDescent="0.25">
      <c r="A41" s="14"/>
    </row>
  </sheetData>
  <mergeCells count="5">
    <mergeCell ref="A27:G27"/>
    <mergeCell ref="A28:G28"/>
    <mergeCell ref="A29:G29"/>
    <mergeCell ref="A1:G1"/>
    <mergeCell ref="A2:G2"/>
  </mergeCells>
  <pageMargins left="0.7" right="0.7" top="0.75" bottom="0.75" header="0.3" footer="0.3"/>
  <pageSetup scale="4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E&amp;O Cost</vt:lpstr>
      <vt:lpstr>'E&amp;O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2022-02-26T00:58:31Z</dcterms:created>
  <dcterms:modified xsi:type="dcterms:W3CDTF">2022-02-26T00:58:34Z</dcterms:modified>
  <cp:category/>
  <cp:contentStatus/>
</cp:coreProperties>
</file>