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sempra.sharepoint.com/teams/sdgecp/policyandStrategy/Policy  Strategy/2022/2021 EE Annual Report filed May 2022/2021 EE Annual Report Narrative folder/"/>
    </mc:Choice>
  </mc:AlternateContent>
  <xr:revisionPtr revIDLastSave="5" documentId="13_ncr:1_{7A23928A-9309-443A-B463-E931FFBAE8A5}" xr6:coauthVersionLast="47" xr6:coauthVersionMax="47" xr10:uidLastSave="{2BC53B93-642E-4274-BB42-41EA65FBFB7C}"/>
  <bookViews>
    <workbookView xWindow="-28920" yWindow="-120" windowWidth="29040" windowHeight="15840" activeTab="1" xr2:uid="{DD8C24B0-E31F-43D9-A6BD-6BEC728604E1}"/>
  </bookViews>
  <sheets>
    <sheet name="Final True-up Report" sheetId="1" r:id="rId1"/>
    <sheet name="2021 Payment Schedul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3" i="2" l="1"/>
  <c r="D13" i="2"/>
  <c r="C13" i="2"/>
  <c r="B13" i="2"/>
  <c r="I13" i="2"/>
  <c r="G13" i="2"/>
  <c r="F13" i="2"/>
  <c r="E13" i="2"/>
  <c r="F10" i="1"/>
  <c r="F9" i="1"/>
  <c r="E11" i="1"/>
  <c r="D11" i="1"/>
  <c r="C11" i="1"/>
  <c r="B11" i="1"/>
  <c r="F7" i="1"/>
  <c r="K10" i="2" l="1"/>
  <c r="K11" i="2"/>
  <c r="K12" i="2"/>
  <c r="F11" i="1"/>
  <c r="J9" i="2"/>
  <c r="K9" i="2"/>
  <c r="J11" i="2"/>
  <c r="J12" i="2"/>
  <c r="F8" i="1"/>
  <c r="J10" i="2"/>
  <c r="K13" i="2" l="1"/>
  <c r="J13" i="2"/>
</calcChain>
</file>

<file path=xl/sharedStrings.xml><?xml version="1.0" encoding="utf-8"?>
<sst xmlns="http://schemas.openxmlformats.org/spreadsheetml/2006/main" count="44" uniqueCount="32">
  <si>
    <t>Annual True-Up Report</t>
  </si>
  <si>
    <t>Program Name: SW HVAC Program</t>
  </si>
  <si>
    <t>Program Year: 2021</t>
  </si>
  <si>
    <t>Lead: San Diego Gas &amp; Electric</t>
  </si>
  <si>
    <t>PG&amp;E</t>
  </si>
  <si>
    <t>SCE</t>
  </si>
  <si>
    <t>SCG</t>
  </si>
  <si>
    <t>SDG&amp;E</t>
  </si>
  <si>
    <t>Total</t>
  </si>
  <si>
    <t>Note on Row Content</t>
  </si>
  <si>
    <t>Proportional Contribution per Load-Share</t>
  </si>
  <si>
    <t>For each IOU: its proportional share per CFA Exhibit B</t>
  </si>
  <si>
    <t>Total Monthly CFA Payments Made</t>
  </si>
  <si>
    <t>For each IOU: total dollar amount of payments for that Program Year for this SW Program</t>
  </si>
  <si>
    <t>Total Interest Payment Accrued*</t>
  </si>
  <si>
    <t>For each IOU: dollar amount of interest accrued on that IOU's Total Monthly Payments made</t>
  </si>
  <si>
    <t>Program Costs Actually Spent</t>
  </si>
  <si>
    <t>For each IOU: proportional share of the total program implementer contract costs for that Program Year</t>
  </si>
  <si>
    <t>Annual True-Up Payment Accrued</t>
  </si>
  <si>
    <t>For each IOU: dollar amount calculated as: [Total Monthly Payments Made + Total Interest Payment Accrued - Program Contract Costs Actually Spent]</t>
  </si>
  <si>
    <t>*Interest is calculated by multiplying the following factors:</t>
  </si>
  <si>
    <t>i. the average of the account balance at the beginning of the month and the balance in the account after the program funding and expense but before interest at the end of month</t>
  </si>
  <si>
    <t>ii. one-twelfth of the interest rate on three-month nonfinancial Commercial Paper for the previous month, as reported in the Federal Reserve Statistical Release, H.15. or its successor</t>
  </si>
  <si>
    <t>Attachments:</t>
  </si>
  <si>
    <t>2021 Payment Schedule</t>
  </si>
  <si>
    <t>2021 Payment Schedule Reflecting Months Payments Received</t>
  </si>
  <si>
    <t>SDG&amp;E SW HVAC Program</t>
  </si>
  <si>
    <t>Parties</t>
  </si>
  <si>
    <t>Annual Funding Contribution per Load-Share</t>
  </si>
  <si>
    <t>2021 Annual Funding Contribution</t>
  </si>
  <si>
    <t>2021 Funding/Payments</t>
  </si>
  <si>
    <t>Funding/Payment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</si>
</sst>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m/dd/yy;@"/>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sz val="16"/>
      <color theme="1"/>
      <name val="Calibri"/>
      <family val="2"/>
      <scheme val="minor"/>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5">
    <xf numFmtId="0" fontId="0" fillId="0" borderId="0" xfId="0"/>
    <xf numFmtId="0" fontId="0" fillId="0" borderId="1" xfId="0" applyBorder="1"/>
    <xf numFmtId="0" fontId="2" fillId="0" borderId="2"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left" vertical="center" wrapText="1"/>
    </xf>
    <xf numFmtId="10" fontId="2" fillId="0" borderId="2" xfId="0" applyNumberFormat="1" applyFont="1" applyBorder="1"/>
    <xf numFmtId="10" fontId="2" fillId="0" borderId="5" xfId="0" applyNumberFormat="1" applyFont="1" applyBorder="1"/>
    <xf numFmtId="10" fontId="2" fillId="0" borderId="3" xfId="0" applyNumberFormat="1" applyFont="1" applyBorder="1"/>
    <xf numFmtId="10" fontId="2" fillId="0" borderId="4" xfId="0" applyNumberFormat="1" applyFont="1" applyBorder="1"/>
    <xf numFmtId="0" fontId="0" fillId="0" borderId="6" xfId="0" applyBorder="1" applyAlignment="1">
      <alignment wrapText="1"/>
    </xf>
    <xf numFmtId="0" fontId="2" fillId="0" borderId="7" xfId="0" applyFont="1" applyBorder="1" applyAlignment="1">
      <alignment horizontal="left" vertical="center" wrapText="1"/>
    </xf>
    <xf numFmtId="43" fontId="0" fillId="0" borderId="8" xfId="1" applyFont="1" applyBorder="1"/>
    <xf numFmtId="43" fontId="0" fillId="0" borderId="9" xfId="1" applyFont="1" applyBorder="1"/>
    <xf numFmtId="43" fontId="0" fillId="0" borderId="10" xfId="1" applyFont="1" applyBorder="1"/>
    <xf numFmtId="43" fontId="0" fillId="0" borderId="11" xfId="1" applyFont="1" applyBorder="1"/>
    <xf numFmtId="0" fontId="0" fillId="0" borderId="12" xfId="0" applyBorder="1" applyAlignment="1">
      <alignment wrapText="1"/>
    </xf>
    <xf numFmtId="0" fontId="2" fillId="0" borderId="12" xfId="0" applyFont="1" applyBorder="1" applyAlignment="1">
      <alignment horizontal="left" vertical="center" wrapText="1"/>
    </xf>
    <xf numFmtId="43" fontId="0" fillId="0" borderId="13" xfId="1" applyFont="1" applyBorder="1"/>
    <xf numFmtId="43" fontId="0" fillId="0" borderId="14" xfId="1" applyFont="1" applyBorder="1"/>
    <xf numFmtId="43" fontId="0" fillId="0" borderId="15" xfId="1" applyFont="1" applyBorder="1"/>
    <xf numFmtId="43" fontId="0" fillId="0" borderId="16" xfId="1" applyFont="1" applyBorder="1"/>
    <xf numFmtId="0" fontId="2" fillId="0" borderId="17" xfId="0" applyFont="1" applyBorder="1" applyAlignment="1">
      <alignment horizontal="left" vertical="center" wrapText="1"/>
    </xf>
    <xf numFmtId="43" fontId="0" fillId="0" borderId="17" xfId="1" applyFont="1" applyBorder="1"/>
    <xf numFmtId="43" fontId="0" fillId="0" borderId="18" xfId="1" applyFont="1" applyBorder="1"/>
    <xf numFmtId="43" fontId="0" fillId="0" borderId="19" xfId="1" applyFont="1" applyBorder="1"/>
    <xf numFmtId="43" fontId="0" fillId="0" borderId="20" xfId="1" applyFont="1" applyBorder="1"/>
    <xf numFmtId="0" fontId="0" fillId="0" borderId="20" xfId="0" applyBorder="1" applyAlignment="1">
      <alignment wrapText="1"/>
    </xf>
    <xf numFmtId="43" fontId="2" fillId="0" borderId="2" xfId="1" applyFont="1" applyBorder="1"/>
    <xf numFmtId="43" fontId="2" fillId="0" borderId="5" xfId="1" applyFont="1" applyBorder="1"/>
    <xf numFmtId="43" fontId="2" fillId="0" borderId="4" xfId="1" applyFont="1" applyBorder="1"/>
    <xf numFmtId="0" fontId="2" fillId="0" borderId="0" xfId="0" applyFont="1"/>
    <xf numFmtId="43" fontId="0" fillId="0" borderId="0" xfId="0" applyNumberFormat="1"/>
    <xf numFmtId="0" fontId="2" fillId="3" borderId="23" xfId="0" applyFont="1" applyFill="1" applyBorder="1"/>
    <xf numFmtId="0" fontId="2" fillId="3" borderId="15" xfId="0" applyFont="1" applyFill="1" applyBorder="1"/>
    <xf numFmtId="0" fontId="2" fillId="3" borderId="24" xfId="0" applyFont="1" applyFill="1" applyBorder="1"/>
    <xf numFmtId="0" fontId="2" fillId="3" borderId="14" xfId="0" applyFont="1" applyFill="1" applyBorder="1" applyAlignment="1">
      <alignment horizontal="center"/>
    </xf>
    <xf numFmtId="164" fontId="0" fillId="3" borderId="14" xfId="0" applyNumberFormat="1" applyFill="1" applyBorder="1" applyAlignment="1">
      <alignment horizontal="center"/>
    </xf>
    <xf numFmtId="0" fontId="0" fillId="0" borderId="14" xfId="0" applyBorder="1"/>
    <xf numFmtId="10" fontId="0" fillId="2" borderId="0" xfId="0" applyNumberFormat="1" applyFill="1"/>
    <xf numFmtId="44" fontId="0" fillId="2" borderId="14" xfId="2" applyFont="1" applyFill="1" applyBorder="1"/>
    <xf numFmtId="43" fontId="0" fillId="3" borderId="14" xfId="1" applyFont="1" applyFill="1" applyBorder="1"/>
    <xf numFmtId="43" fontId="0" fillId="3" borderId="14" xfId="0" applyNumberFormat="1" applyFill="1" applyBorder="1"/>
    <xf numFmtId="10" fontId="0" fillId="2" borderId="14" xfId="0" applyNumberFormat="1" applyFill="1" applyBorder="1"/>
    <xf numFmtId="0" fontId="2" fillId="0" borderId="14" xfId="0" applyFont="1" applyBorder="1"/>
    <xf numFmtId="10" fontId="2" fillId="2" borderId="14" xfId="0" applyNumberFormat="1" applyFont="1" applyFill="1" applyBorder="1"/>
    <xf numFmtId="44" fontId="2" fillId="2" borderId="14" xfId="2" applyFont="1" applyFill="1" applyBorder="1"/>
    <xf numFmtId="44" fontId="2" fillId="3" borderId="14" xfId="2" applyFont="1" applyFill="1" applyBorder="1"/>
    <xf numFmtId="0" fontId="0" fillId="0" borderId="0" xfId="0" applyAlignment="1">
      <alignment horizontal="left" vertical="top" wrapText="1"/>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2" fillId="0" borderId="21" xfId="0" applyFont="1" applyBorder="1" applyAlignment="1">
      <alignment horizontal="center" vertical="center"/>
    </xf>
    <xf numFmtId="0" fontId="2" fillId="0" borderId="25" xfId="0" applyFont="1" applyBorder="1" applyAlignment="1">
      <alignment horizontal="center" vertical="center"/>
    </xf>
    <xf numFmtId="0" fontId="2" fillId="0" borderId="9" xfId="0" applyFont="1" applyBorder="1" applyAlignment="1">
      <alignment horizontal="center" vertical="center"/>
    </xf>
    <xf numFmtId="0" fontId="2" fillId="2" borderId="22"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164" fontId="2" fillId="2" borderId="21" xfId="0" applyNumberFormat="1" applyFont="1" applyFill="1" applyBorder="1" applyAlignment="1">
      <alignment horizontal="center" vertical="center" wrapText="1"/>
    </xf>
    <xf numFmtId="164" fontId="2" fillId="2" borderId="25" xfId="0" applyNumberFormat="1" applyFont="1" applyFill="1" applyBorder="1" applyAlignment="1">
      <alignment horizontal="center" vertical="center" wrapText="1"/>
    </xf>
    <xf numFmtId="164" fontId="2" fillId="2" borderId="9" xfId="0" applyNumberFormat="1" applyFont="1" applyFill="1" applyBorder="1" applyAlignment="1">
      <alignment horizontal="center" vertical="center" wrapText="1"/>
    </xf>
    <xf numFmtId="164" fontId="2" fillId="3" borderId="21" xfId="0" applyNumberFormat="1" applyFont="1" applyFill="1" applyBorder="1" applyAlignment="1">
      <alignment horizontal="center" vertical="center"/>
    </xf>
    <xf numFmtId="164" fontId="2" fillId="3" borderId="9" xfId="0" applyNumberFormat="1" applyFont="1" applyFill="1" applyBorder="1" applyAlignment="1">
      <alignment horizontal="center" vertical="center"/>
    </xf>
    <xf numFmtId="0" fontId="3" fillId="0" borderId="0" xfId="0" applyFont="1" applyAlignment="1"/>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14</xdr:row>
      <xdr:rowOff>160655</xdr:rowOff>
    </xdr:from>
    <xdr:to>
      <xdr:col>5</xdr:col>
      <xdr:colOff>851535</xdr:colOff>
      <xdr:row>31</xdr:row>
      <xdr:rowOff>133810</xdr:rowOff>
    </xdr:to>
    <xdr:pic>
      <xdr:nvPicPr>
        <xdr:cNvPr id="2" name="Picture 1">
          <a:extLst>
            <a:ext uri="{FF2B5EF4-FFF2-40B4-BE49-F238E27FC236}">
              <a16:creationId xmlns:a16="http://schemas.microsoft.com/office/drawing/2014/main" id="{825D8F86-B1BB-4606-9B4B-F66E5F05EFD9}"/>
            </a:ext>
          </a:extLst>
        </xdr:cNvPr>
        <xdr:cNvPicPr>
          <a:picLocks noChangeAspect="1"/>
        </xdr:cNvPicPr>
      </xdr:nvPicPr>
      <xdr:blipFill>
        <a:blip xmlns:r="http://schemas.openxmlformats.org/officeDocument/2006/relationships" r:embed="rId1"/>
        <a:stretch>
          <a:fillRect/>
        </a:stretch>
      </xdr:blipFill>
      <xdr:spPr>
        <a:xfrm>
          <a:off x="0" y="2991485"/>
          <a:ext cx="6429375" cy="3082115"/>
        </a:xfrm>
        <a:prstGeom prst="rect">
          <a:avLst/>
        </a:prstGeom>
        <a:ln>
          <a:solidFill>
            <a:schemeClr val="accent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0848E-B977-4809-9BB2-2E86720FAA77}">
  <dimension ref="A1:G17"/>
  <sheetViews>
    <sheetView zoomScaleNormal="100" workbookViewId="0">
      <selection activeCell="A14" sqref="A14:G14"/>
    </sheetView>
  </sheetViews>
  <sheetFormatPr defaultRowHeight="15" x14ac:dyDescent="0.25"/>
  <cols>
    <col min="1" max="1" width="34.5703125" customWidth="1"/>
    <col min="2" max="4" width="13.140625" bestFit="1" customWidth="1"/>
    <col min="5" max="5" width="13.28515625" bestFit="1" customWidth="1"/>
    <col min="6" max="6" width="13.85546875" bestFit="1" customWidth="1"/>
    <col min="7" max="7" width="46.7109375" customWidth="1"/>
  </cols>
  <sheetData>
    <row r="1" spans="1:7" x14ac:dyDescent="0.25">
      <c r="A1" s="50" t="s">
        <v>0</v>
      </c>
      <c r="B1" s="50"/>
      <c r="C1" s="50"/>
      <c r="D1" s="50"/>
      <c r="E1" s="50"/>
      <c r="F1" s="50"/>
      <c r="G1" s="50"/>
    </row>
    <row r="2" spans="1:7" x14ac:dyDescent="0.25">
      <c r="A2" s="50" t="s">
        <v>1</v>
      </c>
      <c r="B2" s="50"/>
      <c r="C2" s="50"/>
      <c r="D2" s="50"/>
      <c r="E2" s="50"/>
      <c r="F2" s="50"/>
      <c r="G2" s="50"/>
    </row>
    <row r="3" spans="1:7" x14ac:dyDescent="0.25">
      <c r="A3" s="50" t="s">
        <v>2</v>
      </c>
      <c r="B3" s="50"/>
      <c r="C3" s="50"/>
      <c r="D3" s="50"/>
      <c r="E3" s="50"/>
      <c r="F3" s="50"/>
      <c r="G3" s="50"/>
    </row>
    <row r="4" spans="1:7" x14ac:dyDescent="0.25">
      <c r="A4" s="50" t="s">
        <v>3</v>
      </c>
      <c r="B4" s="50"/>
      <c r="C4" s="50"/>
      <c r="D4" s="50"/>
      <c r="E4" s="50"/>
      <c r="F4" s="50"/>
      <c r="G4" s="50"/>
    </row>
    <row r="5" spans="1:7" ht="15.75" thickBot="1" x14ac:dyDescent="0.3"/>
    <row r="6" spans="1:7" ht="15.75" thickBot="1" x14ac:dyDescent="0.3">
      <c r="A6" s="1"/>
      <c r="B6" s="2" t="s">
        <v>4</v>
      </c>
      <c r="C6" s="3" t="s">
        <v>5</v>
      </c>
      <c r="D6" s="4" t="s">
        <v>6</v>
      </c>
      <c r="E6" s="3" t="s">
        <v>7</v>
      </c>
      <c r="F6" s="5" t="s">
        <v>8</v>
      </c>
      <c r="G6" s="3" t="s">
        <v>9</v>
      </c>
    </row>
    <row r="7" spans="1:7" ht="30.75" thickBot="1" x14ac:dyDescent="0.3">
      <c r="A7" s="6" t="s">
        <v>10</v>
      </c>
      <c r="B7" s="7">
        <v>0.45600000000000002</v>
      </c>
      <c r="C7" s="8">
        <v>0.32079999999999997</v>
      </c>
      <c r="D7" s="9">
        <v>8.3599999999999994E-2</v>
      </c>
      <c r="E7" s="9">
        <v>0.1396</v>
      </c>
      <c r="F7" s="10">
        <f>SUM(B7:E7)</f>
        <v>1</v>
      </c>
      <c r="G7" s="11" t="s">
        <v>11</v>
      </c>
    </row>
    <row r="8" spans="1:7" ht="30" x14ac:dyDescent="0.25">
      <c r="A8" s="12" t="s">
        <v>12</v>
      </c>
      <c r="B8" s="13">
        <v>4715920.08</v>
      </c>
      <c r="C8" s="14">
        <v>3317691.1399999997</v>
      </c>
      <c r="D8" s="15">
        <v>864585.32999999984</v>
      </c>
      <c r="E8" s="14">
        <v>1443733.43</v>
      </c>
      <c r="F8" s="16">
        <f t="shared" ref="F8" si="0">SUM(B8:E8)</f>
        <v>10341929.979999999</v>
      </c>
      <c r="G8" s="17" t="s">
        <v>13</v>
      </c>
    </row>
    <row r="9" spans="1:7" ht="30" x14ac:dyDescent="0.25">
      <c r="A9" s="18" t="s">
        <v>14</v>
      </c>
      <c r="B9" s="19">
        <v>1226.1213486327781</v>
      </c>
      <c r="C9" s="20">
        <v>862.5871238348002</v>
      </c>
      <c r="D9" s="21">
        <v>219.63898842407323</v>
      </c>
      <c r="E9" s="20">
        <v>375.36521751071786</v>
      </c>
      <c r="F9" s="22">
        <f>SUM(B9:E9)</f>
        <v>2683.7126784023694</v>
      </c>
      <c r="G9" s="17" t="s">
        <v>15</v>
      </c>
    </row>
    <row r="10" spans="1:7" ht="45.75" thickBot="1" x14ac:dyDescent="0.3">
      <c r="A10" s="23" t="s">
        <v>16</v>
      </c>
      <c r="B10" s="24">
        <v>2829831.8541600001</v>
      </c>
      <c r="C10" s="25">
        <v>1990811.5324879999</v>
      </c>
      <c r="D10" s="26">
        <v>518802.50659599999</v>
      </c>
      <c r="E10" s="25">
        <v>866325.71675600007</v>
      </c>
      <c r="F10" s="27">
        <f>SUM(B10:E10)</f>
        <v>6205771.6100000003</v>
      </c>
      <c r="G10" s="28" t="s">
        <v>17</v>
      </c>
    </row>
    <row r="11" spans="1:7" ht="45.75" thickBot="1" x14ac:dyDescent="0.3">
      <c r="A11" s="23" t="s">
        <v>18</v>
      </c>
      <c r="B11" s="29">
        <f>+B8+B9-B10</f>
        <v>1887314.3471886325</v>
      </c>
      <c r="C11" s="30">
        <f t="shared" ref="C11:E11" si="1">+C8+C9-C10</f>
        <v>1327742.1946358348</v>
      </c>
      <c r="D11" s="30">
        <f t="shared" si="1"/>
        <v>346002.46239242394</v>
      </c>
      <c r="E11" s="30">
        <f t="shared" si="1"/>
        <v>577783.07846151048</v>
      </c>
      <c r="F11" s="31">
        <f>SUM(B11:E11)</f>
        <v>4138842.0826784018</v>
      </c>
      <c r="G11" s="28" t="s">
        <v>19</v>
      </c>
    </row>
    <row r="12" spans="1:7" x14ac:dyDescent="0.25">
      <c r="A12" t="s">
        <v>20</v>
      </c>
    </row>
    <row r="13" spans="1:7" ht="28.15" customHeight="1" x14ac:dyDescent="0.25">
      <c r="A13" s="49" t="s">
        <v>21</v>
      </c>
      <c r="B13" s="49"/>
      <c r="C13" s="49"/>
      <c r="D13" s="49"/>
      <c r="E13" s="49"/>
      <c r="F13" s="49"/>
      <c r="G13" s="49"/>
    </row>
    <row r="14" spans="1:7" ht="29.45" customHeight="1" x14ac:dyDescent="0.25">
      <c r="A14" s="49" t="s">
        <v>22</v>
      </c>
      <c r="B14" s="49"/>
      <c r="C14" s="49"/>
      <c r="D14" s="49"/>
      <c r="E14" s="49"/>
      <c r="F14" s="49"/>
      <c r="G14" s="49"/>
    </row>
    <row r="16" spans="1:7" x14ac:dyDescent="0.25">
      <c r="A16" s="32" t="s">
        <v>23</v>
      </c>
    </row>
    <row r="17" spans="1:6" x14ac:dyDescent="0.25">
      <c r="A17" t="s">
        <v>24</v>
      </c>
      <c r="F17" s="33"/>
    </row>
  </sheetData>
  <mergeCells count="6">
    <mergeCell ref="A14:G14"/>
    <mergeCell ref="A1:G1"/>
    <mergeCell ref="A2:G2"/>
    <mergeCell ref="A3:G3"/>
    <mergeCell ref="A4:G4"/>
    <mergeCell ref="A13:G13"/>
  </mergeCells>
  <pageMargins left="0.7" right="0.7" top="0.75" bottom="0.75" header="0.3" footer="0.3"/>
  <pageSetup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38103-5FCA-4214-A9A8-3CFB2077BC24}">
  <sheetPr>
    <pageSetUpPr fitToPage="1"/>
  </sheetPr>
  <dimension ref="A4:P13"/>
  <sheetViews>
    <sheetView tabSelected="1" zoomScale="90" zoomScaleNormal="90" workbookViewId="0">
      <selection activeCell="I28" sqref="I28"/>
    </sheetView>
  </sheetViews>
  <sheetFormatPr defaultRowHeight="15" x14ac:dyDescent="0.25"/>
  <cols>
    <col min="1" max="1" width="10.5703125" customWidth="1"/>
    <col min="2" max="2" width="16.42578125" customWidth="1"/>
    <col min="3" max="3" width="18.42578125" customWidth="1"/>
    <col min="4" max="4" width="18.85546875" customWidth="1"/>
    <col min="5" max="15" width="17" bestFit="1" customWidth="1"/>
    <col min="16" max="16" width="16.140625" bestFit="1" customWidth="1"/>
  </cols>
  <sheetData>
    <row r="4" spans="1:16" ht="23.25" x14ac:dyDescent="0.35">
      <c r="A4" s="51" t="s">
        <v>25</v>
      </c>
      <c r="B4" s="51"/>
      <c r="C4" s="51"/>
      <c r="D4" s="51"/>
      <c r="E4" s="51"/>
      <c r="F4" s="51"/>
      <c r="G4" s="51"/>
      <c r="H4" s="51"/>
      <c r="I4" s="51"/>
      <c r="J4" s="51"/>
      <c r="K4" s="51"/>
      <c r="L4" s="64"/>
      <c r="M4" s="64"/>
      <c r="N4" s="64"/>
      <c r="O4" s="64"/>
      <c r="P4" s="64"/>
    </row>
    <row r="5" spans="1:16" ht="25.5" customHeight="1" x14ac:dyDescent="0.35">
      <c r="A5" s="52" t="s">
        <v>26</v>
      </c>
      <c r="B5" s="52"/>
      <c r="C5" s="52"/>
      <c r="D5" s="52"/>
      <c r="E5" s="52"/>
      <c r="F5" s="52"/>
      <c r="G5" s="52"/>
      <c r="H5" s="52"/>
      <c r="I5" s="52"/>
      <c r="J5" s="52"/>
      <c r="K5" s="52"/>
      <c r="L5" s="52"/>
      <c r="M5" s="52"/>
      <c r="N5" s="52"/>
      <c r="O5" s="52"/>
      <c r="P5" s="52"/>
    </row>
    <row r="6" spans="1:16" ht="15" customHeight="1" x14ac:dyDescent="0.25">
      <c r="A6" s="53" t="s">
        <v>27</v>
      </c>
      <c r="B6" s="56" t="s">
        <v>28</v>
      </c>
      <c r="C6" s="59" t="s">
        <v>29</v>
      </c>
      <c r="D6" s="34" t="s">
        <v>30</v>
      </c>
      <c r="E6" s="35"/>
      <c r="F6" s="35"/>
      <c r="G6" s="35"/>
      <c r="H6" s="35"/>
      <c r="I6" s="35"/>
      <c r="J6" s="35"/>
      <c r="K6" s="36"/>
    </row>
    <row r="7" spans="1:16" ht="16.5" customHeight="1" x14ac:dyDescent="0.25">
      <c r="A7" s="54"/>
      <c r="B7" s="57"/>
      <c r="C7" s="60"/>
      <c r="D7" s="37" t="s">
        <v>31</v>
      </c>
      <c r="E7" s="37" t="s">
        <v>31</v>
      </c>
      <c r="F7" s="37" t="s">
        <v>31</v>
      </c>
      <c r="G7" s="37" t="s">
        <v>31</v>
      </c>
      <c r="H7" s="37" t="s">
        <v>31</v>
      </c>
      <c r="I7" s="37" t="s">
        <v>31</v>
      </c>
      <c r="J7" s="37" t="s">
        <v>31</v>
      </c>
      <c r="K7" s="62" t="s">
        <v>8</v>
      </c>
    </row>
    <row r="8" spans="1:16" x14ac:dyDescent="0.25">
      <c r="A8" s="55"/>
      <c r="B8" s="58"/>
      <c r="C8" s="61"/>
      <c r="D8" s="38">
        <v>44362</v>
      </c>
      <c r="E8" s="38">
        <v>44392</v>
      </c>
      <c r="F8" s="38">
        <v>44423</v>
      </c>
      <c r="G8" s="38">
        <v>44454</v>
      </c>
      <c r="H8" s="38">
        <v>44484</v>
      </c>
      <c r="I8" s="38">
        <v>44515</v>
      </c>
      <c r="J8" s="38">
        <v>44545</v>
      </c>
      <c r="K8" s="63"/>
    </row>
    <row r="9" spans="1:16" x14ac:dyDescent="0.25">
      <c r="A9" s="39" t="s">
        <v>5</v>
      </c>
      <c r="B9" s="40">
        <v>0.32079999999999997</v>
      </c>
      <c r="C9" s="41">
        <v>3317691.14</v>
      </c>
      <c r="D9" s="42">
        <v>473955.88</v>
      </c>
      <c r="E9" s="42">
        <v>473955.88</v>
      </c>
      <c r="F9" s="42">
        <v>473955.88000000012</v>
      </c>
      <c r="G9" s="42">
        <v>473955.88</v>
      </c>
      <c r="H9" s="42">
        <v>473955.88</v>
      </c>
      <c r="I9" s="42">
        <v>473955.88</v>
      </c>
      <c r="J9" s="42">
        <f>C9-SUM(D9:I9)</f>
        <v>473955.86000000034</v>
      </c>
      <c r="K9" s="43">
        <f>SUM(D9:J9)</f>
        <v>3317691.14</v>
      </c>
    </row>
    <row r="10" spans="1:16" x14ac:dyDescent="0.25">
      <c r="A10" s="39" t="s">
        <v>7</v>
      </c>
      <c r="B10" s="44">
        <v>0.1396</v>
      </c>
      <c r="C10" s="41">
        <v>1443733.43</v>
      </c>
      <c r="D10" s="42">
        <v>206247.63</v>
      </c>
      <c r="E10" s="42">
        <v>206247.63</v>
      </c>
      <c r="F10" s="42">
        <v>206247.63</v>
      </c>
      <c r="G10" s="42">
        <v>206247.63</v>
      </c>
      <c r="H10" s="42">
        <v>206247.63</v>
      </c>
      <c r="I10" s="42">
        <v>206247.63</v>
      </c>
      <c r="J10" s="42">
        <f>C10-SUM(D10:I10)</f>
        <v>206247.64999999991</v>
      </c>
      <c r="K10" s="43">
        <f>SUM(D10:J10)</f>
        <v>1443733.43</v>
      </c>
    </row>
    <row r="11" spans="1:16" x14ac:dyDescent="0.25">
      <c r="A11" s="39" t="s">
        <v>6</v>
      </c>
      <c r="B11" s="44">
        <v>8.3599999999999994E-2</v>
      </c>
      <c r="C11" s="41">
        <v>864585.35</v>
      </c>
      <c r="D11" s="42"/>
      <c r="E11" s="42">
        <v>247024.38</v>
      </c>
      <c r="F11" s="42">
        <v>123512.19</v>
      </c>
      <c r="G11" s="42">
        <v>123512.19</v>
      </c>
      <c r="H11" s="42">
        <v>123512.19</v>
      </c>
      <c r="I11" s="42">
        <v>123512.19</v>
      </c>
      <c r="J11" s="42">
        <f>C11-SUM(D11:I11)</f>
        <v>123512.21000000008</v>
      </c>
      <c r="K11" s="43">
        <f>SUM(D11:J11)</f>
        <v>864585.35</v>
      </c>
    </row>
    <row r="12" spans="1:16" x14ac:dyDescent="0.25">
      <c r="A12" s="39" t="s">
        <v>4</v>
      </c>
      <c r="B12" s="44">
        <v>0.45600000000000002</v>
      </c>
      <c r="C12" s="41">
        <v>4715920.08</v>
      </c>
      <c r="D12" s="42">
        <v>673702.87</v>
      </c>
      <c r="E12" s="42">
        <v>673702.87</v>
      </c>
      <c r="F12" s="42">
        <v>673702.86999999976</v>
      </c>
      <c r="G12" s="42">
        <v>673702.87</v>
      </c>
      <c r="H12" s="42">
        <v>673702.87</v>
      </c>
      <c r="I12" s="42">
        <v>673702.87</v>
      </c>
      <c r="J12" s="42">
        <f>C12-SUM(D12:I12)</f>
        <v>673702.85999999987</v>
      </c>
      <c r="K12" s="43">
        <f>SUM(D12:J12)</f>
        <v>4715920.08</v>
      </c>
    </row>
    <row r="13" spans="1:16" x14ac:dyDescent="0.25">
      <c r="A13" s="45" t="s">
        <v>8</v>
      </c>
      <c r="B13" s="46">
        <f>SUM(B9:B12)</f>
        <v>1</v>
      </c>
      <c r="C13" s="47">
        <f>SUM(C9:C12)</f>
        <v>10341930</v>
      </c>
      <c r="D13" s="48">
        <f>SUM(D9:D12)</f>
        <v>1353906.38</v>
      </c>
      <c r="E13" s="48">
        <f t="shared" ref="E13:K13" si="0">SUM(E9:E12)</f>
        <v>1600930.76</v>
      </c>
      <c r="F13" s="48">
        <f t="shared" si="0"/>
        <v>1477418.5699999998</v>
      </c>
      <c r="G13" s="48">
        <f t="shared" si="0"/>
        <v>1477418.5699999998</v>
      </c>
      <c r="H13" s="48">
        <f t="shared" si="0"/>
        <v>1477418.5699999998</v>
      </c>
      <c r="I13" s="48">
        <f t="shared" si="0"/>
        <v>1477418.5699999998</v>
      </c>
      <c r="J13" s="48">
        <f t="shared" si="0"/>
        <v>1477418.58</v>
      </c>
      <c r="K13" s="48">
        <f t="shared" si="0"/>
        <v>10341930</v>
      </c>
    </row>
  </sheetData>
  <mergeCells count="6">
    <mergeCell ref="A5:P5"/>
    <mergeCell ref="A6:A8"/>
    <mergeCell ref="B6:B8"/>
    <mergeCell ref="C6:C8"/>
    <mergeCell ref="K7:K8"/>
    <mergeCell ref="A4:K4"/>
  </mergeCells>
  <pageMargins left="0.7" right="0.7" top="0.75" bottom="0.75" header="0.3" footer="0.3"/>
  <pageSetup scale="4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EF5E13CC9ADE44A202C9B2CCCCEE80" ma:contentTypeVersion="6274" ma:contentTypeDescription="Create a new document." ma:contentTypeScope="" ma:versionID="2dcb2e215220e8d09134c1b0519eacdd">
  <xsd:schema xmlns:xsd="http://www.w3.org/2001/XMLSchema" xmlns:xs="http://www.w3.org/2001/XMLSchema" xmlns:p="http://schemas.microsoft.com/office/2006/metadata/properties" xmlns:ns2="70a15443-bdab-402e-9ca5-e542ef41682d" xmlns:ns3="9bf079a2-8838-46e4-a25e-754293e27338" targetNamespace="http://schemas.microsoft.com/office/2006/metadata/properties" ma:root="true" ma:fieldsID="fed2d27f5974a388123281f6d5ea7c62" ns2:_="" ns3:_="">
    <xsd:import namespace="70a15443-bdab-402e-9ca5-e542ef41682d"/>
    <xsd:import namespace="9bf079a2-8838-46e4-a25e-754293e2733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igrationSourceURL" minOccurs="0"/>
                <xsd:element ref="ns2:MediaServiceDateTaken" minOccurs="0"/>
                <xsd:element ref="ns2:MediaServiceLocation" minOccurs="0"/>
                <xsd:element ref="ns2:MediaServiceAutoKeyPoints" minOccurs="0"/>
                <xsd:element ref="ns2:MediaServiceKeyPoints" minOccurs="0"/>
                <xsd:element ref="ns3:_dlc_DocId" minOccurs="0"/>
                <xsd:element ref="ns3:_dlc_DocIdUrl" minOccurs="0"/>
                <xsd:element ref="ns3:_dlc_DocIdPersistId"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a15443-bdab-402e-9ca5-e542ef4168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description="" ma:indexed="true"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igrationSourceURL" ma:index="14" nillable="true" ma:displayName="MigrationSourceURL" ma:internalName="MigrationSourceURL">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bf079a2-8838-46e4-a25e-754293e2733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27620409-d42f-4c38-b540-a4c1fbfdb8cf}" ma:internalName="TaxCatchAll" ma:showField="CatchAllData" ma:web="9bf079a2-8838-46e4-a25e-754293e273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9bf079a2-8838-46e4-a25e-754293e27338">7RCVYNPDDY4V-1124760350-332097</_dlc_DocId>
    <_dlc_DocIdUrl xmlns="9bf079a2-8838-46e4-a25e-754293e27338">
      <Url>https://sempra.sharepoint.com/teams/sdgecp/policyandStrategy/_layouts/15/DocIdRedir.aspx?ID=7RCVYNPDDY4V-1124760350-332097</Url>
      <Description>7RCVYNPDDY4V-1124760350-332097</Description>
    </_dlc_DocIdUrl>
    <MigrationSourceURL xmlns="70a15443-bdab-402e-9ca5-e542ef41682d" xsi:nil="true"/>
    <lcf76f155ced4ddcb4097134ff3c332f xmlns="70a15443-bdab-402e-9ca5-e542ef41682d">
      <Terms xmlns="http://schemas.microsoft.com/office/infopath/2007/PartnerControls"/>
    </lcf76f155ced4ddcb4097134ff3c332f>
    <TaxCatchAll xmlns="9bf079a2-8838-46e4-a25e-754293e27338" xsi:nil="true"/>
  </documentManagement>
</p:properties>
</file>

<file path=customXml/itemProps1.xml><?xml version="1.0" encoding="utf-8"?>
<ds:datastoreItem xmlns:ds="http://schemas.openxmlformats.org/officeDocument/2006/customXml" ds:itemID="{A5A56719-A192-4F1C-9081-2F2BE2AB8D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a15443-bdab-402e-9ca5-e542ef41682d"/>
    <ds:schemaRef ds:uri="9bf079a2-8838-46e4-a25e-754293e273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2BBC53-D000-4E44-821D-96DFFAA96629}">
  <ds:schemaRefs>
    <ds:schemaRef ds:uri="http://schemas.microsoft.com/sharepoint/events"/>
  </ds:schemaRefs>
</ds:datastoreItem>
</file>

<file path=customXml/itemProps3.xml><?xml version="1.0" encoding="utf-8"?>
<ds:datastoreItem xmlns:ds="http://schemas.openxmlformats.org/officeDocument/2006/customXml" ds:itemID="{2D7D5983-C681-4953-A8F3-BF1D6D11BE77}">
  <ds:schemaRefs>
    <ds:schemaRef ds:uri="http://schemas.microsoft.com/sharepoint/v3/contenttype/forms"/>
  </ds:schemaRefs>
</ds:datastoreItem>
</file>

<file path=customXml/itemProps4.xml><?xml version="1.0" encoding="utf-8"?>
<ds:datastoreItem xmlns:ds="http://schemas.openxmlformats.org/officeDocument/2006/customXml" ds:itemID="{456BE334-AA13-4422-B761-9D57D148EDC8}">
  <ds:schemaRefs>
    <ds:schemaRef ds:uri="http://schemas.microsoft.com/office/2006/metadata/properties"/>
    <ds:schemaRef ds:uri="http://schemas.microsoft.com/office/infopath/2007/PartnerControls"/>
    <ds:schemaRef ds:uri="9bf079a2-8838-46e4-a25e-754293e27338"/>
    <ds:schemaRef ds:uri="70a15443-bdab-402e-9ca5-e542ef4168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Final True-up Report</vt:lpstr>
      <vt:lpstr>2021 Payment Schedule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Montgomery, Greg T</dc:creator>
  <cp:keywords/>
  <dc:description/>
  <cp:lastModifiedBy>Rucinski, Fred C</cp:lastModifiedBy>
  <cp:revision/>
  <cp:lastPrinted>2022-06-01T00:04:56Z</cp:lastPrinted>
  <dcterms:created xsi:type="dcterms:W3CDTF">2022-04-06T20:46:00Z</dcterms:created>
  <dcterms:modified xsi:type="dcterms:W3CDTF">2022-06-01T00:04:57Z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0x0101000DEF5E13CC9ADE44A202C9B2CCCCEE80</vt:lpwstr>
  </property>
  <property fmtid="{D5CDD505-2E9C-101B-9397-08002B2CF9AE}" pid="3" name="_dlc_DocIdItemGuid">
    <vt:lpwstr>4b789682-54e5-4e45-8c6d-a2b2654d4a26</vt:lpwstr>
  </property>
  <property fmtid="{D5CDD505-2E9C-101B-9397-08002B2CF9AE}" pid="4" name="MediaServiceImageTags">
    <vt:lpwstr/>
  </property>
</Properties>
</file>