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72" yWindow="192" windowWidth="12888" windowHeight="13092"/>
  </bookViews>
  <sheets>
    <sheet name="Ex Ante Impacts" sheetId="2" r:id="rId1"/>
    <sheet name="Lookup" sheetId="1" state="hidden" r:id="rId2"/>
    <sheet name="Criteria" sheetId="3" state="hidden" r:id="rId3"/>
  </sheets>
  <definedNames>
    <definedName name="cycle">Criteria!$A$18:$A$20</definedName>
    <definedName name="data">Lookup!$F$1:$O$4033</definedName>
    <definedName name="daytype">Criteria!$A$2:$A$8</definedName>
    <definedName name="forecast_year">Criteria!$A$22:$A$32</definedName>
    <definedName name="type">Criteria!$A$13:$A$16</definedName>
    <definedName name="weatheryear">Criteria!$A$10:$A$11</definedName>
  </definedNames>
  <calcPr calcId="125725"/>
</workbook>
</file>

<file path=xl/calcChain.xml><?xml version="1.0" encoding="utf-8"?>
<calcChain xmlns="http://schemas.openxmlformats.org/spreadsheetml/2006/main">
  <c r="F3458" i="1"/>
  <c r="F3459"/>
  <c r="F3460"/>
  <c r="F3461"/>
  <c r="F3462"/>
  <c r="F3463"/>
  <c r="F3464"/>
  <c r="F3465"/>
  <c r="F3466"/>
  <c r="F3467"/>
  <c r="F3468"/>
  <c r="F3469"/>
  <c r="F3470"/>
  <c r="F3471"/>
  <c r="F3472"/>
  <c r="F3473"/>
  <c r="F3474"/>
  <c r="F3475"/>
  <c r="F3476"/>
  <c r="F3477"/>
  <c r="F3478"/>
  <c r="F3479"/>
  <c r="F3480"/>
  <c r="F3481"/>
  <c r="F3482"/>
  <c r="F3483"/>
  <c r="F3484"/>
  <c r="F3485"/>
  <c r="F3486"/>
  <c r="F3487"/>
  <c r="F3488"/>
  <c r="F3489"/>
  <c r="F3490"/>
  <c r="F3491"/>
  <c r="F3492"/>
  <c r="F3493"/>
  <c r="F3494"/>
  <c r="F3495"/>
  <c r="F3496"/>
  <c r="F3497"/>
  <c r="F3498"/>
  <c r="F3499"/>
  <c r="F3500"/>
  <c r="F3501"/>
  <c r="F3502"/>
  <c r="F3503"/>
  <c r="F3504"/>
  <c r="F3505"/>
  <c r="F3506"/>
  <c r="F3507"/>
  <c r="F3508"/>
  <c r="F3509"/>
  <c r="F3510"/>
  <c r="F3511"/>
  <c r="F3512"/>
  <c r="F3513"/>
  <c r="F3514"/>
  <c r="F3515"/>
  <c r="F3516"/>
  <c r="F3517"/>
  <c r="F3518"/>
  <c r="F3519"/>
  <c r="F3520"/>
  <c r="F3521"/>
  <c r="F3522"/>
  <c r="F3523"/>
  <c r="F3524"/>
  <c r="F3525"/>
  <c r="F3526"/>
  <c r="F3527"/>
  <c r="F3528"/>
  <c r="F3529"/>
  <c r="F3530"/>
  <c r="F3531"/>
  <c r="F3532"/>
  <c r="F3533"/>
  <c r="F3534"/>
  <c r="F3535"/>
  <c r="F3536"/>
  <c r="F3537"/>
  <c r="F3538"/>
  <c r="F3539"/>
  <c r="F3540"/>
  <c r="F3541"/>
  <c r="F3542"/>
  <c r="F3543"/>
  <c r="F3544"/>
  <c r="F3545"/>
  <c r="F3546"/>
  <c r="F3547"/>
  <c r="F3548"/>
  <c r="F3549"/>
  <c r="F3550"/>
  <c r="F3551"/>
  <c r="F3552"/>
  <c r="F3553"/>
  <c r="F3554"/>
  <c r="F3555"/>
  <c r="F3556"/>
  <c r="F3557"/>
  <c r="F3558"/>
  <c r="F3559"/>
  <c r="F3560"/>
  <c r="F3561"/>
  <c r="F3562"/>
  <c r="F3563"/>
  <c r="F3564"/>
  <c r="F3565"/>
  <c r="F3566"/>
  <c r="F3567"/>
  <c r="F3568"/>
  <c r="F3569"/>
  <c r="F3570"/>
  <c r="F3571"/>
  <c r="F3572"/>
  <c r="F3573"/>
  <c r="F3574"/>
  <c r="F3575"/>
  <c r="F3576"/>
  <c r="F3577"/>
  <c r="F3578"/>
  <c r="F3579"/>
  <c r="F3580"/>
  <c r="F3581"/>
  <c r="F3582"/>
  <c r="F3583"/>
  <c r="F3584"/>
  <c r="F3585"/>
  <c r="F3586"/>
  <c r="F3587"/>
  <c r="F3588"/>
  <c r="F3589"/>
  <c r="F3590"/>
  <c r="F3591"/>
  <c r="F3592"/>
  <c r="F3593"/>
  <c r="F3594"/>
  <c r="F3595"/>
  <c r="F3596"/>
  <c r="F3597"/>
  <c r="F3598"/>
  <c r="F3599"/>
  <c r="F3600"/>
  <c r="F3601"/>
  <c r="F3602"/>
  <c r="F3603"/>
  <c r="F3604"/>
  <c r="F3605"/>
  <c r="F3606"/>
  <c r="F3607"/>
  <c r="F3608"/>
  <c r="F3609"/>
  <c r="F3610"/>
  <c r="F3611"/>
  <c r="F3612"/>
  <c r="F3613"/>
  <c r="F3614"/>
  <c r="F3615"/>
  <c r="F3616"/>
  <c r="F3617"/>
  <c r="F3618"/>
  <c r="F3619"/>
  <c r="F3620"/>
  <c r="F3621"/>
  <c r="F3622"/>
  <c r="F3623"/>
  <c r="F3624"/>
  <c r="F3625"/>
  <c r="F3626"/>
  <c r="F3627"/>
  <c r="F3628"/>
  <c r="F3629"/>
  <c r="F3630"/>
  <c r="F3631"/>
  <c r="F3632"/>
  <c r="F3633"/>
  <c r="F3634"/>
  <c r="F3635"/>
  <c r="F3636"/>
  <c r="F3637"/>
  <c r="F3638"/>
  <c r="F3639"/>
  <c r="F3640"/>
  <c r="F3641"/>
  <c r="F3642"/>
  <c r="F3643"/>
  <c r="F3644"/>
  <c r="F3645"/>
  <c r="F3646"/>
  <c r="F3647"/>
  <c r="F3648"/>
  <c r="F3649"/>
  <c r="F3650"/>
  <c r="F3651"/>
  <c r="F3652"/>
  <c r="F3653"/>
  <c r="F3654"/>
  <c r="F3655"/>
  <c r="F3656"/>
  <c r="F3657"/>
  <c r="F3658"/>
  <c r="F3659"/>
  <c r="F3660"/>
  <c r="F3661"/>
  <c r="F3662"/>
  <c r="F3663"/>
  <c r="F3664"/>
  <c r="F3665"/>
  <c r="F3666"/>
  <c r="F3667"/>
  <c r="F3668"/>
  <c r="F3669"/>
  <c r="F3670"/>
  <c r="F3671"/>
  <c r="F3672"/>
  <c r="F3673"/>
  <c r="F3674"/>
  <c r="F3675"/>
  <c r="F3676"/>
  <c r="F3677"/>
  <c r="F3678"/>
  <c r="F3679"/>
  <c r="F3680"/>
  <c r="F3681"/>
  <c r="F3682"/>
  <c r="F3683"/>
  <c r="F3684"/>
  <c r="F3685"/>
  <c r="F3686"/>
  <c r="F3687"/>
  <c r="F3688"/>
  <c r="F3689"/>
  <c r="F3690"/>
  <c r="F3691"/>
  <c r="F3692"/>
  <c r="F3693"/>
  <c r="F3694"/>
  <c r="F3695"/>
  <c r="F3696"/>
  <c r="F3697"/>
  <c r="F3698"/>
  <c r="F3699"/>
  <c r="F3700"/>
  <c r="F3701"/>
  <c r="F3702"/>
  <c r="F3703"/>
  <c r="F3704"/>
  <c r="F3705"/>
  <c r="F3706"/>
  <c r="F3707"/>
  <c r="F3708"/>
  <c r="F3709"/>
  <c r="F3710"/>
  <c r="F3711"/>
  <c r="F3712"/>
  <c r="F3713"/>
  <c r="F3714"/>
  <c r="F3715"/>
  <c r="F3716"/>
  <c r="F3717"/>
  <c r="F3718"/>
  <c r="F3719"/>
  <c r="F3720"/>
  <c r="F3721"/>
  <c r="F3722"/>
  <c r="F3723"/>
  <c r="F3724"/>
  <c r="F3725"/>
  <c r="F3726"/>
  <c r="F3727"/>
  <c r="F3728"/>
  <c r="F3729"/>
  <c r="F3730"/>
  <c r="F3731"/>
  <c r="F3732"/>
  <c r="F3733"/>
  <c r="F3734"/>
  <c r="F3735"/>
  <c r="F3736"/>
  <c r="F3737"/>
  <c r="F3738"/>
  <c r="F3739"/>
  <c r="F3740"/>
  <c r="F3741"/>
  <c r="F3742"/>
  <c r="F3743"/>
  <c r="F3744"/>
  <c r="F3745"/>
  <c r="F3746"/>
  <c r="F3747"/>
  <c r="F3748"/>
  <c r="F3749"/>
  <c r="F3750"/>
  <c r="F3751"/>
  <c r="F3752"/>
  <c r="F3753"/>
  <c r="F3754"/>
  <c r="F3755"/>
  <c r="F3756"/>
  <c r="F3757"/>
  <c r="F3758"/>
  <c r="F3759"/>
  <c r="F3760"/>
  <c r="F3761"/>
  <c r="F3762"/>
  <c r="F3763"/>
  <c r="F3764"/>
  <c r="F3765"/>
  <c r="F3766"/>
  <c r="F3767"/>
  <c r="F3768"/>
  <c r="F3769"/>
  <c r="F3770"/>
  <c r="F3771"/>
  <c r="F3772"/>
  <c r="F3773"/>
  <c r="F3774"/>
  <c r="F3775"/>
  <c r="F3776"/>
  <c r="F3777"/>
  <c r="F3778"/>
  <c r="F3779"/>
  <c r="F3780"/>
  <c r="F3781"/>
  <c r="F3782"/>
  <c r="F3783"/>
  <c r="F3784"/>
  <c r="F3785"/>
  <c r="F3786"/>
  <c r="F3787"/>
  <c r="F3788"/>
  <c r="F3789"/>
  <c r="F3790"/>
  <c r="F3791"/>
  <c r="F3792"/>
  <c r="F3793"/>
  <c r="F3794"/>
  <c r="F3795"/>
  <c r="F3796"/>
  <c r="F3797"/>
  <c r="F3798"/>
  <c r="F3799"/>
  <c r="F3800"/>
  <c r="F3801"/>
  <c r="F3802"/>
  <c r="F3803"/>
  <c r="F3804"/>
  <c r="F3805"/>
  <c r="F3806"/>
  <c r="F3807"/>
  <c r="F3808"/>
  <c r="F3809"/>
  <c r="F3810"/>
  <c r="F3811"/>
  <c r="F3812"/>
  <c r="F3813"/>
  <c r="F3814"/>
  <c r="F3815"/>
  <c r="F3816"/>
  <c r="F3817"/>
  <c r="F3818"/>
  <c r="F3819"/>
  <c r="F3820"/>
  <c r="F3821"/>
  <c r="F3822"/>
  <c r="F3823"/>
  <c r="F3824"/>
  <c r="F3825"/>
  <c r="F3826"/>
  <c r="F3827"/>
  <c r="F3828"/>
  <c r="F3829"/>
  <c r="F3830"/>
  <c r="F3831"/>
  <c r="F3832"/>
  <c r="F3833"/>
  <c r="F3834"/>
  <c r="F3835"/>
  <c r="F3836"/>
  <c r="F3837"/>
  <c r="F3838"/>
  <c r="F3839"/>
  <c r="F3840"/>
  <c r="F3841"/>
  <c r="F3842"/>
  <c r="F3843"/>
  <c r="F3844"/>
  <c r="F3845"/>
  <c r="F3846"/>
  <c r="F3847"/>
  <c r="F3848"/>
  <c r="F3849"/>
  <c r="F3850"/>
  <c r="F3851"/>
  <c r="F3852"/>
  <c r="F3853"/>
  <c r="F3854"/>
  <c r="F3855"/>
  <c r="F3856"/>
  <c r="F3857"/>
  <c r="F3858"/>
  <c r="F3859"/>
  <c r="F3860"/>
  <c r="F3861"/>
  <c r="F3862"/>
  <c r="F3863"/>
  <c r="F3864"/>
  <c r="F3865"/>
  <c r="F3866"/>
  <c r="F3867"/>
  <c r="F3868"/>
  <c r="F3869"/>
  <c r="F3870"/>
  <c r="F3871"/>
  <c r="F3872"/>
  <c r="F3873"/>
  <c r="F3874"/>
  <c r="F3875"/>
  <c r="F3876"/>
  <c r="F3877"/>
  <c r="F3878"/>
  <c r="F3879"/>
  <c r="F3880"/>
  <c r="F3881"/>
  <c r="F3882"/>
  <c r="F3883"/>
  <c r="F3884"/>
  <c r="F3885"/>
  <c r="F3886"/>
  <c r="F3887"/>
  <c r="F3888"/>
  <c r="F3889"/>
  <c r="F3890"/>
  <c r="F3891"/>
  <c r="F3892"/>
  <c r="F3893"/>
  <c r="F3894"/>
  <c r="F3895"/>
  <c r="F3896"/>
  <c r="F3897"/>
  <c r="F3898"/>
  <c r="F3899"/>
  <c r="F3900"/>
  <c r="F3901"/>
  <c r="F3902"/>
  <c r="F3903"/>
  <c r="F3904"/>
  <c r="F3905"/>
  <c r="F3906"/>
  <c r="F3907"/>
  <c r="F3908"/>
  <c r="F3909"/>
  <c r="F3910"/>
  <c r="F3911"/>
  <c r="F3912"/>
  <c r="F3913"/>
  <c r="F3914"/>
  <c r="F3915"/>
  <c r="F3916"/>
  <c r="F3917"/>
  <c r="F3918"/>
  <c r="F3919"/>
  <c r="F3920"/>
  <c r="F3921"/>
  <c r="F3922"/>
  <c r="F3923"/>
  <c r="F3924"/>
  <c r="F3925"/>
  <c r="F3926"/>
  <c r="F3927"/>
  <c r="F3928"/>
  <c r="F3929"/>
  <c r="F3930"/>
  <c r="F3931"/>
  <c r="F3932"/>
  <c r="F3933"/>
  <c r="F3934"/>
  <c r="F3935"/>
  <c r="F3936"/>
  <c r="F3937"/>
  <c r="F3938"/>
  <c r="F3939"/>
  <c r="F3940"/>
  <c r="F3941"/>
  <c r="F3942"/>
  <c r="F3943"/>
  <c r="F3944"/>
  <c r="F3945"/>
  <c r="F3946"/>
  <c r="F3947"/>
  <c r="F3948"/>
  <c r="F3949"/>
  <c r="F3950"/>
  <c r="F3951"/>
  <c r="F3952"/>
  <c r="F3953"/>
  <c r="F3954"/>
  <c r="F3955"/>
  <c r="F3956"/>
  <c r="F3957"/>
  <c r="F3958"/>
  <c r="F3959"/>
  <c r="F3960"/>
  <c r="F3961"/>
  <c r="F3962"/>
  <c r="F3963"/>
  <c r="F3964"/>
  <c r="F3965"/>
  <c r="F3966"/>
  <c r="F3967"/>
  <c r="F3968"/>
  <c r="F3969"/>
  <c r="F3970"/>
  <c r="F3971"/>
  <c r="F3972"/>
  <c r="F3973"/>
  <c r="F3974"/>
  <c r="F3975"/>
  <c r="F3976"/>
  <c r="F3977"/>
  <c r="F3978"/>
  <c r="F3979"/>
  <c r="F3980"/>
  <c r="F3981"/>
  <c r="F3982"/>
  <c r="F3983"/>
  <c r="F3984"/>
  <c r="F3985"/>
  <c r="F3986"/>
  <c r="F3987"/>
  <c r="F3988"/>
  <c r="F3989"/>
  <c r="F3990"/>
  <c r="F3991"/>
  <c r="F3992"/>
  <c r="F3993"/>
  <c r="F3994"/>
  <c r="F3995"/>
  <c r="F3996"/>
  <c r="F3997"/>
  <c r="F3998"/>
  <c r="F3999"/>
  <c r="F4000"/>
  <c r="F4001"/>
  <c r="F4002"/>
  <c r="F4003"/>
  <c r="F4004"/>
  <c r="F4005"/>
  <c r="F4006"/>
  <c r="F4007"/>
  <c r="F4008"/>
  <c r="F4009"/>
  <c r="F4010"/>
  <c r="F4011"/>
  <c r="F4012"/>
  <c r="F4013"/>
  <c r="F4014"/>
  <c r="F4015"/>
  <c r="F4016"/>
  <c r="F4017"/>
  <c r="F4018"/>
  <c r="F4019"/>
  <c r="F4020"/>
  <c r="F4021"/>
  <c r="F4022"/>
  <c r="F4023"/>
  <c r="F4024"/>
  <c r="F4025"/>
  <c r="F4026"/>
  <c r="F4027"/>
  <c r="F4028"/>
  <c r="F4029"/>
  <c r="F4030"/>
  <c r="F4031"/>
  <c r="F4032"/>
  <c r="F4033"/>
  <c r="L9" i="2"/>
  <c r="M9"/>
  <c r="K9"/>
  <c r="F866" i="1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3143"/>
  <c r="F3144"/>
  <c r="F3145"/>
  <c r="F3146"/>
  <c r="F3147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2"/>
  <c r="F3173"/>
  <c r="F3174"/>
  <c r="F3175"/>
  <c r="F3176"/>
  <c r="F3177"/>
  <c r="F3178"/>
  <c r="F3179"/>
  <c r="F3180"/>
  <c r="F3181"/>
  <c r="F3182"/>
  <c r="F3183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8"/>
  <c r="F3209"/>
  <c r="F3210"/>
  <c r="F3211"/>
  <c r="F3212"/>
  <c r="F3213"/>
  <c r="F3214"/>
  <c r="F3215"/>
  <c r="F3216"/>
  <c r="F3217"/>
  <c r="F3218"/>
  <c r="F3219"/>
  <c r="F3220"/>
  <c r="F3221"/>
  <c r="F3222"/>
  <c r="F3223"/>
  <c r="F3224"/>
  <c r="F3225"/>
  <c r="F3226"/>
  <c r="F3227"/>
  <c r="F3228"/>
  <c r="F3229"/>
  <c r="F3230"/>
  <c r="F3231"/>
  <c r="F3232"/>
  <c r="F3233"/>
  <c r="F3234"/>
  <c r="F3235"/>
  <c r="F3236"/>
  <c r="F3237"/>
  <c r="F3238"/>
  <c r="F3239"/>
  <c r="F3240"/>
  <c r="F3241"/>
  <c r="F3242"/>
  <c r="F3243"/>
  <c r="F3244"/>
  <c r="F3245"/>
  <c r="F3246"/>
  <c r="F3247"/>
  <c r="F3248"/>
  <c r="F3249"/>
  <c r="F3250"/>
  <c r="F3251"/>
  <c r="F3252"/>
  <c r="F3253"/>
  <c r="F3254"/>
  <c r="F3255"/>
  <c r="F3256"/>
  <c r="F3257"/>
  <c r="F3258"/>
  <c r="F3259"/>
  <c r="F3260"/>
  <c r="F3261"/>
  <c r="F3262"/>
  <c r="F3263"/>
  <c r="F3264"/>
  <c r="F3265"/>
  <c r="F3266"/>
  <c r="F3267"/>
  <c r="F3268"/>
  <c r="F3269"/>
  <c r="F3270"/>
  <c r="F3271"/>
  <c r="F3272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4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5"/>
  <c r="F3366"/>
  <c r="F3367"/>
  <c r="F3368"/>
  <c r="F3369"/>
  <c r="F3370"/>
  <c r="F3371"/>
  <c r="F3372"/>
  <c r="F3373"/>
  <c r="F3374"/>
  <c r="F3375"/>
  <c r="F3376"/>
  <c r="F3377"/>
  <c r="F3378"/>
  <c r="F3379"/>
  <c r="F3380"/>
  <c r="F3381"/>
  <c r="F3382"/>
  <c r="F3383"/>
  <c r="F3384"/>
  <c r="F3385"/>
  <c r="F3386"/>
  <c r="F3387"/>
  <c r="F3388"/>
  <c r="F3389"/>
  <c r="F3390"/>
  <c r="F3391"/>
  <c r="F3392"/>
  <c r="F3393"/>
  <c r="F3394"/>
  <c r="F3395"/>
  <c r="F3396"/>
  <c r="F3397"/>
  <c r="F3398"/>
  <c r="F3399"/>
  <c r="F3400"/>
  <c r="F3401"/>
  <c r="F3402"/>
  <c r="F3403"/>
  <c r="F3404"/>
  <c r="F3405"/>
  <c r="F3406"/>
  <c r="F3407"/>
  <c r="F3408"/>
  <c r="F3409"/>
  <c r="F3410"/>
  <c r="F3411"/>
  <c r="F3412"/>
  <c r="F3413"/>
  <c r="F3414"/>
  <c r="F3415"/>
  <c r="F3416"/>
  <c r="F3417"/>
  <c r="F3418"/>
  <c r="F3419"/>
  <c r="F3420"/>
  <c r="F3421"/>
  <c r="F3422"/>
  <c r="F3423"/>
  <c r="F3424"/>
  <c r="F3425"/>
  <c r="F3426"/>
  <c r="F3427"/>
  <c r="F3428"/>
  <c r="F3429"/>
  <c r="F3430"/>
  <c r="F3431"/>
  <c r="F3432"/>
  <c r="F3433"/>
  <c r="F3434"/>
  <c r="F3435"/>
  <c r="F3436"/>
  <c r="F3437"/>
  <c r="F3438"/>
  <c r="F3439"/>
  <c r="F3440"/>
  <c r="F3441"/>
  <c r="F3442"/>
  <c r="F3443"/>
  <c r="F3444"/>
  <c r="F3445"/>
  <c r="F3446"/>
  <c r="F3447"/>
  <c r="F3448"/>
  <c r="F3449"/>
  <c r="F3450"/>
  <c r="F3451"/>
  <c r="F3452"/>
  <c r="F3453"/>
  <c r="F3454"/>
  <c r="F3455"/>
  <c r="F3456"/>
  <c r="F3457"/>
  <c r="F578" l="1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U23" i="2"/>
  <c r="U24"/>
  <c r="U25"/>
  <c r="U26"/>
  <c r="U27"/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2"/>
  <c r="S11" i="2" l="1"/>
  <c r="C12"/>
  <c r="K33"/>
  <c r="K29"/>
  <c r="K25"/>
  <c r="K21"/>
  <c r="K17"/>
  <c r="K13"/>
  <c r="L10"/>
  <c r="L30"/>
  <c r="L26"/>
  <c r="L22"/>
  <c r="L18"/>
  <c r="L14"/>
  <c r="O10"/>
  <c r="O30"/>
  <c r="O26"/>
  <c r="O22"/>
  <c r="O18"/>
  <c r="O14"/>
  <c r="S10"/>
  <c r="R33"/>
  <c r="S32"/>
  <c r="T31"/>
  <c r="P31"/>
  <c r="Q30"/>
  <c r="R29"/>
  <c r="S28"/>
  <c r="T27"/>
  <c r="P27"/>
  <c r="Q26"/>
  <c r="R25"/>
  <c r="S24"/>
  <c r="T23"/>
  <c r="P23"/>
  <c r="Q22"/>
  <c r="R21"/>
  <c r="S20"/>
  <c r="T19"/>
  <c r="P19"/>
  <c r="Q18"/>
  <c r="R17"/>
  <c r="S16"/>
  <c r="T15"/>
  <c r="P15"/>
  <c r="Q14"/>
  <c r="R13"/>
  <c r="S12"/>
  <c r="T11"/>
  <c r="P11"/>
  <c r="K30"/>
  <c r="K26"/>
  <c r="K22"/>
  <c r="K18"/>
  <c r="K14"/>
  <c r="K10"/>
  <c r="L31"/>
  <c r="L27"/>
  <c r="L23"/>
  <c r="L19"/>
  <c r="L15"/>
  <c r="L11"/>
  <c r="O31"/>
  <c r="O27"/>
  <c r="O23"/>
  <c r="O19"/>
  <c r="O15"/>
  <c r="O11"/>
  <c r="R10"/>
  <c r="S33"/>
  <c r="T32"/>
  <c r="P32"/>
  <c r="Q31"/>
  <c r="R30"/>
  <c r="S29"/>
  <c r="T28"/>
  <c r="P28"/>
  <c r="Q27"/>
  <c r="R26"/>
  <c r="S25"/>
  <c r="T24"/>
  <c r="P24"/>
  <c r="Q23"/>
  <c r="R22"/>
  <c r="S21"/>
  <c r="T20"/>
  <c r="P20"/>
  <c r="Q19"/>
  <c r="R18"/>
  <c r="S17"/>
  <c r="T16"/>
  <c r="P16"/>
  <c r="Q15"/>
  <c r="R14"/>
  <c r="S13"/>
  <c r="T12"/>
  <c r="P12"/>
  <c r="Q11"/>
  <c r="K31"/>
  <c r="K27"/>
  <c r="K23"/>
  <c r="K19"/>
  <c r="K15"/>
  <c r="K11"/>
  <c r="L32"/>
  <c r="L28"/>
  <c r="L24"/>
  <c r="L20"/>
  <c r="L16"/>
  <c r="L12"/>
  <c r="O32"/>
  <c r="O28"/>
  <c r="O24"/>
  <c r="O20"/>
  <c r="O16"/>
  <c r="O12"/>
  <c r="Q10"/>
  <c r="T33"/>
  <c r="P33"/>
  <c r="Q32"/>
  <c r="R31"/>
  <c r="S30"/>
  <c r="T29"/>
  <c r="P29"/>
  <c r="Q28"/>
  <c r="R27"/>
  <c r="S26"/>
  <c r="T25"/>
  <c r="P25"/>
  <c r="Q24"/>
  <c r="R23"/>
  <c r="S22"/>
  <c r="T21"/>
  <c r="P21"/>
  <c r="Q20"/>
  <c r="R19"/>
  <c r="S18"/>
  <c r="T17"/>
  <c r="P17"/>
  <c r="Q16"/>
  <c r="R15"/>
  <c r="S14"/>
  <c r="T13"/>
  <c r="P13"/>
  <c r="Q12"/>
  <c r="R11"/>
  <c r="K32"/>
  <c r="K28"/>
  <c r="K24"/>
  <c r="K20"/>
  <c r="K16"/>
  <c r="K12"/>
  <c r="L33"/>
  <c r="M33" s="1"/>
  <c r="N33" s="1"/>
  <c r="L29"/>
  <c r="L25"/>
  <c r="L21"/>
  <c r="L17"/>
  <c r="L13"/>
  <c r="O33"/>
  <c r="O29"/>
  <c r="O25"/>
  <c r="O21"/>
  <c r="O17"/>
  <c r="O13"/>
  <c r="P10"/>
  <c r="T10"/>
  <c r="Q33"/>
  <c r="R32"/>
  <c r="S31"/>
  <c r="T30"/>
  <c r="P30"/>
  <c r="Q29"/>
  <c r="R28"/>
  <c r="S27"/>
  <c r="T26"/>
  <c r="P26"/>
  <c r="Q25"/>
  <c r="R24"/>
  <c r="S23"/>
  <c r="T22"/>
  <c r="P22"/>
  <c r="Q21"/>
  <c r="R20"/>
  <c r="S19"/>
  <c r="T18"/>
  <c r="P18"/>
  <c r="Q17"/>
  <c r="R16"/>
  <c r="S15"/>
  <c r="T14"/>
  <c r="P14"/>
  <c r="Q13"/>
  <c r="R12"/>
  <c r="M31"/>
  <c r="N31" s="1"/>
  <c r="F9" l="1"/>
  <c r="M17"/>
  <c r="N17" s="1"/>
  <c r="M16"/>
  <c r="N16" s="1"/>
  <c r="M32"/>
  <c r="N32" s="1"/>
  <c r="M15"/>
  <c r="N15" s="1"/>
  <c r="M13"/>
  <c r="N13" s="1"/>
  <c r="M29"/>
  <c r="N29" s="1"/>
  <c r="M12"/>
  <c r="N12" s="1"/>
  <c r="M28"/>
  <c r="N28" s="1"/>
  <c r="M11"/>
  <c r="N11" s="1"/>
  <c r="M27"/>
  <c r="N27" s="1"/>
  <c r="M18"/>
  <c r="N18" s="1"/>
  <c r="M10"/>
  <c r="N10" s="1"/>
  <c r="M14"/>
  <c r="N14" s="1"/>
  <c r="M30"/>
  <c r="N30" s="1"/>
  <c r="M25"/>
  <c r="N25" s="1"/>
  <c r="M24"/>
  <c r="N24" s="1"/>
  <c r="M23"/>
  <c r="M26"/>
  <c r="N26" s="1"/>
  <c r="M21"/>
  <c r="N21" s="1"/>
  <c r="M20"/>
  <c r="N20" s="1"/>
  <c r="M19"/>
  <c r="N19" s="1"/>
  <c r="M22"/>
  <c r="N22" s="1"/>
  <c r="F11" l="1"/>
  <c r="F10"/>
  <c r="N23"/>
</calcChain>
</file>

<file path=xl/sharedStrings.xml><?xml version="1.0" encoding="utf-8"?>
<sst xmlns="http://schemas.openxmlformats.org/spreadsheetml/2006/main" count="16192" uniqueCount="59">
  <si>
    <t>hour</t>
  </si>
  <si>
    <t>TABLE 2:  Event Day Information</t>
  </si>
  <si>
    <t>Event Start</t>
  </si>
  <si>
    <t>Hour Ending</t>
  </si>
  <si>
    <t>Load w/o DR</t>
  </si>
  <si>
    <t>Load w/ DR</t>
  </si>
  <si>
    <t>Impact</t>
  </si>
  <si>
    <t>Event End</t>
  </si>
  <si>
    <t>Avg. Temp</t>
  </si>
  <si>
    <t>Average Temp. for Event Window</t>
  </si>
  <si>
    <t>% Load Reduction for Event Window</t>
  </si>
  <si>
    <t xml:space="preserve"> Load Reduction for Event Window</t>
  </si>
  <si>
    <t>(%)</t>
  </si>
  <si>
    <r>
      <rPr>
        <b/>
        <sz val="9.5"/>
        <color theme="0"/>
        <rFont val="Calibri"/>
        <family val="2"/>
      </rPr>
      <t>(°</t>
    </r>
    <r>
      <rPr>
        <b/>
        <sz val="9.5"/>
        <color theme="0"/>
        <rFont val="Arial"/>
        <family val="2"/>
      </rPr>
      <t>F)</t>
    </r>
  </si>
  <si>
    <t>Result Type</t>
  </si>
  <si>
    <t>Uncertainty Adjusted Impact - Percentiles</t>
  </si>
  <si>
    <t>10th</t>
  </si>
  <si>
    <t>30th</t>
  </si>
  <si>
    <t>50th</t>
  </si>
  <si>
    <t>70th</t>
  </si>
  <si>
    <t>90th</t>
  </si>
  <si>
    <t>p10</t>
  </si>
  <si>
    <t>p30</t>
  </si>
  <si>
    <t>p50</t>
  </si>
  <si>
    <t>p70</t>
  </si>
  <si>
    <t>p90</t>
  </si>
  <si>
    <t>concat</t>
  </si>
  <si>
    <t>All</t>
  </si>
  <si>
    <t>Cycling Option</t>
  </si>
  <si>
    <t>Average Per Premise</t>
  </si>
  <si>
    <t>Average Per Device</t>
  </si>
  <si>
    <t>Average Per Ton</t>
  </si>
  <si>
    <t>50% Cycling</t>
  </si>
  <si>
    <t>cycle</t>
  </si>
  <si>
    <t>treat</t>
  </si>
  <si>
    <t>Weather Year</t>
  </si>
  <si>
    <t>Day Type</t>
  </si>
  <si>
    <t>weatheryear</t>
  </si>
  <si>
    <t>daytype</t>
  </si>
  <si>
    <t>1-in-2</t>
  </si>
  <si>
    <t>August System Peak Day</t>
  </si>
  <si>
    <t>August Typical Event Day</t>
  </si>
  <si>
    <t>1-in-10</t>
  </si>
  <si>
    <t>September System Peak Day</t>
  </si>
  <si>
    <t>May System Peak Day</t>
  </si>
  <si>
    <t>June System Peak Day</t>
  </si>
  <si>
    <t>July System Peak Day</t>
  </si>
  <si>
    <t>type</t>
  </si>
  <si>
    <t>Forecast Enrollment</t>
  </si>
  <si>
    <t>Forecast Year</t>
  </si>
  <si>
    <t>temp</t>
  </si>
  <si>
    <t>Aggregate</t>
  </si>
  <si>
    <t>October System Peak Day</t>
  </si>
  <si>
    <t>30% Cycling</t>
  </si>
  <si>
    <t>TABLE 1: Menu Options</t>
  </si>
  <si>
    <t>cntrlkw</t>
  </si>
  <si>
    <t>prem</t>
  </si>
  <si>
    <t>San Diego Gas and Electric Company</t>
  </si>
  <si>
    <t>2013 Nonresidential Ex Ante Load Impacts - Summer Saver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</si>
</sst>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: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9.5"/>
      <color theme="0"/>
      <name val="Arial"/>
      <family val="2"/>
    </font>
    <font>
      <b/>
      <sz val="9.5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Arial"/>
      <family val="2"/>
    </font>
    <font>
      <b/>
      <sz val="20"/>
      <color theme="3"/>
      <name val="Arial"/>
      <family val="2"/>
    </font>
    <font>
      <b/>
      <sz val="9"/>
      <color theme="0"/>
      <name val="Arial"/>
      <family val="2"/>
    </font>
    <font>
      <b/>
      <sz val="13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56"/>
      </right>
      <top style="thin">
        <color indexed="9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/>
      <top style="thick">
        <color theme="4" tint="0.39991454817346722"/>
      </top>
      <bottom/>
      <diagonal/>
    </border>
    <border>
      <left/>
      <right/>
      <top/>
      <bottom style="thick">
        <color theme="4" tint="0.399914548173467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15" fontId="0" fillId="0" borderId="0" xfId="0" applyNumberFormat="1"/>
    <xf numFmtId="0" fontId="3" fillId="0" borderId="0" xfId="3" applyFont="1"/>
    <xf numFmtId="0" fontId="4" fillId="0" borderId="0" xfId="0" applyFont="1"/>
    <xf numFmtId="0" fontId="5" fillId="3" borderId="2" xfId="3" applyFont="1" applyFill="1" applyBorder="1" applyAlignment="1">
      <alignment horizontal="centerContinuous" vertical="center"/>
    </xf>
    <xf numFmtId="0" fontId="5" fillId="3" borderId="3" xfId="3" applyFont="1" applyFill="1" applyBorder="1" applyAlignment="1">
      <alignment horizontal="centerContinuous" vertical="center"/>
    </xf>
    <xf numFmtId="0" fontId="5" fillId="3" borderId="5" xfId="3" applyFont="1" applyFill="1" applyBorder="1" applyAlignment="1">
      <alignment horizontal="centerContinuous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/>
    <xf numFmtId="18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8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8" fontId="4" fillId="0" borderId="4" xfId="0" quotePrefix="1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9" fontId="4" fillId="0" borderId="6" xfId="2" applyFont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164" fontId="0" fillId="0" borderId="0" xfId="0" applyNumberFormat="1"/>
    <xf numFmtId="14" fontId="4" fillId="0" borderId="19" xfId="0" applyNumberFormat="1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0" fontId="5" fillId="3" borderId="21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23" xfId="3" applyFont="1" applyFill="1" applyBorder="1" applyAlignment="1">
      <alignment horizontal="center" vertical="center"/>
    </xf>
    <xf numFmtId="3" fontId="4" fillId="0" borderId="17" xfId="1" applyNumberFormat="1" applyFont="1" applyFill="1" applyBorder="1" applyAlignment="1">
      <alignment horizontal="center"/>
    </xf>
    <xf numFmtId="4" fontId="0" fillId="0" borderId="0" xfId="0" applyNumberFormat="1"/>
    <xf numFmtId="0" fontId="4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vertical="center"/>
    </xf>
    <xf numFmtId="4" fontId="4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24" xfId="0" applyBorder="1"/>
    <xf numFmtId="0" fontId="8" fillId="0" borderId="24" xfId="0" applyFont="1" applyBorder="1"/>
    <xf numFmtId="0" fontId="5" fillId="3" borderId="25" xfId="3" applyFont="1" applyFill="1" applyBorder="1" applyAlignment="1">
      <alignment horizontal="center" vertical="center"/>
    </xf>
    <xf numFmtId="3" fontId="0" fillId="0" borderId="0" xfId="0" applyNumberFormat="1"/>
    <xf numFmtId="0" fontId="4" fillId="0" borderId="26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5" fillId="3" borderId="28" xfId="3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9" fontId="4" fillId="0" borderId="27" xfId="2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4" fontId="4" fillId="0" borderId="27" xfId="0" applyNumberFormat="1" applyFont="1" applyFill="1" applyBorder="1" applyAlignment="1">
      <alignment horizontal="center"/>
    </xf>
    <xf numFmtId="9" fontId="4" fillId="0" borderId="27" xfId="2" applyFont="1" applyFill="1" applyBorder="1" applyAlignment="1">
      <alignment horizontal="center"/>
    </xf>
    <xf numFmtId="3" fontId="4" fillId="0" borderId="27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/>
    </xf>
    <xf numFmtId="0" fontId="4" fillId="0" borderId="17" xfId="1" applyNumberFormat="1" applyFont="1" applyFill="1" applyBorder="1" applyAlignment="1">
      <alignment horizontal="center"/>
    </xf>
    <xf numFmtId="0" fontId="9" fillId="0" borderId="0" xfId="0" applyFont="1"/>
    <xf numFmtId="0" fontId="11" fillId="4" borderId="0" xfId="0" applyFont="1" applyFill="1" applyBorder="1"/>
    <xf numFmtId="0" fontId="11" fillId="4" borderId="0" xfId="0" applyFont="1" applyFill="1"/>
    <xf numFmtId="0" fontId="12" fillId="4" borderId="29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left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3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2"/>
          <c:order val="2"/>
          <c:tx>
            <c:strRef>
              <c:f>'Ex Ante Impacts'!$O$7</c:f>
              <c:strCache>
                <c:ptCount val="1"/>
                <c:pt idx="0">
                  <c:v>Avg. Temp</c:v>
                </c:pt>
              </c:strCache>
            </c:strRef>
          </c:tx>
          <c:val>
            <c:numRef>
              <c:f>'Ex Ante Impacts'!$O$10:$O$33</c:f>
              <c:numCache>
                <c:formatCode>#,##0</c:formatCode>
                <c:ptCount val="24"/>
                <c:pt idx="0">
                  <c:v>63.329500000000003</c:v>
                </c:pt>
                <c:pt idx="1">
                  <c:v>61.488799999999998</c:v>
                </c:pt>
                <c:pt idx="2">
                  <c:v>61.616100000000003</c:v>
                </c:pt>
                <c:pt idx="3">
                  <c:v>62.175600000000003</c:v>
                </c:pt>
                <c:pt idx="4">
                  <c:v>62.796500000000002</c:v>
                </c:pt>
                <c:pt idx="5">
                  <c:v>62.065300000000001</c:v>
                </c:pt>
                <c:pt idx="6">
                  <c:v>62.846800000000002</c:v>
                </c:pt>
                <c:pt idx="7">
                  <c:v>63.7134</c:v>
                </c:pt>
                <c:pt idx="8">
                  <c:v>65.276399999999995</c:v>
                </c:pt>
                <c:pt idx="9">
                  <c:v>69.358699999999999</c:v>
                </c:pt>
                <c:pt idx="10">
                  <c:v>72.651499999999999</c:v>
                </c:pt>
                <c:pt idx="11">
                  <c:v>73.916300000000007</c:v>
                </c:pt>
                <c:pt idx="12">
                  <c:v>75.213099999999997</c:v>
                </c:pt>
                <c:pt idx="13">
                  <c:v>75.813500000000005</c:v>
                </c:pt>
                <c:pt idx="14">
                  <c:v>75.439099999999996</c:v>
                </c:pt>
                <c:pt idx="15">
                  <c:v>74.453400000000002</c:v>
                </c:pt>
                <c:pt idx="16">
                  <c:v>73.149799999999999</c:v>
                </c:pt>
                <c:pt idx="17">
                  <c:v>70.749499999999998</c:v>
                </c:pt>
                <c:pt idx="18">
                  <c:v>68.883600000000001</c:v>
                </c:pt>
                <c:pt idx="19">
                  <c:v>67.006100000000004</c:v>
                </c:pt>
                <c:pt idx="20">
                  <c:v>65.361500000000007</c:v>
                </c:pt>
                <c:pt idx="21">
                  <c:v>64.743399999999994</c:v>
                </c:pt>
                <c:pt idx="22">
                  <c:v>64.078299999999999</c:v>
                </c:pt>
                <c:pt idx="23">
                  <c:v>63.309100000000001</c:v>
                </c:pt>
              </c:numCache>
            </c:numRef>
          </c:val>
        </c:ser>
        <c:gapWidth val="45"/>
        <c:overlap val="100"/>
        <c:axId val="73341184"/>
        <c:axId val="73339264"/>
      </c:barChart>
      <c:lineChart>
        <c:grouping val="standard"/>
        <c:ser>
          <c:idx val="0"/>
          <c:order val="0"/>
          <c:tx>
            <c:strRef>
              <c:f>'Ex Ante Impacts'!$K$7</c:f>
              <c:strCache>
                <c:ptCount val="1"/>
                <c:pt idx="0">
                  <c:v>Load w/ DR</c:v>
                </c:pt>
              </c:strCache>
            </c:strRef>
          </c:tx>
          <c:marker>
            <c:symbol val="none"/>
          </c:marker>
          <c:val>
            <c:numRef>
              <c:f>'Ex Ante Impacts'!$K$10:$K$33</c:f>
              <c:numCache>
                <c:formatCode>#,##0.00</c:formatCode>
                <c:ptCount val="24"/>
                <c:pt idx="0">
                  <c:v>1.7637799999999999</c:v>
                </c:pt>
                <c:pt idx="1">
                  <c:v>1.675951</c:v>
                </c:pt>
                <c:pt idx="2">
                  <c:v>1.6064769999999999</c:v>
                </c:pt>
                <c:pt idx="3">
                  <c:v>1.572773</c:v>
                </c:pt>
                <c:pt idx="4">
                  <c:v>1.5965100000000001</c:v>
                </c:pt>
                <c:pt idx="5">
                  <c:v>1.7708299999999999</c:v>
                </c:pt>
                <c:pt idx="6">
                  <c:v>2.028562</c:v>
                </c:pt>
                <c:pt idx="7">
                  <c:v>2.4794459999999998</c:v>
                </c:pt>
                <c:pt idx="8">
                  <c:v>3.169727</c:v>
                </c:pt>
                <c:pt idx="9">
                  <c:v>3.791277</c:v>
                </c:pt>
                <c:pt idx="10">
                  <c:v>4.2636719999999997</c:v>
                </c:pt>
                <c:pt idx="11">
                  <c:v>4.515809</c:v>
                </c:pt>
                <c:pt idx="12">
                  <c:v>4.5979590000000004</c:v>
                </c:pt>
                <c:pt idx="13">
                  <c:v>4.4612949999999998</c:v>
                </c:pt>
                <c:pt idx="14">
                  <c:v>4.4425860000000004</c:v>
                </c:pt>
                <c:pt idx="15">
                  <c:v>4.3654330000000003</c:v>
                </c:pt>
                <c:pt idx="16">
                  <c:v>4.1681699999999999</c:v>
                </c:pt>
                <c:pt idx="17">
                  <c:v>3.748173</c:v>
                </c:pt>
                <c:pt idx="18">
                  <c:v>3.3708109999999998</c:v>
                </c:pt>
                <c:pt idx="19">
                  <c:v>3.1539419999999998</c:v>
                </c:pt>
                <c:pt idx="20">
                  <c:v>2.9589530000000002</c:v>
                </c:pt>
                <c:pt idx="21">
                  <c:v>2.59964</c:v>
                </c:pt>
                <c:pt idx="22">
                  <c:v>2.2607590000000002</c:v>
                </c:pt>
                <c:pt idx="23">
                  <c:v>2.0231840000000001</c:v>
                </c:pt>
              </c:numCache>
            </c:numRef>
          </c:val>
        </c:ser>
        <c:ser>
          <c:idx val="1"/>
          <c:order val="1"/>
          <c:tx>
            <c:strRef>
              <c:f>'Ex Ante Impacts'!$L$7</c:f>
              <c:strCache>
                <c:ptCount val="1"/>
                <c:pt idx="0">
                  <c:v>Load w/o DR</c:v>
                </c:pt>
              </c:strCache>
            </c:strRef>
          </c:tx>
          <c:marker>
            <c:symbol val="none"/>
          </c:marker>
          <c:val>
            <c:numRef>
              <c:f>'Ex Ante Impacts'!$L$10:$L$33</c:f>
              <c:numCache>
                <c:formatCode>#,##0.00</c:formatCode>
                <c:ptCount val="24"/>
                <c:pt idx="0">
                  <c:v>1.7637799999999999</c:v>
                </c:pt>
                <c:pt idx="1">
                  <c:v>1.675951</c:v>
                </c:pt>
                <c:pt idx="2">
                  <c:v>1.6064769999999999</c:v>
                </c:pt>
                <c:pt idx="3">
                  <c:v>1.572773</c:v>
                </c:pt>
                <c:pt idx="4">
                  <c:v>1.5965100000000001</c:v>
                </c:pt>
                <c:pt idx="5">
                  <c:v>1.7708299999999999</c:v>
                </c:pt>
                <c:pt idx="6">
                  <c:v>2.028562</c:v>
                </c:pt>
                <c:pt idx="7">
                  <c:v>2.4794459999999998</c:v>
                </c:pt>
                <c:pt idx="8">
                  <c:v>3.169727</c:v>
                </c:pt>
                <c:pt idx="9">
                  <c:v>3.791277</c:v>
                </c:pt>
                <c:pt idx="10">
                  <c:v>4.2636719999999997</c:v>
                </c:pt>
                <c:pt idx="11">
                  <c:v>4.515809</c:v>
                </c:pt>
                <c:pt idx="12">
                  <c:v>4.5979590000000004</c:v>
                </c:pt>
                <c:pt idx="13">
                  <c:v>4.616797</c:v>
                </c:pt>
                <c:pt idx="14">
                  <c:v>4.6152709999999999</c:v>
                </c:pt>
                <c:pt idx="15">
                  <c:v>4.5220130000000003</c:v>
                </c:pt>
                <c:pt idx="16">
                  <c:v>4.3032339999999998</c:v>
                </c:pt>
                <c:pt idx="17">
                  <c:v>3.875594</c:v>
                </c:pt>
                <c:pt idx="18">
                  <c:v>3.3708109999999998</c:v>
                </c:pt>
                <c:pt idx="19">
                  <c:v>3.1539419999999998</c:v>
                </c:pt>
                <c:pt idx="20">
                  <c:v>2.9589530000000002</c:v>
                </c:pt>
                <c:pt idx="21">
                  <c:v>2.59964</c:v>
                </c:pt>
                <c:pt idx="22">
                  <c:v>2.2607590000000002</c:v>
                </c:pt>
                <c:pt idx="23">
                  <c:v>2.0231840000000001</c:v>
                </c:pt>
              </c:numCache>
            </c:numRef>
          </c:val>
        </c:ser>
        <c:marker val="1"/>
        <c:axId val="55336960"/>
        <c:axId val="55339264"/>
      </c:lineChart>
      <c:catAx>
        <c:axId val="55336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</c:title>
        <c:tickLblPos val="nextTo"/>
        <c:crossAx val="55339264"/>
        <c:crosses val="autoZero"/>
        <c:auto val="1"/>
        <c:lblAlgn val="ctr"/>
        <c:lblOffset val="100"/>
      </c:catAx>
      <c:valAx>
        <c:axId val="55339264"/>
        <c:scaling>
          <c:orientation val="minMax"/>
        </c:scaling>
        <c:axPos val="l"/>
        <c:majorGridlines/>
        <c:title>
          <c:tx>
            <c:strRef>
              <c:f>'Ex Ante Impacts'!$K$9</c:f>
              <c:strCache>
                <c:ptCount val="1"/>
                <c:pt idx="0">
                  <c:v>(kW)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#,##0.0" sourceLinked="0"/>
        <c:tickLblPos val="nextTo"/>
        <c:crossAx val="55336960"/>
        <c:crosses val="autoZero"/>
        <c:crossBetween val="between"/>
      </c:valAx>
      <c:valAx>
        <c:axId val="73339264"/>
        <c:scaling>
          <c:orientation val="minMax"/>
          <c:max val="200"/>
          <c:min val="5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</c:title>
        <c:numFmt formatCode="#,##0" sourceLinked="1"/>
        <c:tickLblPos val="nextTo"/>
        <c:crossAx val="73341184"/>
        <c:crosses val="max"/>
        <c:crossBetween val="between"/>
        <c:majorUnit val="25"/>
        <c:minorUnit val="5"/>
      </c:valAx>
      <c:catAx>
        <c:axId val="73341184"/>
        <c:scaling>
          <c:orientation val="minMax"/>
        </c:scaling>
        <c:delete val="1"/>
        <c:axPos val="b"/>
        <c:tickLblPos val="none"/>
        <c:crossAx val="73339264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608136</xdr:colOff>
      <xdr:row>13</xdr:row>
      <xdr:rowOff>11236</xdr:rowOff>
    </xdr:from>
    <xdr:to>
      <xdr:col>8</xdr:col>
      <xdr:colOff>24424</xdr:colOff>
      <xdr:row>39</xdr:row>
      <xdr:rowOff>24424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133350</xdr:colOff>
      <xdr:row>1</xdr:row>
      <xdr:rowOff>66685</xdr:rowOff>
    </xdr:from>
    <xdr:to>
      <xdr:col>18</xdr:col>
      <xdr:colOff>437769</xdr:colOff>
      <xdr:row>2</xdr:row>
      <xdr:rowOff>175746</xdr:rowOff>
    </xdr:to>
    <xdr:pic>
      <xdr:nvPicPr>
        <xdr:cNvPr id="3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144750" y="257185"/>
          <a:ext cx="2270379" cy="459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58"/>
  <sheetViews>
    <sheetView showGridLines="0" tabSelected="1" zoomScale="78" zoomScaleNormal="78" workbookViewId="0">
      <selection activeCell="H10" sqref="H10"/>
    </sheetView>
  </sheetViews>
  <sheetFormatPr defaultRowHeight="14.4"/>
  <cols>
    <col min="2" max="2" width="31.33203125" bestFit="1" customWidth="1"/>
    <col min="3" max="3" width="34.88671875" bestFit="1" customWidth="1"/>
    <col min="4" max="4" width="12.33203125" customWidth="1"/>
    <col min="5" max="5" width="36.88671875" customWidth="1"/>
    <col min="6" max="6" width="10.44140625" customWidth="1"/>
    <col min="7" max="7" width="11.44140625" customWidth="1"/>
    <col min="8" max="8" width="8.44140625" customWidth="1"/>
    <col min="11" max="12" width="10.5546875" customWidth="1"/>
    <col min="14" max="14" width="8.44140625" bestFit="1" customWidth="1"/>
    <col min="16" max="20" width="9.5546875" bestFit="1" customWidth="1"/>
  </cols>
  <sheetData>
    <row r="1" spans="2:23" s="57" customFormat="1" ht="15" thickBot="1">
      <c r="T1" s="58"/>
      <c r="U1" s="58"/>
      <c r="V1" s="59"/>
      <c r="W1"/>
    </row>
    <row r="2" spans="2:23" s="57" customFormat="1" ht="27.75" customHeight="1" thickTop="1">
      <c r="B2" s="60" t="s">
        <v>57</v>
      </c>
      <c r="C2" s="61"/>
      <c r="D2" s="61"/>
      <c r="E2" s="61"/>
      <c r="F2" s="61"/>
      <c r="G2" s="61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58"/>
      <c r="U2" s="58"/>
      <c r="V2" s="59"/>
      <c r="W2"/>
    </row>
    <row r="3" spans="2:23" s="57" customFormat="1" ht="17.399999999999999" thickBot="1">
      <c r="B3" s="63" t="s">
        <v>58</v>
      </c>
      <c r="C3" s="64"/>
      <c r="D3" s="64"/>
      <c r="E3" s="64"/>
      <c r="F3" s="64"/>
      <c r="G3" s="64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58"/>
      <c r="U3" s="58"/>
      <c r="V3" s="59"/>
      <c r="W3"/>
    </row>
    <row r="4" spans="2:23" s="57" customFormat="1" ht="15" thickTop="1">
      <c r="T4" s="58"/>
      <c r="U4" s="58"/>
      <c r="V4" s="59"/>
      <c r="W4"/>
    </row>
    <row r="6" spans="2:23">
      <c r="B6" s="2" t="s">
        <v>54</v>
      </c>
      <c r="C6" s="3"/>
      <c r="E6" s="2" t="s">
        <v>1</v>
      </c>
      <c r="F6" s="3"/>
    </row>
    <row r="7" spans="2:23" ht="15" customHeight="1">
      <c r="B7" s="27" t="s">
        <v>49</v>
      </c>
      <c r="C7" s="56">
        <v>2019</v>
      </c>
      <c r="E7" s="4" t="s">
        <v>2</v>
      </c>
      <c r="F7" s="19">
        <v>0.54166666666666663</v>
      </c>
      <c r="J7" s="72" t="s">
        <v>3</v>
      </c>
      <c r="K7" s="75" t="s">
        <v>5</v>
      </c>
      <c r="L7" s="75" t="s">
        <v>4</v>
      </c>
      <c r="M7" s="75" t="s">
        <v>6</v>
      </c>
      <c r="N7" s="75" t="s">
        <v>6</v>
      </c>
      <c r="O7" s="75" t="s">
        <v>8</v>
      </c>
      <c r="P7" s="66" t="s">
        <v>15</v>
      </c>
      <c r="Q7" s="67"/>
      <c r="R7" s="67"/>
      <c r="S7" s="67"/>
      <c r="T7" s="68"/>
    </row>
    <row r="8" spans="2:23">
      <c r="B8" s="45" t="s">
        <v>35</v>
      </c>
      <c r="C8" s="30" t="s">
        <v>39</v>
      </c>
      <c r="E8" s="5" t="s">
        <v>7</v>
      </c>
      <c r="F8" s="19">
        <v>0.75</v>
      </c>
      <c r="J8" s="73"/>
      <c r="K8" s="76"/>
      <c r="L8" s="76"/>
      <c r="M8" s="76"/>
      <c r="N8" s="76"/>
      <c r="O8" s="76"/>
      <c r="P8" s="69"/>
      <c r="Q8" s="70"/>
      <c r="R8" s="70"/>
      <c r="S8" s="70"/>
      <c r="T8" s="71"/>
    </row>
    <row r="9" spans="2:23">
      <c r="B9" s="28" t="s">
        <v>36</v>
      </c>
      <c r="C9" s="25" t="s">
        <v>45</v>
      </c>
      <c r="E9" s="5" t="s">
        <v>9</v>
      </c>
      <c r="F9" s="20">
        <f>AVERAGE(O23:O27)</f>
        <v>73.921060000000011</v>
      </c>
      <c r="J9" s="74"/>
      <c r="K9" s="7" t="str">
        <f>IF($C$10="Aggregate", "(MW)", "(kW)")</f>
        <v>(kW)</v>
      </c>
      <c r="L9" s="7" t="str">
        <f t="shared" ref="L9:M9" si="0">IF($C$10="Aggregate", "(MW)", "(kW)")</f>
        <v>(kW)</v>
      </c>
      <c r="M9" s="7" t="str">
        <f t="shared" si="0"/>
        <v>(kW)</v>
      </c>
      <c r="N9" s="7" t="s">
        <v>12</v>
      </c>
      <c r="O9" s="7" t="s">
        <v>13</v>
      </c>
      <c r="P9" s="7" t="s">
        <v>16</v>
      </c>
      <c r="Q9" s="7" t="s">
        <v>17</v>
      </c>
      <c r="R9" s="7" t="s">
        <v>18</v>
      </c>
      <c r="S9" s="7" t="s">
        <v>19</v>
      </c>
      <c r="T9" s="8" t="s">
        <v>20</v>
      </c>
      <c r="V9" s="14"/>
      <c r="W9" s="24"/>
    </row>
    <row r="10" spans="2:23">
      <c r="B10" s="28" t="s">
        <v>14</v>
      </c>
      <c r="C10" s="26" t="s">
        <v>30</v>
      </c>
      <c r="E10" s="5" t="s">
        <v>11</v>
      </c>
      <c r="F10" s="21">
        <f>AVERAGE(M23:M27)</f>
        <v>0.14945039999999993</v>
      </c>
      <c r="J10" s="46">
        <v>1</v>
      </c>
      <c r="K10" s="47">
        <f t="shared" ref="K10:K33" si="1">VLOOKUP(CONCATENATE($C$10,$C$8,$C$9,$C$11,$J10),data,2,FALSE)</f>
        <v>1.7637799999999999</v>
      </c>
      <c r="L10" s="47">
        <f t="shared" ref="L10:L33" si="2">VLOOKUP(CONCATENATE($C$10,$C$8,$C$9,$C$11,$J10),data,3,FALSE)</f>
        <v>1.7637799999999999</v>
      </c>
      <c r="M10" s="47">
        <f>(K10-L10)*-1</f>
        <v>0</v>
      </c>
      <c r="N10" s="48">
        <f>M10/L10</f>
        <v>0</v>
      </c>
      <c r="O10" s="49">
        <f t="shared" ref="O10:O33" si="3">VLOOKUP(CONCATENATE($C$10,$C$8,$C$9,$C$11,$J10),data,4,FALSE)</f>
        <v>63.329500000000003</v>
      </c>
      <c r="P10" s="47">
        <f t="shared" ref="P10:P33" si="4">VLOOKUP(CONCATENATE($C$10,$C$8,$C$9,$C$11,$J10),data,5,FALSE)</f>
        <v>0</v>
      </c>
      <c r="Q10" s="47">
        <f t="shared" ref="Q10:Q33" si="5">VLOOKUP(CONCATENATE($C$10,$C$8,$C$9,$C$11,$J10),data,6,FALSE)</f>
        <v>0</v>
      </c>
      <c r="R10" s="47">
        <f t="shared" ref="R10:R33" si="6">VLOOKUP(CONCATENATE($C$10,$C$8,$C$9,$C$11,$J10),data,7,FALSE)</f>
        <v>0</v>
      </c>
      <c r="S10" s="47">
        <f t="shared" ref="S10:S33" si="7">VLOOKUP(CONCATENATE($C$10,$C$8,$C$9,$C$11,$J10),data,8,FALSE)</f>
        <v>0</v>
      </c>
      <c r="T10" s="47">
        <f t="shared" ref="T10:T33" si="8">VLOOKUP(CONCATENATE($C$10,$C$8,$C$9,$C$11,$J10),data,9,FALSE)</f>
        <v>0</v>
      </c>
      <c r="U10" s="36"/>
      <c r="W10" s="13"/>
    </row>
    <row r="11" spans="2:23">
      <c r="B11" s="38" t="s">
        <v>28</v>
      </c>
      <c r="C11" s="40" t="s">
        <v>53</v>
      </c>
      <c r="E11" s="6" t="s">
        <v>10</v>
      </c>
      <c r="F11" s="22">
        <f>AVERAGE(M23:M27)/AVERAGE(L23:L27)</f>
        <v>3.4069899255041801E-2</v>
      </c>
      <c r="J11" s="46">
        <v>2</v>
      </c>
      <c r="K11" s="47">
        <f t="shared" si="1"/>
        <v>1.675951</v>
      </c>
      <c r="L11" s="47">
        <f t="shared" si="2"/>
        <v>1.675951</v>
      </c>
      <c r="M11" s="47">
        <f t="shared" ref="M11:M33" si="9">(K11-L11)*-1</f>
        <v>0</v>
      </c>
      <c r="N11" s="48">
        <f t="shared" ref="N11:N33" si="10">M11/L11</f>
        <v>0</v>
      </c>
      <c r="O11" s="49">
        <f t="shared" si="3"/>
        <v>61.488799999999998</v>
      </c>
      <c r="P11" s="47">
        <f t="shared" si="4"/>
        <v>0</v>
      </c>
      <c r="Q11" s="47">
        <f t="shared" si="5"/>
        <v>0</v>
      </c>
      <c r="R11" s="47">
        <f t="shared" si="6"/>
        <v>0</v>
      </c>
      <c r="S11" s="47">
        <f t="shared" si="7"/>
        <v>0</v>
      </c>
      <c r="T11" s="47">
        <f t="shared" si="8"/>
        <v>0</v>
      </c>
      <c r="U11" s="36"/>
    </row>
    <row r="12" spans="2:23">
      <c r="B12" s="29" t="s">
        <v>48</v>
      </c>
      <c r="C12" s="43">
        <f>VLOOKUP(CONCATENATE($C$10,$C$8,$C$9,$C$11,$J10),data,10,FALSE)</f>
        <v>1469</v>
      </c>
      <c r="J12" s="46">
        <v>3</v>
      </c>
      <c r="K12" s="47">
        <f t="shared" si="1"/>
        <v>1.6064769999999999</v>
      </c>
      <c r="L12" s="47">
        <f t="shared" si="2"/>
        <v>1.6064769999999999</v>
      </c>
      <c r="M12" s="47">
        <f t="shared" si="9"/>
        <v>0</v>
      </c>
      <c r="N12" s="48">
        <f t="shared" si="10"/>
        <v>0</v>
      </c>
      <c r="O12" s="49">
        <f t="shared" si="3"/>
        <v>61.616100000000003</v>
      </c>
      <c r="P12" s="47">
        <f t="shared" si="4"/>
        <v>0</v>
      </c>
      <c r="Q12" s="47">
        <f t="shared" si="5"/>
        <v>0</v>
      </c>
      <c r="R12" s="47">
        <f t="shared" si="6"/>
        <v>0</v>
      </c>
      <c r="S12" s="47">
        <f t="shared" si="7"/>
        <v>0</v>
      </c>
      <c r="T12" s="47">
        <f t="shared" si="8"/>
        <v>0</v>
      </c>
      <c r="U12" s="36"/>
    </row>
    <row r="13" spans="2:23">
      <c r="B13" s="11"/>
      <c r="J13" s="46">
        <v>4</v>
      </c>
      <c r="K13" s="47">
        <f t="shared" si="1"/>
        <v>1.572773</v>
      </c>
      <c r="L13" s="47">
        <f t="shared" si="2"/>
        <v>1.572773</v>
      </c>
      <c r="M13" s="47">
        <f t="shared" si="9"/>
        <v>0</v>
      </c>
      <c r="N13" s="48">
        <f t="shared" si="10"/>
        <v>0</v>
      </c>
      <c r="O13" s="49">
        <f t="shared" si="3"/>
        <v>62.175600000000003</v>
      </c>
      <c r="P13" s="47">
        <f t="shared" si="4"/>
        <v>0</v>
      </c>
      <c r="Q13" s="47">
        <f t="shared" si="5"/>
        <v>0</v>
      </c>
      <c r="R13" s="47">
        <f t="shared" si="6"/>
        <v>0</v>
      </c>
      <c r="S13" s="47">
        <f t="shared" si="7"/>
        <v>0</v>
      </c>
      <c r="T13" s="47">
        <f t="shared" si="8"/>
        <v>0</v>
      </c>
      <c r="U13" s="36"/>
    </row>
    <row r="14" spans="2:23">
      <c r="B14" s="11"/>
      <c r="J14" s="46">
        <v>5</v>
      </c>
      <c r="K14" s="47">
        <f t="shared" si="1"/>
        <v>1.5965100000000001</v>
      </c>
      <c r="L14" s="47">
        <f t="shared" si="2"/>
        <v>1.5965100000000001</v>
      </c>
      <c r="M14" s="47">
        <f t="shared" si="9"/>
        <v>0</v>
      </c>
      <c r="N14" s="48">
        <f t="shared" si="10"/>
        <v>0</v>
      </c>
      <c r="O14" s="49">
        <f t="shared" si="3"/>
        <v>62.796500000000002</v>
      </c>
      <c r="P14" s="47">
        <f t="shared" si="4"/>
        <v>0</v>
      </c>
      <c r="Q14" s="47">
        <f t="shared" si="5"/>
        <v>0</v>
      </c>
      <c r="R14" s="47">
        <f t="shared" si="6"/>
        <v>0</v>
      </c>
      <c r="S14" s="47">
        <f t="shared" si="7"/>
        <v>0</v>
      </c>
      <c r="T14" s="47">
        <f t="shared" si="8"/>
        <v>0</v>
      </c>
      <c r="U14" s="36"/>
    </row>
    <row r="15" spans="2:23">
      <c r="B15" s="11"/>
      <c r="J15" s="46">
        <v>6</v>
      </c>
      <c r="K15" s="47">
        <f t="shared" si="1"/>
        <v>1.7708299999999999</v>
      </c>
      <c r="L15" s="47">
        <f t="shared" si="2"/>
        <v>1.7708299999999999</v>
      </c>
      <c r="M15" s="47">
        <f t="shared" si="9"/>
        <v>0</v>
      </c>
      <c r="N15" s="48">
        <f t="shared" si="10"/>
        <v>0</v>
      </c>
      <c r="O15" s="49">
        <f t="shared" si="3"/>
        <v>62.065300000000001</v>
      </c>
      <c r="P15" s="47">
        <f t="shared" si="4"/>
        <v>0</v>
      </c>
      <c r="Q15" s="47">
        <f t="shared" si="5"/>
        <v>0</v>
      </c>
      <c r="R15" s="47">
        <f t="shared" si="6"/>
        <v>0</v>
      </c>
      <c r="S15" s="47">
        <f t="shared" si="7"/>
        <v>0</v>
      </c>
      <c r="T15" s="47">
        <f t="shared" si="8"/>
        <v>0</v>
      </c>
      <c r="U15" s="36"/>
    </row>
    <row r="16" spans="2:23">
      <c r="J16" s="46">
        <v>7</v>
      </c>
      <c r="K16" s="47">
        <f t="shared" si="1"/>
        <v>2.028562</v>
      </c>
      <c r="L16" s="47">
        <f t="shared" si="2"/>
        <v>2.028562</v>
      </c>
      <c r="M16" s="47">
        <f t="shared" si="9"/>
        <v>0</v>
      </c>
      <c r="N16" s="48">
        <f t="shared" si="10"/>
        <v>0</v>
      </c>
      <c r="O16" s="49">
        <f t="shared" si="3"/>
        <v>62.846800000000002</v>
      </c>
      <c r="P16" s="47">
        <f t="shared" si="4"/>
        <v>0</v>
      </c>
      <c r="Q16" s="47">
        <f t="shared" si="5"/>
        <v>0</v>
      </c>
      <c r="R16" s="47">
        <f t="shared" si="6"/>
        <v>0</v>
      </c>
      <c r="S16" s="47">
        <f t="shared" si="7"/>
        <v>0</v>
      </c>
      <c r="T16" s="47">
        <f t="shared" si="8"/>
        <v>0</v>
      </c>
      <c r="U16" s="36"/>
    </row>
    <row r="17" spans="10:23">
      <c r="J17" s="46">
        <v>8</v>
      </c>
      <c r="K17" s="47">
        <f t="shared" si="1"/>
        <v>2.4794459999999998</v>
      </c>
      <c r="L17" s="47">
        <f t="shared" si="2"/>
        <v>2.4794459999999998</v>
      </c>
      <c r="M17" s="47">
        <f t="shared" si="9"/>
        <v>0</v>
      </c>
      <c r="N17" s="48">
        <f t="shared" si="10"/>
        <v>0</v>
      </c>
      <c r="O17" s="49">
        <f t="shared" si="3"/>
        <v>63.7134</v>
      </c>
      <c r="P17" s="47">
        <f t="shared" si="4"/>
        <v>0</v>
      </c>
      <c r="Q17" s="47">
        <f t="shared" si="5"/>
        <v>0</v>
      </c>
      <c r="R17" s="47">
        <f t="shared" si="6"/>
        <v>0</v>
      </c>
      <c r="S17" s="47">
        <f t="shared" si="7"/>
        <v>0</v>
      </c>
      <c r="T17" s="47">
        <f t="shared" si="8"/>
        <v>0</v>
      </c>
      <c r="U17" s="36"/>
    </row>
    <row r="18" spans="10:23">
      <c r="J18" s="46">
        <v>9</v>
      </c>
      <c r="K18" s="47">
        <f t="shared" si="1"/>
        <v>3.169727</v>
      </c>
      <c r="L18" s="47">
        <f t="shared" si="2"/>
        <v>3.169727</v>
      </c>
      <c r="M18" s="47">
        <f t="shared" si="9"/>
        <v>0</v>
      </c>
      <c r="N18" s="48">
        <f t="shared" si="10"/>
        <v>0</v>
      </c>
      <c r="O18" s="49">
        <f t="shared" si="3"/>
        <v>65.276399999999995</v>
      </c>
      <c r="P18" s="47">
        <f t="shared" si="4"/>
        <v>0</v>
      </c>
      <c r="Q18" s="47">
        <f t="shared" si="5"/>
        <v>0</v>
      </c>
      <c r="R18" s="47">
        <f t="shared" si="6"/>
        <v>0</v>
      </c>
      <c r="S18" s="47">
        <f t="shared" si="7"/>
        <v>0</v>
      </c>
      <c r="T18" s="47">
        <f t="shared" si="8"/>
        <v>0</v>
      </c>
      <c r="U18" s="36"/>
    </row>
    <row r="19" spans="10:23">
      <c r="J19" s="46">
        <v>10</v>
      </c>
      <c r="K19" s="47">
        <f t="shared" si="1"/>
        <v>3.791277</v>
      </c>
      <c r="L19" s="47">
        <f t="shared" si="2"/>
        <v>3.791277</v>
      </c>
      <c r="M19" s="47">
        <f t="shared" si="9"/>
        <v>0</v>
      </c>
      <c r="N19" s="48">
        <f t="shared" si="10"/>
        <v>0</v>
      </c>
      <c r="O19" s="49">
        <f t="shared" si="3"/>
        <v>69.358699999999999</v>
      </c>
      <c r="P19" s="47">
        <f t="shared" si="4"/>
        <v>0</v>
      </c>
      <c r="Q19" s="47">
        <f t="shared" si="5"/>
        <v>0</v>
      </c>
      <c r="R19" s="47">
        <f t="shared" si="6"/>
        <v>0</v>
      </c>
      <c r="S19" s="47">
        <f t="shared" si="7"/>
        <v>0</v>
      </c>
      <c r="T19" s="47">
        <f t="shared" si="8"/>
        <v>0</v>
      </c>
      <c r="U19" s="36"/>
    </row>
    <row r="20" spans="10:23">
      <c r="J20" s="46">
        <v>11</v>
      </c>
      <c r="K20" s="47">
        <f t="shared" si="1"/>
        <v>4.2636719999999997</v>
      </c>
      <c r="L20" s="47">
        <f t="shared" si="2"/>
        <v>4.2636719999999997</v>
      </c>
      <c r="M20" s="47">
        <f t="shared" si="9"/>
        <v>0</v>
      </c>
      <c r="N20" s="48">
        <f t="shared" si="10"/>
        <v>0</v>
      </c>
      <c r="O20" s="49">
        <f t="shared" si="3"/>
        <v>72.651499999999999</v>
      </c>
      <c r="P20" s="47">
        <f t="shared" si="4"/>
        <v>0</v>
      </c>
      <c r="Q20" s="47">
        <f t="shared" si="5"/>
        <v>0</v>
      </c>
      <c r="R20" s="47">
        <f t="shared" si="6"/>
        <v>0</v>
      </c>
      <c r="S20" s="47">
        <f t="shared" si="7"/>
        <v>0</v>
      </c>
      <c r="T20" s="47">
        <f t="shared" si="8"/>
        <v>0</v>
      </c>
      <c r="U20" s="36"/>
    </row>
    <row r="21" spans="10:23">
      <c r="J21" s="46">
        <v>12</v>
      </c>
      <c r="K21" s="47">
        <f t="shared" si="1"/>
        <v>4.515809</v>
      </c>
      <c r="L21" s="47">
        <f t="shared" si="2"/>
        <v>4.515809</v>
      </c>
      <c r="M21" s="47">
        <f t="shared" si="9"/>
        <v>0</v>
      </c>
      <c r="N21" s="48">
        <f t="shared" si="10"/>
        <v>0</v>
      </c>
      <c r="O21" s="49">
        <f t="shared" si="3"/>
        <v>73.916300000000007</v>
      </c>
      <c r="P21" s="47">
        <f t="shared" si="4"/>
        <v>0</v>
      </c>
      <c r="Q21" s="47">
        <f t="shared" si="5"/>
        <v>0</v>
      </c>
      <c r="R21" s="47">
        <f t="shared" si="6"/>
        <v>0</v>
      </c>
      <c r="S21" s="47">
        <f t="shared" si="7"/>
        <v>0</v>
      </c>
      <c r="T21" s="47">
        <f t="shared" si="8"/>
        <v>0</v>
      </c>
      <c r="U21" s="36"/>
    </row>
    <row r="22" spans="10:23">
      <c r="J22" s="46">
        <v>13</v>
      </c>
      <c r="K22" s="47">
        <f t="shared" si="1"/>
        <v>4.5979590000000004</v>
      </c>
      <c r="L22" s="47">
        <f t="shared" si="2"/>
        <v>4.5979590000000004</v>
      </c>
      <c r="M22" s="47">
        <f t="shared" si="9"/>
        <v>0</v>
      </c>
      <c r="N22" s="48">
        <f t="shared" si="10"/>
        <v>0</v>
      </c>
      <c r="O22" s="49">
        <f t="shared" si="3"/>
        <v>75.213099999999997</v>
      </c>
      <c r="P22" s="47">
        <f t="shared" si="4"/>
        <v>0</v>
      </c>
      <c r="Q22" s="47">
        <f t="shared" si="5"/>
        <v>0</v>
      </c>
      <c r="R22" s="47">
        <f t="shared" si="6"/>
        <v>0</v>
      </c>
      <c r="S22" s="47">
        <f t="shared" si="7"/>
        <v>0</v>
      </c>
      <c r="T22" s="47">
        <f t="shared" si="8"/>
        <v>0</v>
      </c>
      <c r="U22" s="37"/>
    </row>
    <row r="23" spans="10:23">
      <c r="J23" s="46">
        <v>14</v>
      </c>
      <c r="K23" s="47">
        <f t="shared" si="1"/>
        <v>4.4612949999999998</v>
      </c>
      <c r="L23" s="47">
        <f t="shared" si="2"/>
        <v>4.616797</v>
      </c>
      <c r="M23" s="47">
        <f t="shared" si="9"/>
        <v>0.15550200000000025</v>
      </c>
      <c r="N23" s="48">
        <f t="shared" si="10"/>
        <v>3.368179281003697E-2</v>
      </c>
      <c r="O23" s="49">
        <f t="shared" si="3"/>
        <v>75.813500000000005</v>
      </c>
      <c r="P23" s="47">
        <f t="shared" si="4"/>
        <v>5.03761E-2</v>
      </c>
      <c r="Q23" s="47">
        <f t="shared" si="5"/>
        <v>0.1124854</v>
      </c>
      <c r="R23" s="47">
        <f t="shared" si="6"/>
        <v>0.1555021</v>
      </c>
      <c r="S23" s="47">
        <f t="shared" si="7"/>
        <v>0.1985188</v>
      </c>
      <c r="T23" s="47">
        <f t="shared" si="8"/>
        <v>0.26062809999999997</v>
      </c>
      <c r="U23" s="37">
        <f>Criteria!I3</f>
        <v>0</v>
      </c>
    </row>
    <row r="24" spans="10:23">
      <c r="J24" s="46">
        <v>15</v>
      </c>
      <c r="K24" s="47">
        <f t="shared" si="1"/>
        <v>4.4425860000000004</v>
      </c>
      <c r="L24" s="47">
        <f t="shared" si="2"/>
        <v>4.6152709999999999</v>
      </c>
      <c r="M24" s="47">
        <f t="shared" si="9"/>
        <v>0.17268499999999953</v>
      </c>
      <c r="N24" s="48">
        <f t="shared" si="10"/>
        <v>3.7416004390641314E-2</v>
      </c>
      <c r="O24" s="49">
        <f t="shared" si="3"/>
        <v>75.439099999999996</v>
      </c>
      <c r="P24" s="47">
        <f t="shared" si="4"/>
        <v>5.5942800000000001E-2</v>
      </c>
      <c r="Q24" s="47">
        <f t="shared" si="5"/>
        <v>0.1249154</v>
      </c>
      <c r="R24" s="47">
        <f t="shared" si="6"/>
        <v>0.17268559999999999</v>
      </c>
      <c r="S24" s="47">
        <f t="shared" si="7"/>
        <v>0.22045580000000001</v>
      </c>
      <c r="T24" s="47">
        <f t="shared" si="8"/>
        <v>0.28942839999999997</v>
      </c>
      <c r="U24" s="37">
        <f>Criteria!I4</f>
        <v>0</v>
      </c>
      <c r="V24" s="31"/>
      <c r="W24" s="39"/>
    </row>
    <row r="25" spans="10:23">
      <c r="J25" s="46">
        <v>16</v>
      </c>
      <c r="K25" s="47">
        <f t="shared" si="1"/>
        <v>4.3654330000000003</v>
      </c>
      <c r="L25" s="47">
        <f t="shared" si="2"/>
        <v>4.5220130000000003</v>
      </c>
      <c r="M25" s="47">
        <f t="shared" si="9"/>
        <v>0.15657999999999994</v>
      </c>
      <c r="N25" s="48">
        <f t="shared" si="10"/>
        <v>3.462617201675447E-2</v>
      </c>
      <c r="O25" s="49">
        <f t="shared" si="3"/>
        <v>74.453400000000002</v>
      </c>
      <c r="P25" s="47">
        <f t="shared" si="4"/>
        <v>5.0725199999999998E-2</v>
      </c>
      <c r="Q25" s="47">
        <f t="shared" si="5"/>
        <v>0.1132648</v>
      </c>
      <c r="R25" s="47">
        <f t="shared" si="6"/>
        <v>0.15657950000000001</v>
      </c>
      <c r="S25" s="47">
        <f t="shared" si="7"/>
        <v>0.1998943</v>
      </c>
      <c r="T25" s="47">
        <f t="shared" si="8"/>
        <v>0.262434</v>
      </c>
      <c r="U25" s="37">
        <f>Criteria!I5</f>
        <v>0</v>
      </c>
    </row>
    <row r="26" spans="10:23">
      <c r="J26" s="50">
        <v>17</v>
      </c>
      <c r="K26" s="51">
        <f t="shared" si="1"/>
        <v>4.1681699999999999</v>
      </c>
      <c r="L26" s="51">
        <f t="shared" si="2"/>
        <v>4.3032339999999998</v>
      </c>
      <c r="M26" s="51">
        <f t="shared" si="9"/>
        <v>0.13506399999999985</v>
      </c>
      <c r="N26" s="52">
        <f t="shared" si="10"/>
        <v>3.1386626895028219E-2</v>
      </c>
      <c r="O26" s="53">
        <f t="shared" si="3"/>
        <v>73.149799999999999</v>
      </c>
      <c r="P26" s="51">
        <f t="shared" si="4"/>
        <v>4.3754800000000003E-2</v>
      </c>
      <c r="Q26" s="51">
        <f t="shared" si="5"/>
        <v>9.7700499999999996E-2</v>
      </c>
      <c r="R26" s="51">
        <f t="shared" si="6"/>
        <v>0.13506319999999999</v>
      </c>
      <c r="S26" s="51">
        <f t="shared" si="7"/>
        <v>0.17242589999999999</v>
      </c>
      <c r="T26" s="51">
        <f t="shared" si="8"/>
        <v>0.22637170000000001</v>
      </c>
      <c r="U26" s="37">
        <f>Criteria!I6</f>
        <v>0</v>
      </c>
    </row>
    <row r="27" spans="10:23">
      <c r="J27" s="50">
        <v>18</v>
      </c>
      <c r="K27" s="51">
        <f t="shared" si="1"/>
        <v>3.748173</v>
      </c>
      <c r="L27" s="51">
        <f t="shared" si="2"/>
        <v>3.875594</v>
      </c>
      <c r="M27" s="51">
        <f t="shared" si="9"/>
        <v>0.12742100000000001</v>
      </c>
      <c r="N27" s="52">
        <f t="shared" si="10"/>
        <v>3.2877798861284231E-2</v>
      </c>
      <c r="O27" s="53">
        <f t="shared" si="3"/>
        <v>70.749499999999998</v>
      </c>
      <c r="P27" s="51">
        <f t="shared" si="4"/>
        <v>4.12789E-2</v>
      </c>
      <c r="Q27" s="51">
        <f t="shared" si="5"/>
        <v>9.2172199999999996E-2</v>
      </c>
      <c r="R27" s="51">
        <f t="shared" si="6"/>
        <v>0.1274207</v>
      </c>
      <c r="S27" s="51">
        <f t="shared" si="7"/>
        <v>0.16266920000000001</v>
      </c>
      <c r="T27" s="51">
        <f t="shared" si="8"/>
        <v>0.21356249999999999</v>
      </c>
      <c r="U27" s="37">
        <f>Criteria!I7</f>
        <v>0</v>
      </c>
    </row>
    <row r="28" spans="10:23">
      <c r="J28" s="46">
        <v>19</v>
      </c>
      <c r="K28" s="47">
        <f t="shared" si="1"/>
        <v>3.3708109999999998</v>
      </c>
      <c r="L28" s="47">
        <f t="shared" si="2"/>
        <v>3.3708109999999998</v>
      </c>
      <c r="M28" s="47">
        <f t="shared" si="9"/>
        <v>0</v>
      </c>
      <c r="N28" s="48">
        <f t="shared" si="10"/>
        <v>0</v>
      </c>
      <c r="O28" s="49">
        <f t="shared" si="3"/>
        <v>68.883600000000001</v>
      </c>
      <c r="P28" s="47">
        <f t="shared" si="4"/>
        <v>0</v>
      </c>
      <c r="Q28" s="47">
        <f t="shared" si="5"/>
        <v>0</v>
      </c>
      <c r="R28" s="47">
        <f t="shared" si="6"/>
        <v>0</v>
      </c>
      <c r="S28" s="47">
        <f t="shared" si="7"/>
        <v>0</v>
      </c>
      <c r="T28" s="47">
        <f t="shared" si="8"/>
        <v>0</v>
      </c>
      <c r="U28" s="36"/>
    </row>
    <row r="29" spans="10:23">
      <c r="J29" s="46">
        <v>20</v>
      </c>
      <c r="K29" s="47">
        <f t="shared" si="1"/>
        <v>3.1539419999999998</v>
      </c>
      <c r="L29" s="47">
        <f t="shared" si="2"/>
        <v>3.1539419999999998</v>
      </c>
      <c r="M29" s="47">
        <f t="shared" si="9"/>
        <v>0</v>
      </c>
      <c r="N29" s="48">
        <f t="shared" si="10"/>
        <v>0</v>
      </c>
      <c r="O29" s="49">
        <f t="shared" si="3"/>
        <v>67.006100000000004</v>
      </c>
      <c r="P29" s="47">
        <f t="shared" si="4"/>
        <v>0</v>
      </c>
      <c r="Q29" s="47">
        <f t="shared" si="5"/>
        <v>0</v>
      </c>
      <c r="R29" s="47">
        <f t="shared" si="6"/>
        <v>0</v>
      </c>
      <c r="S29" s="47">
        <f t="shared" si="7"/>
        <v>0</v>
      </c>
      <c r="T29" s="47">
        <f t="shared" si="8"/>
        <v>0</v>
      </c>
      <c r="U29" s="36"/>
    </row>
    <row r="30" spans="10:23">
      <c r="J30" s="46">
        <v>21</v>
      </c>
      <c r="K30" s="47">
        <f t="shared" si="1"/>
        <v>2.9589530000000002</v>
      </c>
      <c r="L30" s="47">
        <f t="shared" si="2"/>
        <v>2.9589530000000002</v>
      </c>
      <c r="M30" s="47">
        <f t="shared" si="9"/>
        <v>0</v>
      </c>
      <c r="N30" s="48">
        <f t="shared" si="10"/>
        <v>0</v>
      </c>
      <c r="O30" s="49">
        <f t="shared" si="3"/>
        <v>65.361500000000007</v>
      </c>
      <c r="P30" s="47">
        <f t="shared" si="4"/>
        <v>0</v>
      </c>
      <c r="Q30" s="47">
        <f t="shared" si="5"/>
        <v>0</v>
      </c>
      <c r="R30" s="47">
        <f t="shared" si="6"/>
        <v>0</v>
      </c>
      <c r="S30" s="47">
        <f t="shared" si="7"/>
        <v>0</v>
      </c>
      <c r="T30" s="47">
        <f t="shared" si="8"/>
        <v>0</v>
      </c>
      <c r="U30" s="36"/>
    </row>
    <row r="31" spans="10:23">
      <c r="J31" s="46">
        <v>22</v>
      </c>
      <c r="K31" s="47">
        <f t="shared" si="1"/>
        <v>2.59964</v>
      </c>
      <c r="L31" s="47">
        <f t="shared" si="2"/>
        <v>2.59964</v>
      </c>
      <c r="M31" s="47">
        <f t="shared" si="9"/>
        <v>0</v>
      </c>
      <c r="N31" s="48">
        <f t="shared" si="10"/>
        <v>0</v>
      </c>
      <c r="O31" s="49">
        <f t="shared" si="3"/>
        <v>64.743399999999994</v>
      </c>
      <c r="P31" s="47">
        <f t="shared" si="4"/>
        <v>0</v>
      </c>
      <c r="Q31" s="47">
        <f t="shared" si="5"/>
        <v>0</v>
      </c>
      <c r="R31" s="47">
        <f t="shared" si="6"/>
        <v>0</v>
      </c>
      <c r="S31" s="47">
        <f t="shared" si="7"/>
        <v>0</v>
      </c>
      <c r="T31" s="47">
        <f t="shared" si="8"/>
        <v>0</v>
      </c>
      <c r="U31" s="36"/>
    </row>
    <row r="32" spans="10:23">
      <c r="J32" s="46">
        <v>23</v>
      </c>
      <c r="K32" s="47">
        <f t="shared" si="1"/>
        <v>2.2607590000000002</v>
      </c>
      <c r="L32" s="47">
        <f t="shared" si="2"/>
        <v>2.2607590000000002</v>
      </c>
      <c r="M32" s="47">
        <f t="shared" si="9"/>
        <v>0</v>
      </c>
      <c r="N32" s="48">
        <f t="shared" si="10"/>
        <v>0</v>
      </c>
      <c r="O32" s="49">
        <f t="shared" si="3"/>
        <v>64.078299999999999</v>
      </c>
      <c r="P32" s="47">
        <f t="shared" si="4"/>
        <v>0</v>
      </c>
      <c r="Q32" s="47">
        <f t="shared" si="5"/>
        <v>0</v>
      </c>
      <c r="R32" s="47">
        <f t="shared" si="6"/>
        <v>0</v>
      </c>
      <c r="S32" s="47">
        <f t="shared" si="7"/>
        <v>0</v>
      </c>
      <c r="T32" s="47">
        <f t="shared" si="8"/>
        <v>0</v>
      </c>
      <c r="U32" s="36"/>
    </row>
    <row r="33" spans="10:26">
      <c r="J33" s="46">
        <v>24</v>
      </c>
      <c r="K33" s="47">
        <f t="shared" si="1"/>
        <v>2.0231840000000001</v>
      </c>
      <c r="L33" s="47">
        <f t="shared" si="2"/>
        <v>2.0231840000000001</v>
      </c>
      <c r="M33" s="47">
        <f t="shared" si="9"/>
        <v>0</v>
      </c>
      <c r="N33" s="48">
        <f t="shared" si="10"/>
        <v>0</v>
      </c>
      <c r="O33" s="49">
        <f t="shared" si="3"/>
        <v>63.309100000000001</v>
      </c>
      <c r="P33" s="47">
        <f t="shared" si="4"/>
        <v>0</v>
      </c>
      <c r="Q33" s="47">
        <f t="shared" si="5"/>
        <v>0</v>
      </c>
      <c r="R33" s="47">
        <f t="shared" si="6"/>
        <v>0</v>
      </c>
      <c r="S33" s="47">
        <f t="shared" si="7"/>
        <v>0</v>
      </c>
      <c r="T33" s="47">
        <f t="shared" si="8"/>
        <v>0</v>
      </c>
      <c r="U33" s="36"/>
    </row>
    <row r="34" spans="10:26">
      <c r="P34" s="41"/>
    </row>
    <row r="35" spans="10:26">
      <c r="J35" s="32"/>
      <c r="K35" s="33"/>
      <c r="L35" s="31"/>
      <c r="M35" s="34"/>
      <c r="N35" s="31"/>
      <c r="P35" s="35"/>
      <c r="Q35" s="35"/>
      <c r="R35" s="35"/>
      <c r="S35" s="35"/>
      <c r="T35" s="35"/>
      <c r="V35" s="35"/>
      <c r="W35" s="35"/>
      <c r="X35" s="35"/>
      <c r="Y35" s="35"/>
      <c r="Z35" s="35"/>
    </row>
    <row r="36" spans="10:26">
      <c r="J36" s="32"/>
      <c r="K36" s="33"/>
      <c r="L36" s="31"/>
      <c r="M36" s="34"/>
      <c r="N36" s="31"/>
      <c r="O36" s="11"/>
      <c r="P36" s="35"/>
      <c r="Q36" s="35"/>
      <c r="R36" s="35"/>
      <c r="S36" s="35"/>
      <c r="T36" s="35"/>
      <c r="V36" s="35"/>
      <c r="W36" s="35"/>
      <c r="X36" s="35"/>
      <c r="Y36" s="35"/>
      <c r="Z36" s="35"/>
    </row>
    <row r="37" spans="10:26">
      <c r="J37" s="32"/>
      <c r="K37" s="33"/>
      <c r="L37" s="31"/>
      <c r="M37" s="34"/>
      <c r="N37" s="31"/>
      <c r="O37" s="11"/>
      <c r="P37" s="35"/>
      <c r="Q37" s="35"/>
      <c r="R37" s="35"/>
      <c r="S37" s="35"/>
      <c r="T37" s="35"/>
      <c r="V37" s="35"/>
      <c r="W37" s="35"/>
      <c r="X37" s="35"/>
      <c r="Y37" s="35"/>
      <c r="Z37" s="35"/>
    </row>
    <row r="38" spans="10:26">
      <c r="J38" s="32"/>
      <c r="K38" s="33"/>
      <c r="L38" s="31"/>
      <c r="M38" s="34"/>
      <c r="N38" s="31"/>
      <c r="O38" s="11"/>
      <c r="P38" s="35"/>
      <c r="Q38" s="35"/>
      <c r="R38" s="35"/>
      <c r="S38" s="35"/>
      <c r="T38" s="35"/>
      <c r="V38" s="35"/>
      <c r="W38" s="35"/>
      <c r="X38" s="35"/>
      <c r="Y38" s="35"/>
      <c r="Z38" s="35"/>
    </row>
    <row r="39" spans="10:26">
      <c r="J39" s="32"/>
      <c r="K39" s="33"/>
      <c r="L39" s="31"/>
      <c r="M39" s="34"/>
      <c r="N39" s="31"/>
      <c r="P39" s="35"/>
      <c r="Q39" s="35"/>
      <c r="R39" s="35"/>
      <c r="S39" s="35"/>
      <c r="T39" s="35"/>
      <c r="V39" s="35"/>
      <c r="W39" s="35"/>
      <c r="X39" s="35"/>
      <c r="Y39" s="35"/>
      <c r="Z39" s="35"/>
    </row>
    <row r="40" spans="10:26">
      <c r="J40" s="32"/>
      <c r="K40" s="33"/>
      <c r="L40" s="31"/>
      <c r="M40" s="34"/>
      <c r="N40" s="31"/>
      <c r="P40" s="35"/>
      <c r="Q40" s="35"/>
      <c r="R40" s="35"/>
      <c r="S40" s="35"/>
      <c r="T40" s="35"/>
      <c r="V40" s="35"/>
      <c r="W40" s="35"/>
      <c r="X40" s="35"/>
      <c r="Y40" s="35"/>
      <c r="Z40" s="35"/>
    </row>
    <row r="41" spans="10:26">
      <c r="J41" s="32"/>
      <c r="K41" s="33"/>
      <c r="L41" s="31"/>
      <c r="M41" s="34"/>
      <c r="N41" s="31"/>
      <c r="P41" s="35"/>
      <c r="Q41" s="35"/>
      <c r="R41" s="35"/>
      <c r="S41" s="35"/>
      <c r="T41" s="35"/>
      <c r="V41" s="35"/>
      <c r="W41" s="35"/>
      <c r="X41" s="35"/>
      <c r="Y41" s="35"/>
      <c r="Z41" s="35"/>
    </row>
    <row r="42" spans="10:26">
      <c r="J42" s="32"/>
      <c r="K42" s="33"/>
      <c r="L42" s="31"/>
      <c r="M42" s="34"/>
      <c r="N42" s="31"/>
      <c r="P42" s="35"/>
      <c r="Q42" s="35"/>
      <c r="R42" s="35"/>
      <c r="S42" s="35"/>
      <c r="T42" s="35"/>
      <c r="V42" s="35"/>
      <c r="W42" s="35"/>
      <c r="X42" s="35"/>
      <c r="Y42" s="35"/>
      <c r="Z42" s="35"/>
    </row>
    <row r="43" spans="10:26">
      <c r="J43" s="32"/>
      <c r="K43" s="33"/>
      <c r="L43" s="31"/>
      <c r="M43" s="34"/>
      <c r="N43" s="31"/>
      <c r="P43" s="35"/>
      <c r="Q43" s="35"/>
      <c r="R43" s="35"/>
      <c r="S43" s="35"/>
      <c r="T43" s="35"/>
      <c r="V43" s="35"/>
      <c r="W43" s="35"/>
      <c r="X43" s="35"/>
      <c r="Y43" s="35"/>
      <c r="Z43" s="35"/>
    </row>
    <row r="44" spans="10:26">
      <c r="J44" s="32"/>
      <c r="K44" s="33"/>
      <c r="L44" s="31"/>
      <c r="M44" s="34"/>
      <c r="N44" s="31"/>
      <c r="P44" s="35"/>
      <c r="Q44" s="35"/>
      <c r="R44" s="35"/>
      <c r="S44" s="35"/>
      <c r="T44" s="35"/>
      <c r="V44" s="35"/>
      <c r="W44" s="35"/>
      <c r="X44" s="35"/>
      <c r="Y44" s="35"/>
      <c r="Z44" s="35"/>
    </row>
    <row r="45" spans="10:26">
      <c r="J45" s="32"/>
      <c r="K45" s="33"/>
      <c r="L45" s="31"/>
      <c r="M45" s="34"/>
      <c r="N45" s="31"/>
      <c r="P45" s="35"/>
      <c r="Q45" s="35"/>
      <c r="R45" s="35"/>
      <c r="S45" s="35"/>
      <c r="T45" s="35"/>
      <c r="V45" s="35"/>
      <c r="W45" s="35"/>
      <c r="X45" s="35"/>
      <c r="Y45" s="35"/>
      <c r="Z45" s="35"/>
    </row>
    <row r="46" spans="10:26">
      <c r="J46" s="32"/>
      <c r="K46" s="33"/>
      <c r="L46" s="31"/>
      <c r="M46" s="34"/>
      <c r="N46" s="31"/>
      <c r="P46" s="35"/>
      <c r="Q46" s="35"/>
      <c r="R46" s="35"/>
      <c r="S46" s="35"/>
      <c r="T46" s="35"/>
      <c r="V46" s="35"/>
      <c r="W46" s="35"/>
      <c r="X46" s="35"/>
      <c r="Y46" s="35"/>
      <c r="Z46" s="35"/>
    </row>
    <row r="47" spans="10:26">
      <c r="J47" s="32"/>
      <c r="K47" s="33"/>
      <c r="L47" s="31"/>
      <c r="M47" s="34"/>
      <c r="N47" s="31"/>
      <c r="P47" s="35"/>
      <c r="Q47" s="35"/>
      <c r="R47" s="35"/>
      <c r="S47" s="35"/>
      <c r="T47" s="35"/>
      <c r="V47" s="35"/>
      <c r="W47" s="35"/>
      <c r="X47" s="35"/>
      <c r="Y47" s="35"/>
      <c r="Z47" s="35"/>
    </row>
    <row r="48" spans="10:26">
      <c r="J48" s="32"/>
      <c r="K48" s="33"/>
      <c r="L48" s="31"/>
      <c r="M48" s="34"/>
      <c r="N48" s="31"/>
      <c r="P48" s="35"/>
      <c r="Q48" s="35"/>
      <c r="R48" s="35"/>
      <c r="S48" s="35"/>
      <c r="T48" s="35"/>
      <c r="V48" s="35"/>
      <c r="W48" s="35"/>
      <c r="X48" s="35"/>
      <c r="Y48" s="35"/>
      <c r="Z48" s="35"/>
    </row>
    <row r="49" spans="10:26">
      <c r="J49" s="32"/>
      <c r="K49" s="33"/>
      <c r="L49" s="31"/>
      <c r="M49" s="34"/>
      <c r="N49" s="31"/>
      <c r="P49" s="35"/>
      <c r="Q49" s="35"/>
      <c r="R49" s="35"/>
      <c r="S49" s="35"/>
      <c r="T49" s="35"/>
      <c r="V49" s="35"/>
      <c r="W49" s="35"/>
      <c r="X49" s="35"/>
      <c r="Y49" s="35"/>
      <c r="Z49" s="35"/>
    </row>
    <row r="50" spans="10:26">
      <c r="J50" s="32"/>
      <c r="K50" s="33"/>
      <c r="L50" s="31"/>
      <c r="M50" s="34"/>
      <c r="N50" s="31"/>
      <c r="P50" s="35"/>
      <c r="Q50" s="35"/>
      <c r="R50" s="35"/>
      <c r="S50" s="35"/>
      <c r="T50" s="35"/>
      <c r="V50" s="35"/>
      <c r="W50" s="35"/>
      <c r="X50" s="35"/>
      <c r="Y50" s="35"/>
      <c r="Z50" s="35"/>
    </row>
    <row r="51" spans="10:26">
      <c r="J51" s="32"/>
      <c r="K51" s="33"/>
      <c r="L51" s="31"/>
      <c r="M51" s="34"/>
      <c r="N51" s="31"/>
      <c r="P51" s="35"/>
      <c r="Q51" s="35"/>
      <c r="R51" s="35"/>
      <c r="S51" s="35"/>
      <c r="T51" s="35"/>
      <c r="V51" s="35"/>
      <c r="W51" s="35"/>
      <c r="X51" s="35"/>
      <c r="Y51" s="35"/>
      <c r="Z51" s="35"/>
    </row>
    <row r="52" spans="10:26">
      <c r="J52" s="32"/>
      <c r="K52" s="33"/>
      <c r="L52" s="31"/>
      <c r="M52" s="34"/>
      <c r="N52" s="31"/>
      <c r="P52" s="35"/>
      <c r="Q52" s="35"/>
      <c r="R52" s="35"/>
      <c r="S52" s="35"/>
      <c r="T52" s="35"/>
      <c r="V52" s="35"/>
      <c r="W52" s="35"/>
      <c r="X52" s="35"/>
      <c r="Y52" s="35"/>
      <c r="Z52" s="35"/>
    </row>
    <row r="53" spans="10:26">
      <c r="J53" s="32"/>
      <c r="K53" s="33"/>
      <c r="L53" s="31"/>
      <c r="M53" s="34"/>
      <c r="N53" s="31"/>
      <c r="P53" s="35"/>
      <c r="Q53" s="35"/>
      <c r="R53" s="35"/>
      <c r="S53" s="35"/>
      <c r="T53" s="35"/>
      <c r="V53" s="35"/>
      <c r="W53" s="35"/>
      <c r="X53" s="35"/>
      <c r="Y53" s="35"/>
      <c r="Z53" s="35"/>
    </row>
    <row r="54" spans="10:26">
      <c r="J54" s="32"/>
      <c r="K54" s="33"/>
      <c r="L54" s="31"/>
      <c r="M54" s="34"/>
      <c r="N54" s="31"/>
      <c r="P54" s="35"/>
      <c r="Q54" s="35"/>
      <c r="R54" s="35"/>
      <c r="S54" s="35"/>
      <c r="T54" s="35"/>
      <c r="V54" s="35"/>
      <c r="W54" s="35"/>
      <c r="X54" s="35"/>
      <c r="Y54" s="35"/>
      <c r="Z54" s="35"/>
    </row>
    <row r="55" spans="10:26">
      <c r="J55" s="32"/>
      <c r="K55" s="33"/>
      <c r="L55" s="31"/>
      <c r="M55" s="34"/>
      <c r="N55" s="31"/>
      <c r="P55" s="35"/>
      <c r="Q55" s="35"/>
      <c r="R55" s="35"/>
      <c r="S55" s="35"/>
      <c r="T55" s="35"/>
      <c r="V55" s="35"/>
      <c r="W55" s="35"/>
      <c r="X55" s="35"/>
      <c r="Y55" s="35"/>
      <c r="Z55" s="35"/>
    </row>
    <row r="56" spans="10:26">
      <c r="J56" s="32"/>
      <c r="K56" s="33"/>
      <c r="L56" s="31"/>
      <c r="M56" s="34"/>
      <c r="N56" s="31"/>
      <c r="P56" s="35"/>
      <c r="Q56" s="35"/>
      <c r="R56" s="35"/>
      <c r="S56" s="35"/>
      <c r="T56" s="35"/>
      <c r="V56" s="35"/>
      <c r="W56" s="35"/>
      <c r="X56" s="35"/>
      <c r="Y56" s="35"/>
      <c r="Z56" s="35"/>
    </row>
    <row r="57" spans="10:26">
      <c r="J57" s="32"/>
      <c r="K57" s="33"/>
      <c r="L57" s="31"/>
      <c r="M57" s="34"/>
      <c r="N57" s="31"/>
      <c r="P57" s="35"/>
      <c r="Q57" s="35"/>
      <c r="R57" s="35"/>
      <c r="S57" s="35"/>
      <c r="T57" s="35"/>
      <c r="V57" s="35"/>
      <c r="W57" s="35"/>
      <c r="X57" s="35"/>
      <c r="Y57" s="35"/>
      <c r="Z57" s="35"/>
    </row>
    <row r="58" spans="10:26">
      <c r="J58" s="32"/>
      <c r="K58" s="33"/>
      <c r="L58" s="31"/>
      <c r="M58" s="34"/>
      <c r="N58" s="31"/>
      <c r="P58" s="35"/>
      <c r="Q58" s="35"/>
      <c r="R58" s="35"/>
      <c r="S58" s="35"/>
      <c r="T58" s="35"/>
      <c r="V58" s="35"/>
      <c r="W58" s="35"/>
      <c r="X58" s="35"/>
      <c r="Y58" s="35"/>
      <c r="Z58" s="35"/>
    </row>
  </sheetData>
  <protectedRanges>
    <protectedRange password="DD26" sqref="P34 J10:L10 N10:T10 J11:T33 J7:N9" name="Range3_1"/>
  </protectedRanges>
  <dataConsolidate/>
  <mergeCells count="7">
    <mergeCell ref="P7:T8"/>
    <mergeCell ref="J7:J9"/>
    <mergeCell ref="O7:O8"/>
    <mergeCell ref="K7:K8"/>
    <mergeCell ref="L7:L8"/>
    <mergeCell ref="M7:M8"/>
    <mergeCell ref="N7:N8"/>
  </mergeCells>
  <conditionalFormatting sqref="J22 M22">
    <cfRule type="expression" dxfId="35" priority="381">
      <formula>$U$22&lt;&gt;""</formula>
    </cfRule>
  </conditionalFormatting>
  <conditionalFormatting sqref="J23 M23">
    <cfRule type="expression" dxfId="34" priority="379">
      <formula>$U$23&lt;&gt;""</formula>
    </cfRule>
    <cfRule type="expression" priority="380">
      <formula>$U$23</formula>
    </cfRule>
  </conditionalFormatting>
  <conditionalFormatting sqref="J24 M24">
    <cfRule type="expression" dxfId="33" priority="378">
      <formula>$U$24&lt;&gt;""</formula>
    </cfRule>
  </conditionalFormatting>
  <conditionalFormatting sqref="J25 M25">
    <cfRule type="expression" dxfId="32" priority="377">
      <formula>$U$25&lt;&gt;""</formula>
    </cfRule>
  </conditionalFormatting>
  <conditionalFormatting sqref="J26 M26">
    <cfRule type="expression" dxfId="31" priority="376">
      <formula>$U$26&lt;&gt;""</formula>
    </cfRule>
  </conditionalFormatting>
  <conditionalFormatting sqref="J27 M27">
    <cfRule type="expression" dxfId="30" priority="375">
      <formula>$U$27&lt;&gt;""</formula>
    </cfRule>
  </conditionalFormatting>
  <conditionalFormatting sqref="J23 M23">
    <cfRule type="expression" dxfId="29" priority="373">
      <formula>$U$23&lt;&gt;""</formula>
    </cfRule>
  </conditionalFormatting>
  <conditionalFormatting sqref="J22 M22">
    <cfRule type="expression" dxfId="28" priority="368">
      <formula>$U$22&lt;&gt;$U$22</formula>
    </cfRule>
  </conditionalFormatting>
  <conditionalFormatting sqref="K22:L22">
    <cfRule type="expression" dxfId="27" priority="39">
      <formula>$U$22&lt;&gt;""</formula>
    </cfRule>
  </conditionalFormatting>
  <conditionalFormatting sqref="K23:L23">
    <cfRule type="expression" dxfId="26" priority="37">
      <formula>$U$23&lt;&gt;""</formula>
    </cfRule>
    <cfRule type="expression" priority="38">
      <formula>$U$23</formula>
    </cfRule>
  </conditionalFormatting>
  <conditionalFormatting sqref="K24:L24">
    <cfRule type="expression" dxfId="25" priority="36">
      <formula>$U$24&lt;&gt;""</formula>
    </cfRule>
  </conditionalFormatting>
  <conditionalFormatting sqref="K25:L25">
    <cfRule type="expression" dxfId="24" priority="35">
      <formula>$U$25&lt;&gt;""</formula>
    </cfRule>
  </conditionalFormatting>
  <conditionalFormatting sqref="K26:L26">
    <cfRule type="expression" dxfId="23" priority="34">
      <formula>$U$26&lt;&gt;""</formula>
    </cfRule>
  </conditionalFormatting>
  <conditionalFormatting sqref="K27:L27">
    <cfRule type="expression" dxfId="22" priority="33">
      <formula>$U$27&lt;&gt;""</formula>
    </cfRule>
  </conditionalFormatting>
  <conditionalFormatting sqref="K23:L23">
    <cfRule type="expression" dxfId="21" priority="32">
      <formula>$U$23&lt;&gt;""</formula>
    </cfRule>
  </conditionalFormatting>
  <conditionalFormatting sqref="K22:L22">
    <cfRule type="expression" dxfId="20" priority="31">
      <formula>$U$22&lt;&gt;$U$22</formula>
    </cfRule>
  </conditionalFormatting>
  <conditionalFormatting sqref="O22">
    <cfRule type="expression" dxfId="19" priority="30">
      <formula>$U$22&lt;&gt;""</formula>
    </cfRule>
  </conditionalFormatting>
  <conditionalFormatting sqref="O23">
    <cfRule type="expression" dxfId="18" priority="28">
      <formula>$U$23&lt;&gt;""</formula>
    </cfRule>
    <cfRule type="expression" priority="29">
      <formula>$U$23</formula>
    </cfRule>
  </conditionalFormatting>
  <conditionalFormatting sqref="O24">
    <cfRule type="expression" dxfId="17" priority="27">
      <formula>$U$24&lt;&gt;""</formula>
    </cfRule>
  </conditionalFormatting>
  <conditionalFormatting sqref="O25">
    <cfRule type="expression" dxfId="16" priority="26">
      <formula>$U$25&lt;&gt;""</formula>
    </cfRule>
  </conditionalFormatting>
  <conditionalFormatting sqref="O26">
    <cfRule type="expression" dxfId="15" priority="25">
      <formula>$U$26&lt;&gt;""</formula>
    </cfRule>
  </conditionalFormatting>
  <conditionalFormatting sqref="O27">
    <cfRule type="expression" dxfId="14" priority="24">
      <formula>$U$27&lt;&gt;""</formula>
    </cfRule>
  </conditionalFormatting>
  <conditionalFormatting sqref="O23">
    <cfRule type="expression" dxfId="13" priority="23">
      <formula>$U$23&lt;&gt;""</formula>
    </cfRule>
  </conditionalFormatting>
  <conditionalFormatting sqref="O22">
    <cfRule type="expression" dxfId="12" priority="22">
      <formula>$U$22&lt;&gt;$U$22</formula>
    </cfRule>
  </conditionalFormatting>
  <conditionalFormatting sqref="P23:T23">
    <cfRule type="expression" dxfId="11" priority="13">
      <formula>$U$23&lt;&gt;""</formula>
    </cfRule>
    <cfRule type="expression" priority="14">
      <formula>$U$23</formula>
    </cfRule>
  </conditionalFormatting>
  <conditionalFormatting sqref="P24:T24">
    <cfRule type="expression" dxfId="10" priority="12">
      <formula>$U$24&lt;&gt;""</formula>
    </cfRule>
  </conditionalFormatting>
  <conditionalFormatting sqref="P25:T25">
    <cfRule type="expression" dxfId="9" priority="11">
      <formula>$U$25&lt;&gt;""</formula>
    </cfRule>
  </conditionalFormatting>
  <conditionalFormatting sqref="P26:T26">
    <cfRule type="expression" dxfId="8" priority="10">
      <formula>$U$26&lt;&gt;""</formula>
    </cfRule>
  </conditionalFormatting>
  <conditionalFormatting sqref="P27:T27">
    <cfRule type="expression" dxfId="7" priority="9">
      <formula>$U$27&lt;&gt;""</formula>
    </cfRule>
  </conditionalFormatting>
  <conditionalFormatting sqref="P23:T23">
    <cfRule type="expression" dxfId="6" priority="8">
      <formula>$U$23&lt;&gt;""</formula>
    </cfRule>
  </conditionalFormatting>
  <conditionalFormatting sqref="N23">
    <cfRule type="expression" dxfId="5" priority="6">
      <formula>$U$23&lt;&gt;""</formula>
    </cfRule>
    <cfRule type="expression" priority="7">
      <formula>$U$23</formula>
    </cfRule>
  </conditionalFormatting>
  <conditionalFormatting sqref="N24">
    <cfRule type="expression" dxfId="4" priority="5">
      <formula>$U$24&lt;&gt;""</formula>
    </cfRule>
  </conditionalFormatting>
  <conditionalFormatting sqref="N25">
    <cfRule type="expression" dxfId="3" priority="4">
      <formula>$U$25&lt;&gt;""</formula>
    </cfRule>
  </conditionalFormatting>
  <conditionalFormatting sqref="N26">
    <cfRule type="expression" dxfId="2" priority="3">
      <formula>$U$26&lt;&gt;""</formula>
    </cfRule>
  </conditionalFormatting>
  <conditionalFormatting sqref="N27">
    <cfRule type="expression" dxfId="1" priority="2">
      <formula>$U$27&lt;&gt;""</formula>
    </cfRule>
  </conditionalFormatting>
  <conditionalFormatting sqref="N23">
    <cfRule type="expression" dxfId="0" priority="1">
      <formula>$U$23&lt;&gt;""</formula>
    </cfRule>
  </conditionalFormatting>
  <dataValidations count="5">
    <dataValidation type="list" allowBlank="1" showInputMessage="1" showErrorMessage="1" sqref="C11">
      <formula1>cycle</formula1>
    </dataValidation>
    <dataValidation type="list" allowBlank="1" showInputMessage="1" showErrorMessage="1" sqref="C9">
      <formula1>daytype</formula1>
    </dataValidation>
    <dataValidation type="list" allowBlank="1" showInputMessage="1" showErrorMessage="1" sqref="C10">
      <formula1>type</formula1>
    </dataValidation>
    <dataValidation type="list" allowBlank="1" showInputMessage="1" showErrorMessage="1" sqref="C8">
      <formula1>weatheryear</formula1>
    </dataValidation>
    <dataValidation type="list" allowBlank="1" showInputMessage="1" showErrorMessage="1" sqref="C7">
      <formula1>forecast_year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033"/>
  <sheetViews>
    <sheetView topLeftCell="G1" workbookViewId="0">
      <selection activeCell="G1" sqref="G1:O4033"/>
    </sheetView>
  </sheetViews>
  <sheetFormatPr defaultRowHeight="14.4"/>
  <cols>
    <col min="1" max="1" width="9.88671875" bestFit="1" customWidth="1"/>
    <col min="2" max="2" width="9.33203125" bestFit="1" customWidth="1"/>
    <col min="3" max="3" width="26.6640625" bestFit="1" customWidth="1"/>
    <col min="4" max="4" width="12.33203125" bestFit="1" customWidth="1"/>
    <col min="5" max="5" width="5.109375" style="9" bestFit="1" customWidth="1"/>
    <col min="6" max="6" width="59.6640625" bestFit="1" customWidth="1"/>
  </cols>
  <sheetData>
    <row r="1" spans="1:15">
      <c r="A1" t="s">
        <v>47</v>
      </c>
      <c r="B1" t="s">
        <v>37</v>
      </c>
      <c r="C1" t="s">
        <v>38</v>
      </c>
      <c r="D1" t="s">
        <v>33</v>
      </c>
      <c r="E1" t="s">
        <v>0</v>
      </c>
      <c r="F1" t="s">
        <v>26</v>
      </c>
      <c r="G1" s="9" t="s">
        <v>34</v>
      </c>
      <c r="H1" t="s">
        <v>55</v>
      </c>
      <c r="I1" t="s">
        <v>50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56</v>
      </c>
    </row>
    <row r="2" spans="1:15">
      <c r="A2" s="12" t="s">
        <v>31</v>
      </c>
      <c r="B2" s="14" t="s">
        <v>42</v>
      </c>
      <c r="C2" t="s">
        <v>40</v>
      </c>
      <c r="D2" t="s">
        <v>53</v>
      </c>
      <c r="E2">
        <v>1</v>
      </c>
      <c r="F2" t="str">
        <f>CONCATENATE(A2,B2,C2,D2,E2)</f>
        <v>Average Per Ton1-in-10August System Peak Day30% Cycling1</v>
      </c>
      <c r="G2" s="44">
        <v>0.49077979999999999</v>
      </c>
      <c r="H2" s="14">
        <v>0.49077979999999999</v>
      </c>
      <c r="I2" s="14">
        <v>72.015000000000001</v>
      </c>
      <c r="J2" s="14">
        <v>0</v>
      </c>
      <c r="K2" s="14">
        <v>0</v>
      </c>
      <c r="L2" s="14">
        <v>0</v>
      </c>
      <c r="M2" s="14">
        <v>0</v>
      </c>
      <c r="N2" s="14">
        <v>0</v>
      </c>
      <c r="O2">
        <v>1469</v>
      </c>
    </row>
    <row r="3" spans="1:15">
      <c r="A3" s="12" t="s">
        <v>29</v>
      </c>
      <c r="B3" s="14" t="s">
        <v>42</v>
      </c>
      <c r="C3" t="s">
        <v>40</v>
      </c>
      <c r="D3" t="s">
        <v>53</v>
      </c>
      <c r="E3">
        <v>1</v>
      </c>
      <c r="F3" t="str">
        <f t="shared" ref="F3:F66" si="0">CONCATENATE(A3,B3,C3,D3,E3)</f>
        <v>Average Per Premise1-in-10August System Peak Day30% Cycling1</v>
      </c>
      <c r="G3" s="44">
        <v>5.0606439999999999</v>
      </c>
      <c r="H3" s="14">
        <v>5.0606439999999999</v>
      </c>
      <c r="I3" s="14">
        <v>72.015000000000001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>
        <v>1469</v>
      </c>
    </row>
    <row r="4" spans="1:15">
      <c r="A4" s="12" t="s">
        <v>30</v>
      </c>
      <c r="B4" s="14" t="s">
        <v>42</v>
      </c>
      <c r="C4" t="s">
        <v>40</v>
      </c>
      <c r="D4" t="s">
        <v>53</v>
      </c>
      <c r="E4">
        <v>1</v>
      </c>
      <c r="F4" t="str">
        <f t="shared" si="0"/>
        <v>Average Per Device1-in-10August System Peak Day30% Cycling1</v>
      </c>
      <c r="G4" s="44">
        <v>1.9008149999999999</v>
      </c>
      <c r="H4" s="14">
        <v>1.9008149999999999</v>
      </c>
      <c r="I4" s="14">
        <v>72.015000000000001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>
        <v>1469</v>
      </c>
    </row>
    <row r="5" spans="1:15">
      <c r="A5" s="12" t="s">
        <v>51</v>
      </c>
      <c r="B5" s="14" t="s">
        <v>42</v>
      </c>
      <c r="C5" t="s">
        <v>40</v>
      </c>
      <c r="D5" t="s">
        <v>53</v>
      </c>
      <c r="E5">
        <v>1</v>
      </c>
      <c r="F5" t="str">
        <f t="shared" si="0"/>
        <v>Aggregate1-in-10August System Peak Day30% Cycling1</v>
      </c>
      <c r="G5" s="44">
        <v>7.4340869999999999</v>
      </c>
      <c r="H5" s="14">
        <v>7.4340869999999999</v>
      </c>
      <c r="I5" s="14">
        <v>72.015000000000001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>
        <v>1469</v>
      </c>
    </row>
    <row r="6" spans="1:15">
      <c r="A6" s="12" t="s">
        <v>31</v>
      </c>
      <c r="B6" s="14" t="s">
        <v>42</v>
      </c>
      <c r="C6" t="s">
        <v>40</v>
      </c>
      <c r="D6" t="s">
        <v>53</v>
      </c>
      <c r="E6">
        <v>2</v>
      </c>
      <c r="F6" t="str">
        <f t="shared" si="0"/>
        <v>Average Per Ton1-in-10August System Peak Day30% Cycling2</v>
      </c>
      <c r="G6" s="44">
        <v>0.46634100000000001</v>
      </c>
      <c r="H6" s="14">
        <v>0.46634100000000001</v>
      </c>
      <c r="I6" s="14">
        <v>71.991799999999998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>
        <v>1469</v>
      </c>
    </row>
    <row r="7" spans="1:15">
      <c r="A7" s="12" t="s">
        <v>29</v>
      </c>
      <c r="B7" s="14" t="s">
        <v>42</v>
      </c>
      <c r="C7" t="s">
        <v>40</v>
      </c>
      <c r="D7" t="s">
        <v>53</v>
      </c>
      <c r="E7">
        <v>2</v>
      </c>
      <c r="F7" t="str">
        <f t="shared" si="0"/>
        <v>Average Per Premise1-in-10August System Peak Day30% Cycling2</v>
      </c>
      <c r="G7" s="44">
        <v>4.8086450000000003</v>
      </c>
      <c r="H7" s="14">
        <v>4.8086450000000003</v>
      </c>
      <c r="I7" s="14">
        <v>71.991799999999998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>
        <v>1469</v>
      </c>
    </row>
    <row r="8" spans="1:15">
      <c r="A8" s="12" t="s">
        <v>30</v>
      </c>
      <c r="B8" s="14" t="s">
        <v>42</v>
      </c>
      <c r="C8" t="s">
        <v>40</v>
      </c>
      <c r="D8" t="s">
        <v>53</v>
      </c>
      <c r="E8">
        <v>2</v>
      </c>
      <c r="F8" t="str">
        <f t="shared" si="0"/>
        <v>Average Per Device1-in-10August System Peak Day30% Cycling2</v>
      </c>
      <c r="G8" s="44">
        <v>1.806162</v>
      </c>
      <c r="H8" s="14">
        <v>1.806162</v>
      </c>
      <c r="I8" s="14">
        <v>71.991799999999998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>
        <v>1469</v>
      </c>
    </row>
    <row r="9" spans="1:15">
      <c r="A9" s="12" t="s">
        <v>51</v>
      </c>
      <c r="B9" s="14" t="s">
        <v>42</v>
      </c>
      <c r="C9" t="s">
        <v>40</v>
      </c>
      <c r="D9" t="s">
        <v>53</v>
      </c>
      <c r="E9">
        <v>2</v>
      </c>
      <c r="F9" t="str">
        <f t="shared" si="0"/>
        <v>Aggregate1-in-10August System Peak Day30% Cycling2</v>
      </c>
      <c r="G9" s="44">
        <v>7.0639000000000003</v>
      </c>
      <c r="H9" s="14">
        <v>7.0639000000000003</v>
      </c>
      <c r="I9" s="14">
        <v>71.991799999999998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>
        <v>1469</v>
      </c>
    </row>
    <row r="10" spans="1:15">
      <c r="A10" s="12" t="s">
        <v>31</v>
      </c>
      <c r="B10" s="14" t="s">
        <v>42</v>
      </c>
      <c r="C10" t="s">
        <v>40</v>
      </c>
      <c r="D10" t="s">
        <v>53</v>
      </c>
      <c r="E10">
        <v>3</v>
      </c>
      <c r="F10" t="str">
        <f t="shared" si="0"/>
        <v>Average Per Ton1-in-10August System Peak Day30% Cycling3</v>
      </c>
      <c r="G10" s="44">
        <v>0.44700960000000001</v>
      </c>
      <c r="H10" s="14">
        <v>0.44700960000000001</v>
      </c>
      <c r="I10" s="14">
        <v>71.473799999999997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>
        <v>1469</v>
      </c>
    </row>
    <row r="11" spans="1:15">
      <c r="A11" s="12" t="s">
        <v>29</v>
      </c>
      <c r="B11" s="14" t="s">
        <v>42</v>
      </c>
      <c r="C11" t="s">
        <v>40</v>
      </c>
      <c r="D11" t="s">
        <v>53</v>
      </c>
      <c r="E11">
        <v>3</v>
      </c>
      <c r="F11" t="str">
        <f t="shared" si="0"/>
        <v>Average Per Premise1-in-10August System Peak Day30% Cycling3</v>
      </c>
      <c r="G11" s="44">
        <v>4.6093120000000001</v>
      </c>
      <c r="H11" s="14">
        <v>4.6093120000000001</v>
      </c>
      <c r="I11" s="14">
        <v>71.473799999999997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>
        <v>1469</v>
      </c>
    </row>
    <row r="12" spans="1:15">
      <c r="A12" s="12" t="s">
        <v>30</v>
      </c>
      <c r="B12" s="14" t="s">
        <v>42</v>
      </c>
      <c r="C12" t="s">
        <v>40</v>
      </c>
      <c r="D12" t="s">
        <v>53</v>
      </c>
      <c r="E12">
        <v>3</v>
      </c>
      <c r="F12" t="str">
        <f t="shared" si="0"/>
        <v>Average Per Device1-in-10August System Peak Day30% Cycling3</v>
      </c>
      <c r="G12" s="44">
        <v>1.7312909999999999</v>
      </c>
      <c r="H12" s="14">
        <v>1.7312909999999999</v>
      </c>
      <c r="I12" s="14">
        <v>71.473799999999997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>
        <v>1469</v>
      </c>
    </row>
    <row r="13" spans="1:15">
      <c r="A13" s="12" t="s">
        <v>51</v>
      </c>
      <c r="B13" s="14" t="s">
        <v>42</v>
      </c>
      <c r="C13" t="s">
        <v>40</v>
      </c>
      <c r="D13" t="s">
        <v>53</v>
      </c>
      <c r="E13">
        <v>3</v>
      </c>
      <c r="F13" t="str">
        <f t="shared" si="0"/>
        <v>Aggregate1-in-10August System Peak Day30% Cycling3</v>
      </c>
      <c r="G13" s="44">
        <v>6.7710790000000003</v>
      </c>
      <c r="H13" s="14">
        <v>6.7710790000000003</v>
      </c>
      <c r="I13" s="14">
        <v>71.473799999999997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>
        <v>1469</v>
      </c>
    </row>
    <row r="14" spans="1:15">
      <c r="A14" s="12" t="s">
        <v>31</v>
      </c>
      <c r="B14" s="14" t="s">
        <v>42</v>
      </c>
      <c r="C14" t="s">
        <v>40</v>
      </c>
      <c r="D14" t="s">
        <v>53</v>
      </c>
      <c r="E14">
        <v>4</v>
      </c>
      <c r="F14" t="str">
        <f t="shared" si="0"/>
        <v>Average Per Ton1-in-10August System Peak Day30% Cycling4</v>
      </c>
      <c r="G14" s="44">
        <v>0.4376313</v>
      </c>
      <c r="H14" s="14">
        <v>0.4376313</v>
      </c>
      <c r="I14" s="14">
        <v>71.155199999999994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>
        <v>1469</v>
      </c>
    </row>
    <row r="15" spans="1:15">
      <c r="A15" s="12" t="s">
        <v>29</v>
      </c>
      <c r="B15" s="14" t="s">
        <v>42</v>
      </c>
      <c r="C15" t="s">
        <v>40</v>
      </c>
      <c r="D15" t="s">
        <v>53</v>
      </c>
      <c r="E15">
        <v>4</v>
      </c>
      <c r="F15" t="str">
        <f t="shared" si="0"/>
        <v>Average Per Premise1-in-10August System Peak Day30% Cycling4</v>
      </c>
      <c r="G15" s="44">
        <v>4.5126080000000002</v>
      </c>
      <c r="H15" s="14">
        <v>4.5126080000000002</v>
      </c>
      <c r="I15" s="14">
        <v>71.155199999999994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>
        <v>1469</v>
      </c>
    </row>
    <row r="16" spans="1:15">
      <c r="A16" s="12" t="s">
        <v>30</v>
      </c>
      <c r="B16" s="14" t="s">
        <v>42</v>
      </c>
      <c r="C16" t="s">
        <v>40</v>
      </c>
      <c r="D16" t="s">
        <v>53</v>
      </c>
      <c r="E16">
        <v>4</v>
      </c>
      <c r="F16" t="str">
        <f t="shared" si="0"/>
        <v>Average Per Device1-in-10August System Peak Day30% Cycling4</v>
      </c>
      <c r="G16" s="44">
        <v>1.694968</v>
      </c>
      <c r="H16" s="14">
        <v>1.694968</v>
      </c>
      <c r="I16" s="14">
        <v>71.155199999999994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>
        <v>1469</v>
      </c>
    </row>
    <row r="17" spans="1:15">
      <c r="A17" s="12" t="s">
        <v>51</v>
      </c>
      <c r="B17" s="14" t="s">
        <v>42</v>
      </c>
      <c r="C17" t="s">
        <v>40</v>
      </c>
      <c r="D17" t="s">
        <v>53</v>
      </c>
      <c r="E17">
        <v>4</v>
      </c>
      <c r="F17" t="str">
        <f t="shared" si="0"/>
        <v>Aggregate1-in-10August System Peak Day30% Cycling4</v>
      </c>
      <c r="G17" s="44">
        <v>6.6290209999999998</v>
      </c>
      <c r="H17" s="14">
        <v>6.6290209999999998</v>
      </c>
      <c r="I17" s="14">
        <v>71.155199999999994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>
        <v>1469</v>
      </c>
    </row>
    <row r="18" spans="1:15">
      <c r="A18" s="12" t="s">
        <v>31</v>
      </c>
      <c r="B18" s="14" t="s">
        <v>42</v>
      </c>
      <c r="C18" t="s">
        <v>40</v>
      </c>
      <c r="D18" t="s">
        <v>53</v>
      </c>
      <c r="E18">
        <v>5</v>
      </c>
      <c r="F18" t="str">
        <f t="shared" si="0"/>
        <v>Average Per Ton1-in-10August System Peak Day30% Cycling5</v>
      </c>
      <c r="G18" s="44">
        <v>0.44423629999999997</v>
      </c>
      <c r="H18" s="14">
        <v>0.44423629999999997</v>
      </c>
      <c r="I18" s="14">
        <v>71.307699999999997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>
        <v>1469</v>
      </c>
    </row>
    <row r="19" spans="1:15">
      <c r="A19" s="12" t="s">
        <v>29</v>
      </c>
      <c r="B19" s="14" t="s">
        <v>42</v>
      </c>
      <c r="C19" t="s">
        <v>40</v>
      </c>
      <c r="D19" t="s">
        <v>53</v>
      </c>
      <c r="E19">
        <v>5</v>
      </c>
      <c r="F19" t="str">
        <f t="shared" si="0"/>
        <v>Average Per Premise1-in-10August System Peak Day30% Cycling5</v>
      </c>
      <c r="G19" s="44">
        <v>4.5807149999999996</v>
      </c>
      <c r="H19" s="14">
        <v>4.5807149999999996</v>
      </c>
      <c r="I19" s="14">
        <v>71.307699999999997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>
        <v>1469</v>
      </c>
    </row>
    <row r="20" spans="1:15">
      <c r="A20" s="12" t="s">
        <v>30</v>
      </c>
      <c r="B20" s="14" t="s">
        <v>42</v>
      </c>
      <c r="C20" t="s">
        <v>40</v>
      </c>
      <c r="D20" t="s">
        <v>53</v>
      </c>
      <c r="E20">
        <v>5</v>
      </c>
      <c r="F20" t="str">
        <f t="shared" si="0"/>
        <v>Average Per Device1-in-10August System Peak Day30% Cycling5</v>
      </c>
      <c r="G20" s="44">
        <v>1.72055</v>
      </c>
      <c r="H20" s="14">
        <v>1.72055</v>
      </c>
      <c r="I20" s="14">
        <v>71.307699999999997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>
        <v>1469</v>
      </c>
    </row>
    <row r="21" spans="1:15">
      <c r="A21" s="12" t="s">
        <v>51</v>
      </c>
      <c r="B21" s="14" t="s">
        <v>42</v>
      </c>
      <c r="C21" t="s">
        <v>40</v>
      </c>
      <c r="D21" t="s">
        <v>53</v>
      </c>
      <c r="E21">
        <v>5</v>
      </c>
      <c r="F21" t="str">
        <f t="shared" si="0"/>
        <v>Aggregate1-in-10August System Peak Day30% Cycling5</v>
      </c>
      <c r="G21" s="44">
        <v>6.7290700000000001</v>
      </c>
      <c r="H21" s="14">
        <v>6.7290700000000001</v>
      </c>
      <c r="I21" s="14">
        <v>71.307699999999997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>
        <v>1469</v>
      </c>
    </row>
    <row r="22" spans="1:15">
      <c r="A22" s="12" t="s">
        <v>31</v>
      </c>
      <c r="B22" s="14" t="s">
        <v>42</v>
      </c>
      <c r="C22" t="s">
        <v>40</v>
      </c>
      <c r="D22" t="s">
        <v>53</v>
      </c>
      <c r="E22">
        <v>6</v>
      </c>
      <c r="F22" t="str">
        <f t="shared" si="0"/>
        <v>Average Per Ton1-in-10August System Peak Day30% Cycling6</v>
      </c>
      <c r="G22" s="44">
        <v>0.4927417</v>
      </c>
      <c r="H22" s="14">
        <v>0.4927417</v>
      </c>
      <c r="I22" s="14">
        <v>71.675299999999993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>
        <v>1469</v>
      </c>
    </row>
    <row r="23" spans="1:15">
      <c r="A23" s="12" t="s">
        <v>29</v>
      </c>
      <c r="B23" s="14" t="s">
        <v>42</v>
      </c>
      <c r="C23" t="s">
        <v>40</v>
      </c>
      <c r="D23" t="s">
        <v>53</v>
      </c>
      <c r="E23">
        <v>6</v>
      </c>
      <c r="F23" t="str">
        <f t="shared" si="0"/>
        <v>Average Per Premise1-in-10August System Peak Day30% Cycling6</v>
      </c>
      <c r="G23" s="44">
        <v>5.0808749999999998</v>
      </c>
      <c r="H23" s="14">
        <v>5.0808749999999998</v>
      </c>
      <c r="I23" s="14">
        <v>71.675299999999993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>
        <v>1469</v>
      </c>
    </row>
    <row r="24" spans="1:15">
      <c r="A24" s="12" t="s">
        <v>30</v>
      </c>
      <c r="B24" s="14" t="s">
        <v>42</v>
      </c>
      <c r="C24" t="s">
        <v>40</v>
      </c>
      <c r="D24" t="s">
        <v>53</v>
      </c>
      <c r="E24">
        <v>6</v>
      </c>
      <c r="F24" t="str">
        <f t="shared" si="0"/>
        <v>Average Per Device1-in-10August System Peak Day30% Cycling6</v>
      </c>
      <c r="G24" s="44">
        <v>1.9084140000000001</v>
      </c>
      <c r="H24" s="14">
        <v>1.9084140000000001</v>
      </c>
      <c r="I24" s="14">
        <v>71.675299999999993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>
        <v>1469</v>
      </c>
    </row>
    <row r="25" spans="1:15">
      <c r="A25" s="12" t="s">
        <v>51</v>
      </c>
      <c r="B25" s="14" t="s">
        <v>42</v>
      </c>
      <c r="C25" t="s">
        <v>40</v>
      </c>
      <c r="D25" t="s">
        <v>53</v>
      </c>
      <c r="E25">
        <v>6</v>
      </c>
      <c r="F25" t="str">
        <f t="shared" si="0"/>
        <v>Aggregate1-in-10August System Peak Day30% Cycling6</v>
      </c>
      <c r="G25" s="44">
        <v>7.4638059999999999</v>
      </c>
      <c r="H25" s="14">
        <v>7.4638059999999999</v>
      </c>
      <c r="I25" s="14">
        <v>71.675299999999993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>
        <v>1469</v>
      </c>
    </row>
    <row r="26" spans="1:15">
      <c r="A26" s="12" t="s">
        <v>31</v>
      </c>
      <c r="B26" s="14" t="s">
        <v>42</v>
      </c>
      <c r="C26" t="s">
        <v>40</v>
      </c>
      <c r="D26" t="s">
        <v>53</v>
      </c>
      <c r="E26">
        <v>7</v>
      </c>
      <c r="F26" t="str">
        <f t="shared" si="0"/>
        <v>Average Per Ton1-in-10August System Peak Day30% Cycling7</v>
      </c>
      <c r="G26" s="44">
        <v>0.56445670000000003</v>
      </c>
      <c r="H26" s="14">
        <v>0.56445670000000003</v>
      </c>
      <c r="I26" s="14">
        <v>71.557500000000005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>
        <v>1469</v>
      </c>
    </row>
    <row r="27" spans="1:15">
      <c r="A27" s="12" t="s">
        <v>29</v>
      </c>
      <c r="B27" s="14" t="s">
        <v>42</v>
      </c>
      <c r="C27" t="s">
        <v>40</v>
      </c>
      <c r="D27" t="s">
        <v>53</v>
      </c>
      <c r="E27">
        <v>7</v>
      </c>
      <c r="F27" t="str">
        <f t="shared" si="0"/>
        <v>Average Per Premise1-in-10August System Peak Day30% Cycling7</v>
      </c>
      <c r="G27" s="44">
        <v>5.82036</v>
      </c>
      <c r="H27" s="14">
        <v>5.82036</v>
      </c>
      <c r="I27" s="14">
        <v>71.557500000000005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>
        <v>1469</v>
      </c>
    </row>
    <row r="28" spans="1:15">
      <c r="A28" s="12" t="s">
        <v>30</v>
      </c>
      <c r="B28" s="14" t="s">
        <v>42</v>
      </c>
      <c r="C28" t="s">
        <v>40</v>
      </c>
      <c r="D28" t="s">
        <v>53</v>
      </c>
      <c r="E28">
        <v>7</v>
      </c>
      <c r="F28" t="str">
        <f t="shared" si="0"/>
        <v>Average Per Device1-in-10August System Peak Day30% Cycling7</v>
      </c>
      <c r="G28" s="44">
        <v>2.186169</v>
      </c>
      <c r="H28" s="14">
        <v>2.186169</v>
      </c>
      <c r="I28" s="14">
        <v>71.557500000000005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>
        <v>1469</v>
      </c>
    </row>
    <row r="29" spans="1:15">
      <c r="A29" s="12" t="s">
        <v>51</v>
      </c>
      <c r="B29" s="14" t="s">
        <v>42</v>
      </c>
      <c r="C29" t="s">
        <v>40</v>
      </c>
      <c r="D29" t="s">
        <v>53</v>
      </c>
      <c r="E29">
        <v>7</v>
      </c>
      <c r="F29" t="str">
        <f t="shared" si="0"/>
        <v>Aggregate1-in-10August System Peak Day30% Cycling7</v>
      </c>
      <c r="G29" s="44">
        <v>8.5501079999999998</v>
      </c>
      <c r="H29" s="14">
        <v>8.5501079999999998</v>
      </c>
      <c r="I29" s="14">
        <v>71.557500000000005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>
        <v>1469</v>
      </c>
    </row>
    <row r="30" spans="1:15">
      <c r="A30" s="12" t="s">
        <v>31</v>
      </c>
      <c r="B30" s="14" t="s">
        <v>42</v>
      </c>
      <c r="C30" t="s">
        <v>40</v>
      </c>
      <c r="D30" t="s">
        <v>53</v>
      </c>
      <c r="E30">
        <v>8</v>
      </c>
      <c r="F30" t="str">
        <f t="shared" si="0"/>
        <v>Average Per Ton1-in-10August System Peak Day30% Cycling8</v>
      </c>
      <c r="G30" s="44">
        <v>0.68991729999999996</v>
      </c>
      <c r="H30" s="14">
        <v>0.68991729999999996</v>
      </c>
      <c r="I30" s="14">
        <v>74.418700000000001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>
        <v>1469</v>
      </c>
    </row>
    <row r="31" spans="1:15">
      <c r="A31" s="12" t="s">
        <v>29</v>
      </c>
      <c r="B31" s="14" t="s">
        <v>42</v>
      </c>
      <c r="C31" t="s">
        <v>40</v>
      </c>
      <c r="D31" t="s">
        <v>53</v>
      </c>
      <c r="E31">
        <v>8</v>
      </c>
      <c r="F31" t="str">
        <f t="shared" si="0"/>
        <v>Average Per Premise1-in-10August System Peak Day30% Cycling8</v>
      </c>
      <c r="G31" s="44">
        <v>7.114039</v>
      </c>
      <c r="H31" s="14">
        <v>7.114039</v>
      </c>
      <c r="I31" s="14">
        <v>74.418700000000001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>
        <v>1469</v>
      </c>
    </row>
    <row r="32" spans="1:15">
      <c r="A32" s="12" t="s">
        <v>30</v>
      </c>
      <c r="B32" s="14" t="s">
        <v>42</v>
      </c>
      <c r="C32" t="s">
        <v>40</v>
      </c>
      <c r="D32" t="s">
        <v>53</v>
      </c>
      <c r="E32">
        <v>8</v>
      </c>
      <c r="F32" t="str">
        <f t="shared" si="0"/>
        <v>Average Per Device1-in-10August System Peak Day30% Cycling8</v>
      </c>
      <c r="G32" s="44">
        <v>2.672085</v>
      </c>
      <c r="H32" s="14">
        <v>2.672085</v>
      </c>
      <c r="I32" s="14">
        <v>74.418700000000001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>
        <v>1469</v>
      </c>
    </row>
    <row r="33" spans="1:15">
      <c r="A33" s="12" t="s">
        <v>51</v>
      </c>
      <c r="B33" s="14" t="s">
        <v>42</v>
      </c>
      <c r="C33" t="s">
        <v>40</v>
      </c>
      <c r="D33" t="s">
        <v>53</v>
      </c>
      <c r="E33">
        <v>8</v>
      </c>
      <c r="F33" t="str">
        <f t="shared" si="0"/>
        <v>Aggregate1-in-10August System Peak Day30% Cycling8</v>
      </c>
      <c r="G33" s="44">
        <v>10.450519999999999</v>
      </c>
      <c r="H33" s="14">
        <v>10.450519999999999</v>
      </c>
      <c r="I33" s="14">
        <v>74.418700000000001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>
        <v>1469</v>
      </c>
    </row>
    <row r="34" spans="1:15">
      <c r="A34" s="12" t="s">
        <v>31</v>
      </c>
      <c r="B34" s="14" t="s">
        <v>42</v>
      </c>
      <c r="C34" t="s">
        <v>40</v>
      </c>
      <c r="D34" t="s">
        <v>53</v>
      </c>
      <c r="E34">
        <v>9</v>
      </c>
      <c r="F34" t="str">
        <f t="shared" si="0"/>
        <v>Average Per Ton1-in-10August System Peak Day30% Cycling9</v>
      </c>
      <c r="G34" s="44">
        <v>0.88199110000000003</v>
      </c>
      <c r="H34" s="14">
        <v>0.88199110000000003</v>
      </c>
      <c r="I34" s="14">
        <v>78.440399999999997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>
        <v>1469</v>
      </c>
    </row>
    <row r="35" spans="1:15">
      <c r="A35" s="12" t="s">
        <v>29</v>
      </c>
      <c r="B35" s="14" t="s">
        <v>42</v>
      </c>
      <c r="C35" t="s">
        <v>40</v>
      </c>
      <c r="D35" t="s">
        <v>53</v>
      </c>
      <c r="E35">
        <v>9</v>
      </c>
      <c r="F35" t="str">
        <f t="shared" si="0"/>
        <v>Average Per Premise1-in-10August System Peak Day30% Cycling9</v>
      </c>
      <c r="G35" s="44">
        <v>9.094595</v>
      </c>
      <c r="H35" s="14">
        <v>9.094595</v>
      </c>
      <c r="I35" s="14">
        <v>78.440399999999997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>
        <v>1469</v>
      </c>
    </row>
    <row r="36" spans="1:15">
      <c r="A36" s="12" t="s">
        <v>30</v>
      </c>
      <c r="B36" s="14" t="s">
        <v>42</v>
      </c>
      <c r="C36" t="s">
        <v>40</v>
      </c>
      <c r="D36" t="s">
        <v>53</v>
      </c>
      <c r="E36">
        <v>9</v>
      </c>
      <c r="F36" t="str">
        <f t="shared" si="0"/>
        <v>Average Per Device1-in-10August System Peak Day30% Cycling9</v>
      </c>
      <c r="G36" s="44">
        <v>3.4159959999999998</v>
      </c>
      <c r="H36" s="14">
        <v>3.4159959999999998</v>
      </c>
      <c r="I36" s="14">
        <v>78.440399999999997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>
        <v>1469</v>
      </c>
    </row>
    <row r="37" spans="1:15">
      <c r="A37" s="12" t="s">
        <v>51</v>
      </c>
      <c r="B37" s="14" t="s">
        <v>42</v>
      </c>
      <c r="C37" t="s">
        <v>40</v>
      </c>
      <c r="D37" t="s">
        <v>53</v>
      </c>
      <c r="E37">
        <v>9</v>
      </c>
      <c r="F37" t="str">
        <f t="shared" si="0"/>
        <v>Aggregate1-in-10August System Peak Day30% Cycling9</v>
      </c>
      <c r="G37" s="44">
        <v>13.359959999999999</v>
      </c>
      <c r="H37" s="14">
        <v>13.359959999999999</v>
      </c>
      <c r="I37" s="14">
        <v>78.440399999999997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>
        <v>1469</v>
      </c>
    </row>
    <row r="38" spans="1:15">
      <c r="A38" s="12" t="s">
        <v>31</v>
      </c>
      <c r="B38" s="14" t="s">
        <v>42</v>
      </c>
      <c r="C38" t="s">
        <v>40</v>
      </c>
      <c r="D38" t="s">
        <v>53</v>
      </c>
      <c r="E38">
        <v>10</v>
      </c>
      <c r="F38" t="str">
        <f t="shared" si="0"/>
        <v>Average Per Ton1-in-10August System Peak Day30% Cycling10</v>
      </c>
      <c r="G38" s="44">
        <v>1.05494</v>
      </c>
      <c r="H38" s="14">
        <v>1.05494</v>
      </c>
      <c r="I38" s="14">
        <v>83.942099999999996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>
        <v>1469</v>
      </c>
    </row>
    <row r="39" spans="1:15">
      <c r="A39" s="12" t="s">
        <v>29</v>
      </c>
      <c r="B39" s="14" t="s">
        <v>42</v>
      </c>
      <c r="C39" t="s">
        <v>40</v>
      </c>
      <c r="D39" t="s">
        <v>53</v>
      </c>
      <c r="E39">
        <v>10</v>
      </c>
      <c r="F39" t="str">
        <f t="shared" si="0"/>
        <v>Average Per Premise1-in-10August System Peak Day30% Cycling10</v>
      </c>
      <c r="G39" s="44">
        <v>10.87795</v>
      </c>
      <c r="H39" s="14">
        <v>10.87795</v>
      </c>
      <c r="I39" s="14">
        <v>83.942099999999996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>
        <v>1469</v>
      </c>
    </row>
    <row r="40" spans="1:15">
      <c r="A40" s="12" t="s">
        <v>30</v>
      </c>
      <c r="B40" s="14" t="s">
        <v>42</v>
      </c>
      <c r="C40" t="s">
        <v>40</v>
      </c>
      <c r="D40" t="s">
        <v>53</v>
      </c>
      <c r="E40">
        <v>10</v>
      </c>
      <c r="F40" t="str">
        <f t="shared" si="0"/>
        <v>Average Per Device1-in-10August System Peak Day30% Cycling10</v>
      </c>
      <c r="G40" s="44">
        <v>4.0858369999999997</v>
      </c>
      <c r="H40" s="14">
        <v>4.0858369999999997</v>
      </c>
      <c r="I40" s="14">
        <v>83.942099999999996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>
        <v>1469</v>
      </c>
    </row>
    <row r="41" spans="1:15">
      <c r="A41" s="12" t="s">
        <v>51</v>
      </c>
      <c r="B41" s="14" t="s">
        <v>42</v>
      </c>
      <c r="C41" t="s">
        <v>40</v>
      </c>
      <c r="D41" t="s">
        <v>53</v>
      </c>
      <c r="E41">
        <v>10</v>
      </c>
      <c r="F41" t="str">
        <f t="shared" si="0"/>
        <v>Aggregate1-in-10August System Peak Day30% Cycling10</v>
      </c>
      <c r="G41" s="44">
        <v>15.979710000000001</v>
      </c>
      <c r="H41" s="14">
        <v>15.979710000000001</v>
      </c>
      <c r="I41" s="14">
        <v>83.942099999999996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>
        <v>1469</v>
      </c>
    </row>
    <row r="42" spans="1:15">
      <c r="A42" s="12" t="s">
        <v>31</v>
      </c>
      <c r="B42" s="14" t="s">
        <v>42</v>
      </c>
      <c r="C42" t="s">
        <v>40</v>
      </c>
      <c r="D42" t="s">
        <v>53</v>
      </c>
      <c r="E42">
        <v>11</v>
      </c>
      <c r="F42" t="str">
        <f t="shared" si="0"/>
        <v>Average Per Ton1-in-10August System Peak Day30% Cycling11</v>
      </c>
      <c r="G42" s="44">
        <v>1.1863859999999999</v>
      </c>
      <c r="H42" s="14">
        <v>1.1863859999999999</v>
      </c>
      <c r="I42" s="14">
        <v>86.618099999999998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>
        <v>1469</v>
      </c>
    </row>
    <row r="43" spans="1:15">
      <c r="A43" s="12" t="s">
        <v>29</v>
      </c>
      <c r="B43" s="14" t="s">
        <v>42</v>
      </c>
      <c r="C43" t="s">
        <v>40</v>
      </c>
      <c r="D43" t="s">
        <v>53</v>
      </c>
      <c r="E43">
        <v>11</v>
      </c>
      <c r="F43" t="str">
        <f t="shared" si="0"/>
        <v>Average Per Premise1-in-10August System Peak Day30% Cycling11</v>
      </c>
      <c r="G43" s="44">
        <v>12.23335</v>
      </c>
      <c r="H43" s="14">
        <v>12.23335</v>
      </c>
      <c r="I43" s="14">
        <v>86.618099999999998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>
        <v>1469</v>
      </c>
    </row>
    <row r="44" spans="1:15">
      <c r="A44" s="12" t="s">
        <v>30</v>
      </c>
      <c r="B44" s="14" t="s">
        <v>42</v>
      </c>
      <c r="C44" t="s">
        <v>40</v>
      </c>
      <c r="D44" t="s">
        <v>53</v>
      </c>
      <c r="E44">
        <v>11</v>
      </c>
      <c r="F44" t="str">
        <f t="shared" si="0"/>
        <v>Average Per Device1-in-10August System Peak Day30% Cycling11</v>
      </c>
      <c r="G44" s="44">
        <v>4.5949340000000003</v>
      </c>
      <c r="H44" s="14">
        <v>4.5949340000000003</v>
      </c>
      <c r="I44" s="14">
        <v>86.618099999999998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>
        <v>1469</v>
      </c>
    </row>
    <row r="45" spans="1:15">
      <c r="A45" s="12" t="s">
        <v>51</v>
      </c>
      <c r="B45" s="14" t="s">
        <v>42</v>
      </c>
      <c r="C45" t="s">
        <v>40</v>
      </c>
      <c r="D45" t="s">
        <v>53</v>
      </c>
      <c r="E45">
        <v>11</v>
      </c>
      <c r="F45" t="str">
        <f t="shared" si="0"/>
        <v>Aggregate1-in-10August System Peak Day30% Cycling11</v>
      </c>
      <c r="G45" s="44">
        <v>17.970790000000001</v>
      </c>
      <c r="H45" s="14">
        <v>17.970790000000001</v>
      </c>
      <c r="I45" s="14">
        <v>86.618099999999998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>
        <v>1469</v>
      </c>
    </row>
    <row r="46" spans="1:15">
      <c r="A46" s="12" t="s">
        <v>31</v>
      </c>
      <c r="B46" s="14" t="s">
        <v>42</v>
      </c>
      <c r="C46" t="s">
        <v>40</v>
      </c>
      <c r="D46" t="s">
        <v>53</v>
      </c>
      <c r="E46">
        <v>12</v>
      </c>
      <c r="F46" t="str">
        <f t="shared" si="0"/>
        <v>Average Per Ton1-in-10August System Peak Day30% Cycling12</v>
      </c>
      <c r="G46" s="44">
        <v>1.256545</v>
      </c>
      <c r="H46" s="14">
        <v>1.256545</v>
      </c>
      <c r="I46" s="14">
        <v>89.918300000000002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>
        <v>1469</v>
      </c>
    </row>
    <row r="47" spans="1:15">
      <c r="A47" s="12" t="s">
        <v>29</v>
      </c>
      <c r="B47" s="14" t="s">
        <v>42</v>
      </c>
      <c r="C47" t="s">
        <v>40</v>
      </c>
      <c r="D47" t="s">
        <v>53</v>
      </c>
      <c r="E47">
        <v>12</v>
      </c>
      <c r="F47" t="str">
        <f t="shared" si="0"/>
        <v>Average Per Premise1-in-10August System Peak Day30% Cycling12</v>
      </c>
      <c r="G47" s="44">
        <v>12.95678</v>
      </c>
      <c r="H47" s="14">
        <v>12.95678</v>
      </c>
      <c r="I47" s="14">
        <v>89.918300000000002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>
        <v>1469</v>
      </c>
    </row>
    <row r="48" spans="1:15">
      <c r="A48" s="12" t="s">
        <v>30</v>
      </c>
      <c r="B48" s="14" t="s">
        <v>42</v>
      </c>
      <c r="C48" t="s">
        <v>40</v>
      </c>
      <c r="D48" t="s">
        <v>53</v>
      </c>
      <c r="E48">
        <v>12</v>
      </c>
      <c r="F48" t="str">
        <f t="shared" si="0"/>
        <v>Average Per Device1-in-10August System Peak Day30% Cycling12</v>
      </c>
      <c r="G48" s="44">
        <v>4.8666619999999998</v>
      </c>
      <c r="H48" s="14">
        <v>4.8666619999999998</v>
      </c>
      <c r="I48" s="14">
        <v>89.918300000000002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>
        <v>1469</v>
      </c>
    </row>
    <row r="49" spans="1:15">
      <c r="A49" s="12" t="s">
        <v>51</v>
      </c>
      <c r="B49" s="14" t="s">
        <v>42</v>
      </c>
      <c r="C49" t="s">
        <v>40</v>
      </c>
      <c r="D49" t="s">
        <v>53</v>
      </c>
      <c r="E49">
        <v>12</v>
      </c>
      <c r="F49" t="str">
        <f t="shared" si="0"/>
        <v>Aggregate1-in-10August System Peak Day30% Cycling12</v>
      </c>
      <c r="G49" s="44">
        <v>19.03351</v>
      </c>
      <c r="H49" s="14">
        <v>19.03351</v>
      </c>
      <c r="I49" s="14">
        <v>89.918300000000002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>
        <v>1469</v>
      </c>
    </row>
    <row r="50" spans="1:15">
      <c r="A50" s="12" t="s">
        <v>31</v>
      </c>
      <c r="B50" s="14" t="s">
        <v>42</v>
      </c>
      <c r="C50" t="s">
        <v>40</v>
      </c>
      <c r="D50" t="s">
        <v>53</v>
      </c>
      <c r="E50">
        <v>13</v>
      </c>
      <c r="F50" t="str">
        <f t="shared" si="0"/>
        <v>Average Per Ton1-in-10August System Peak Day30% Cycling13</v>
      </c>
      <c r="G50" s="44">
        <v>1.2794030000000001</v>
      </c>
      <c r="H50" s="14">
        <v>1.2794030000000001</v>
      </c>
      <c r="I50" s="14">
        <v>89.509900000000002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>
        <v>1469</v>
      </c>
    </row>
    <row r="51" spans="1:15">
      <c r="A51" s="12" t="s">
        <v>29</v>
      </c>
      <c r="B51" s="14" t="s">
        <v>42</v>
      </c>
      <c r="C51" t="s">
        <v>40</v>
      </c>
      <c r="D51" t="s">
        <v>53</v>
      </c>
      <c r="E51">
        <v>13</v>
      </c>
      <c r="F51" t="str">
        <f t="shared" si="0"/>
        <v>Average Per Premise1-in-10August System Peak Day30% Cycling13</v>
      </c>
      <c r="G51" s="44">
        <v>13.192489999999999</v>
      </c>
      <c r="H51" s="14">
        <v>13.192489999999999</v>
      </c>
      <c r="I51" s="14">
        <v>89.509900000000002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>
        <v>1469</v>
      </c>
    </row>
    <row r="52" spans="1:15">
      <c r="A52" s="12" t="s">
        <v>30</v>
      </c>
      <c r="B52" s="14" t="s">
        <v>42</v>
      </c>
      <c r="C52" t="s">
        <v>40</v>
      </c>
      <c r="D52" t="s">
        <v>53</v>
      </c>
      <c r="E52">
        <v>13</v>
      </c>
      <c r="F52" t="str">
        <f t="shared" si="0"/>
        <v>Average Per Device1-in-10August System Peak Day30% Cycling13</v>
      </c>
      <c r="G52" s="44">
        <v>4.9551939999999997</v>
      </c>
      <c r="H52" s="14">
        <v>4.9551939999999997</v>
      </c>
      <c r="I52" s="14">
        <v>89.509900000000002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>
        <v>1469</v>
      </c>
    </row>
    <row r="53" spans="1:15">
      <c r="A53" s="12" t="s">
        <v>51</v>
      </c>
      <c r="B53" s="14" t="s">
        <v>42</v>
      </c>
      <c r="C53" t="s">
        <v>40</v>
      </c>
      <c r="D53" t="s">
        <v>53</v>
      </c>
      <c r="E53">
        <v>13</v>
      </c>
      <c r="F53" t="str">
        <f t="shared" si="0"/>
        <v>Aggregate1-in-10August System Peak Day30% Cycling13</v>
      </c>
      <c r="G53" s="44">
        <v>19.379760000000001</v>
      </c>
      <c r="H53" s="14">
        <v>19.379760000000001</v>
      </c>
      <c r="I53" s="14">
        <v>89.509900000000002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>
        <v>1469</v>
      </c>
    </row>
    <row r="54" spans="1:15">
      <c r="A54" s="12" t="s">
        <v>31</v>
      </c>
      <c r="B54" s="14" t="s">
        <v>42</v>
      </c>
      <c r="C54" t="s">
        <v>40</v>
      </c>
      <c r="D54" t="s">
        <v>53</v>
      </c>
      <c r="E54">
        <v>14</v>
      </c>
      <c r="F54" t="str">
        <f t="shared" si="0"/>
        <v>Average Per Ton1-in-10August System Peak Day30% Cycling14</v>
      </c>
      <c r="G54" s="44">
        <v>1.211198</v>
      </c>
      <c r="H54" s="14">
        <v>1.284645</v>
      </c>
      <c r="I54" s="14">
        <v>87.337599999999995</v>
      </c>
      <c r="J54" s="14">
        <v>5.0648100000000001E-2</v>
      </c>
      <c r="K54" s="14">
        <v>6.4117900000000005E-2</v>
      </c>
      <c r="L54" s="14">
        <v>7.3446999999999998E-2</v>
      </c>
      <c r="M54" s="14">
        <v>8.2776100000000005E-2</v>
      </c>
      <c r="N54" s="14">
        <v>9.6245899999999995E-2</v>
      </c>
      <c r="O54">
        <v>1469</v>
      </c>
    </row>
    <row r="55" spans="1:15">
      <c r="A55" s="12" t="s">
        <v>29</v>
      </c>
      <c r="B55" s="14" t="s">
        <v>42</v>
      </c>
      <c r="C55" t="s">
        <v>40</v>
      </c>
      <c r="D55" t="s">
        <v>53</v>
      </c>
      <c r="E55">
        <v>14</v>
      </c>
      <c r="F55" t="str">
        <f t="shared" si="0"/>
        <v>Average Per Premise1-in-10August System Peak Day30% Cycling14</v>
      </c>
      <c r="G55" s="44">
        <v>12.489190000000001</v>
      </c>
      <c r="H55" s="14">
        <v>13.24654</v>
      </c>
      <c r="I55" s="14">
        <v>87.337599999999995</v>
      </c>
      <c r="J55" s="14">
        <v>0.52225480000000002</v>
      </c>
      <c r="K55" s="14">
        <v>0.6611475</v>
      </c>
      <c r="L55" s="14">
        <v>0.75734409999999996</v>
      </c>
      <c r="M55" s="14">
        <v>0.85354079999999999</v>
      </c>
      <c r="N55" s="14">
        <v>0.99243340000000002</v>
      </c>
      <c r="O55">
        <v>1469</v>
      </c>
    </row>
    <row r="56" spans="1:15">
      <c r="A56" s="12" t="s">
        <v>30</v>
      </c>
      <c r="B56" s="14" t="s">
        <v>42</v>
      </c>
      <c r="C56" t="s">
        <v>40</v>
      </c>
      <c r="D56" t="s">
        <v>53</v>
      </c>
      <c r="E56">
        <v>14</v>
      </c>
      <c r="F56" t="str">
        <f t="shared" si="0"/>
        <v>Average Per Device1-in-10August System Peak Day30% Cycling14</v>
      </c>
      <c r="G56" s="44">
        <v>4.6910309999999997</v>
      </c>
      <c r="H56" s="14">
        <v>4.9754949999999996</v>
      </c>
      <c r="I56" s="14">
        <v>87.337599999999995</v>
      </c>
      <c r="J56" s="14">
        <v>0.1961627</v>
      </c>
      <c r="K56" s="14">
        <v>0.24833179999999999</v>
      </c>
      <c r="L56" s="14">
        <v>0.28446399999999999</v>
      </c>
      <c r="M56" s="14">
        <v>0.32059609999999999</v>
      </c>
      <c r="N56" s="14">
        <v>0.37276520000000002</v>
      </c>
      <c r="O56">
        <v>1469</v>
      </c>
    </row>
    <row r="57" spans="1:15">
      <c r="A57" s="12" t="s">
        <v>51</v>
      </c>
      <c r="B57" s="14" t="s">
        <v>42</v>
      </c>
      <c r="C57" t="s">
        <v>40</v>
      </c>
      <c r="D57" t="s">
        <v>53</v>
      </c>
      <c r="E57">
        <v>14</v>
      </c>
      <c r="F57" t="str">
        <f t="shared" si="0"/>
        <v>Aggregate1-in-10August System Peak Day30% Cycling14</v>
      </c>
      <c r="G57" s="44">
        <v>18.346620000000001</v>
      </c>
      <c r="H57" s="14">
        <v>19.459160000000001</v>
      </c>
      <c r="I57" s="14">
        <v>87.337599999999995</v>
      </c>
      <c r="J57" s="14">
        <v>0.76719230000000005</v>
      </c>
      <c r="K57" s="14">
        <v>0.97122560000000002</v>
      </c>
      <c r="L57" s="14">
        <v>1.1125389999999999</v>
      </c>
      <c r="M57" s="14">
        <v>1.253851</v>
      </c>
      <c r="N57" s="14">
        <v>1.4578850000000001</v>
      </c>
      <c r="O57">
        <v>1469</v>
      </c>
    </row>
    <row r="58" spans="1:15">
      <c r="A58" s="12" t="s">
        <v>31</v>
      </c>
      <c r="B58" s="14" t="s">
        <v>42</v>
      </c>
      <c r="C58" t="s">
        <v>40</v>
      </c>
      <c r="D58" t="s">
        <v>53</v>
      </c>
      <c r="E58">
        <v>15</v>
      </c>
      <c r="F58" t="str">
        <f t="shared" si="0"/>
        <v>Average Per Ton1-in-10August System Peak Day30% Cycling15</v>
      </c>
      <c r="G58" s="44">
        <v>1.2026570000000001</v>
      </c>
      <c r="H58" s="14">
        <v>1.2842210000000001</v>
      </c>
      <c r="I58" s="14">
        <v>86.432299999999998</v>
      </c>
      <c r="J58" s="14">
        <v>5.62449E-2</v>
      </c>
      <c r="K58" s="14">
        <v>7.1203100000000005E-2</v>
      </c>
      <c r="L58" s="14">
        <v>8.1563200000000002E-2</v>
      </c>
      <c r="M58" s="14">
        <v>9.1923199999999997E-2</v>
      </c>
      <c r="N58" s="14">
        <v>0.1068814</v>
      </c>
      <c r="O58">
        <v>1469</v>
      </c>
    </row>
    <row r="59" spans="1:15">
      <c r="A59" s="12" t="s">
        <v>29</v>
      </c>
      <c r="B59" s="14" t="s">
        <v>42</v>
      </c>
      <c r="C59" t="s">
        <v>40</v>
      </c>
      <c r="D59" t="s">
        <v>53</v>
      </c>
      <c r="E59">
        <v>15</v>
      </c>
      <c r="F59" t="str">
        <f t="shared" si="0"/>
        <v>Average Per Premise1-in-10August System Peak Day30% Cycling15</v>
      </c>
      <c r="G59" s="44">
        <v>12.40113</v>
      </c>
      <c r="H59" s="14">
        <v>13.24216</v>
      </c>
      <c r="I59" s="14">
        <v>86.432299999999998</v>
      </c>
      <c r="J59" s="14">
        <v>0.57996579999999998</v>
      </c>
      <c r="K59" s="14">
        <v>0.73420660000000004</v>
      </c>
      <c r="L59" s="14">
        <v>0.84103329999999998</v>
      </c>
      <c r="M59" s="14">
        <v>0.94786000000000004</v>
      </c>
      <c r="N59" s="14">
        <v>1.102101</v>
      </c>
      <c r="O59">
        <v>1469</v>
      </c>
    </row>
    <row r="60" spans="1:15">
      <c r="A60" s="12" t="s">
        <v>30</v>
      </c>
      <c r="B60" s="14" t="s">
        <v>42</v>
      </c>
      <c r="C60" t="s">
        <v>40</v>
      </c>
      <c r="D60" t="s">
        <v>53</v>
      </c>
      <c r="E60">
        <v>15</v>
      </c>
      <c r="F60" t="str">
        <f t="shared" si="0"/>
        <v>Average Per Device1-in-10August System Peak Day30% Cycling15</v>
      </c>
      <c r="G60" s="44">
        <v>4.657953</v>
      </c>
      <c r="H60" s="14">
        <v>4.9738509999999998</v>
      </c>
      <c r="I60" s="14">
        <v>86.432299999999998</v>
      </c>
      <c r="J60" s="14">
        <v>0.21783939999999999</v>
      </c>
      <c r="K60" s="14">
        <v>0.2757733</v>
      </c>
      <c r="L60" s="14">
        <v>0.31589820000000002</v>
      </c>
      <c r="M60" s="14">
        <v>0.35602309999999998</v>
      </c>
      <c r="N60" s="14">
        <v>0.41395710000000002</v>
      </c>
      <c r="O60">
        <v>1469</v>
      </c>
    </row>
    <row r="61" spans="1:15">
      <c r="A61" s="12" t="s">
        <v>51</v>
      </c>
      <c r="B61" s="14" t="s">
        <v>42</v>
      </c>
      <c r="C61" t="s">
        <v>40</v>
      </c>
      <c r="D61" t="s">
        <v>53</v>
      </c>
      <c r="E61">
        <v>15</v>
      </c>
      <c r="F61" t="str">
        <f t="shared" si="0"/>
        <v>Aggregate1-in-10August System Peak Day30% Cycling15</v>
      </c>
      <c r="G61" s="44">
        <v>18.21725</v>
      </c>
      <c r="H61" s="14">
        <v>19.452729999999999</v>
      </c>
      <c r="I61" s="14">
        <v>86.432299999999998</v>
      </c>
      <c r="J61" s="14">
        <v>0.8519698</v>
      </c>
      <c r="K61" s="14">
        <v>1.0785499999999999</v>
      </c>
      <c r="L61" s="14">
        <v>1.2354780000000001</v>
      </c>
      <c r="M61" s="14">
        <v>1.392406</v>
      </c>
      <c r="N61" s="14">
        <v>1.618986</v>
      </c>
      <c r="O61">
        <v>1469</v>
      </c>
    </row>
    <row r="62" spans="1:15">
      <c r="A62" s="12" t="s">
        <v>31</v>
      </c>
      <c r="B62" s="14" t="s">
        <v>42</v>
      </c>
      <c r="C62" t="s">
        <v>40</v>
      </c>
      <c r="D62" t="s">
        <v>53</v>
      </c>
      <c r="E62">
        <v>16</v>
      </c>
      <c r="F62" t="str">
        <f t="shared" si="0"/>
        <v>Average Per Ton1-in-10August System Peak Day30% Cycling16</v>
      </c>
      <c r="G62" s="44">
        <v>1.184315</v>
      </c>
      <c r="H62" s="14">
        <v>1.2582709999999999</v>
      </c>
      <c r="I62" s="14">
        <v>86.051699999999997</v>
      </c>
      <c r="J62" s="14">
        <v>5.0999000000000003E-2</v>
      </c>
      <c r="K62" s="14">
        <v>6.4562099999999997E-2</v>
      </c>
      <c r="L62" s="14">
        <v>7.3955900000000005E-2</v>
      </c>
      <c r="M62" s="14">
        <v>8.3349699999999999E-2</v>
      </c>
      <c r="N62" s="14">
        <v>9.6912799999999993E-2</v>
      </c>
      <c r="O62">
        <v>1469</v>
      </c>
    </row>
    <row r="63" spans="1:15">
      <c r="A63" s="12" t="s">
        <v>29</v>
      </c>
      <c r="B63" s="14" t="s">
        <v>42</v>
      </c>
      <c r="C63" t="s">
        <v>40</v>
      </c>
      <c r="D63" t="s">
        <v>53</v>
      </c>
      <c r="E63">
        <v>16</v>
      </c>
      <c r="F63" t="str">
        <f t="shared" si="0"/>
        <v>Average Per Premise1-in-10August System Peak Day30% Cycling16</v>
      </c>
      <c r="G63" s="44">
        <v>12.21199</v>
      </c>
      <c r="H63" s="14">
        <v>12.97458</v>
      </c>
      <c r="I63" s="14">
        <v>86.051699999999997</v>
      </c>
      <c r="J63" s="14">
        <v>0.52587349999999999</v>
      </c>
      <c r="K63" s="14">
        <v>0.66572849999999995</v>
      </c>
      <c r="L63" s="14">
        <v>0.76259180000000004</v>
      </c>
      <c r="M63" s="14">
        <v>0.85945490000000002</v>
      </c>
      <c r="N63" s="14">
        <v>0.99931000000000003</v>
      </c>
      <c r="O63">
        <v>1469</v>
      </c>
    </row>
    <row r="64" spans="1:15">
      <c r="A64" s="12" t="s">
        <v>30</v>
      </c>
      <c r="B64" s="14" t="s">
        <v>42</v>
      </c>
      <c r="C64" t="s">
        <v>40</v>
      </c>
      <c r="D64" t="s">
        <v>53</v>
      </c>
      <c r="E64">
        <v>16</v>
      </c>
      <c r="F64" t="str">
        <f t="shared" si="0"/>
        <v>Average Per Device1-in-10August System Peak Day30% Cycling16</v>
      </c>
      <c r="G64" s="44">
        <v>4.5869119999999999</v>
      </c>
      <c r="H64" s="14">
        <v>4.8733469999999999</v>
      </c>
      <c r="I64" s="14">
        <v>86.051699999999997</v>
      </c>
      <c r="J64" s="14">
        <v>0.1975219</v>
      </c>
      <c r="K64" s="14">
        <v>0.25005250000000001</v>
      </c>
      <c r="L64" s="14">
        <v>0.286435</v>
      </c>
      <c r="M64" s="14">
        <v>0.32281749999999998</v>
      </c>
      <c r="N64" s="14">
        <v>0.37534810000000002</v>
      </c>
      <c r="O64">
        <v>1469</v>
      </c>
    </row>
    <row r="65" spans="1:15">
      <c r="A65" s="12" t="s">
        <v>51</v>
      </c>
      <c r="B65" s="14" t="s">
        <v>42</v>
      </c>
      <c r="C65" t="s">
        <v>40</v>
      </c>
      <c r="D65" t="s">
        <v>53</v>
      </c>
      <c r="E65">
        <v>16</v>
      </c>
      <c r="F65" t="str">
        <f t="shared" si="0"/>
        <v>Aggregate1-in-10August System Peak Day30% Cycling16</v>
      </c>
      <c r="G65" s="44">
        <v>17.939409999999999</v>
      </c>
      <c r="H65" s="14">
        <v>19.059660000000001</v>
      </c>
      <c r="I65" s="14">
        <v>86.051699999999997</v>
      </c>
      <c r="J65" s="14">
        <v>0.77250810000000003</v>
      </c>
      <c r="K65" s="14">
        <v>0.97795520000000002</v>
      </c>
      <c r="L65" s="14">
        <v>1.120247</v>
      </c>
      <c r="M65" s="14">
        <v>1.2625390000000001</v>
      </c>
      <c r="N65" s="14">
        <v>1.467986</v>
      </c>
      <c r="O65">
        <v>1469</v>
      </c>
    </row>
    <row r="66" spans="1:15">
      <c r="A66" s="12" t="s">
        <v>31</v>
      </c>
      <c r="B66" s="14" t="s">
        <v>42</v>
      </c>
      <c r="C66" t="s">
        <v>40</v>
      </c>
      <c r="D66" t="s">
        <v>53</v>
      </c>
      <c r="E66">
        <v>17</v>
      </c>
      <c r="F66" t="str">
        <f t="shared" si="0"/>
        <v>Average Per Ton1-in-10August System Peak Day30% Cycling17</v>
      </c>
      <c r="G66" s="44">
        <v>1.1336010000000001</v>
      </c>
      <c r="H66" s="14">
        <v>1.197395</v>
      </c>
      <c r="I66" s="14">
        <v>83.808700000000002</v>
      </c>
      <c r="J66" s="14">
        <v>4.3991000000000002E-2</v>
      </c>
      <c r="K66" s="14">
        <v>5.5690400000000001E-2</v>
      </c>
      <c r="L66" s="14">
        <v>6.3793299999999997E-2</v>
      </c>
      <c r="M66" s="14">
        <v>7.1896199999999993E-2</v>
      </c>
      <c r="N66" s="14">
        <v>8.3595500000000003E-2</v>
      </c>
      <c r="O66">
        <v>1469</v>
      </c>
    </row>
    <row r="67" spans="1:15">
      <c r="A67" s="12" t="s">
        <v>29</v>
      </c>
      <c r="B67" s="14" t="s">
        <v>42</v>
      </c>
      <c r="C67" t="s">
        <v>40</v>
      </c>
      <c r="D67" t="s">
        <v>53</v>
      </c>
      <c r="E67">
        <v>17</v>
      </c>
      <c r="F67" t="str">
        <f t="shared" ref="F67:F130" si="1">CONCATENATE(A67,B67,C67,D67,E67)</f>
        <v>Average Per Premise1-in-10August System Peak Day30% Cycling17</v>
      </c>
      <c r="G67" s="44">
        <v>11.68906</v>
      </c>
      <c r="H67" s="14">
        <v>12.34686</v>
      </c>
      <c r="I67" s="14">
        <v>83.808700000000002</v>
      </c>
      <c r="J67" s="14">
        <v>0.45361079999999998</v>
      </c>
      <c r="K67" s="14">
        <v>0.57424770000000003</v>
      </c>
      <c r="L67" s="14">
        <v>0.65780039999999995</v>
      </c>
      <c r="M67" s="14">
        <v>0.74135320000000005</v>
      </c>
      <c r="N67" s="14">
        <v>0.86199020000000004</v>
      </c>
      <c r="O67">
        <v>1469</v>
      </c>
    </row>
    <row r="68" spans="1:15">
      <c r="A68" s="12" t="s">
        <v>30</v>
      </c>
      <c r="B68" s="14" t="s">
        <v>42</v>
      </c>
      <c r="C68" t="s">
        <v>40</v>
      </c>
      <c r="D68" t="s">
        <v>53</v>
      </c>
      <c r="E68">
        <v>17</v>
      </c>
      <c r="F68" t="str">
        <f t="shared" si="1"/>
        <v>Average Per Device1-in-10August System Peak Day30% Cycling17</v>
      </c>
      <c r="G68" s="44">
        <v>4.3904949999999996</v>
      </c>
      <c r="H68" s="14">
        <v>4.6375700000000002</v>
      </c>
      <c r="I68" s="14">
        <v>83.808700000000002</v>
      </c>
      <c r="J68" s="14">
        <v>0.17037949999999999</v>
      </c>
      <c r="K68" s="14">
        <v>0.21569160000000001</v>
      </c>
      <c r="L68" s="14">
        <v>0.24707460000000001</v>
      </c>
      <c r="M68" s="14">
        <v>0.27845760000000003</v>
      </c>
      <c r="N68" s="14">
        <v>0.3237698</v>
      </c>
      <c r="O68">
        <v>1469</v>
      </c>
    </row>
    <row r="69" spans="1:15">
      <c r="A69" s="12" t="s">
        <v>51</v>
      </c>
      <c r="B69" s="14" t="s">
        <v>42</v>
      </c>
      <c r="C69" t="s">
        <v>40</v>
      </c>
      <c r="D69" t="s">
        <v>53</v>
      </c>
      <c r="E69">
        <v>17</v>
      </c>
      <c r="F69" t="str">
        <f t="shared" si="1"/>
        <v>Aggregate1-in-10August System Peak Day30% Cycling17</v>
      </c>
      <c r="G69" s="44">
        <v>17.171230000000001</v>
      </c>
      <c r="H69" s="14">
        <v>18.137540000000001</v>
      </c>
      <c r="I69" s="14">
        <v>83.808700000000002</v>
      </c>
      <c r="J69" s="14">
        <v>0.66635420000000001</v>
      </c>
      <c r="K69" s="14">
        <v>0.84356989999999998</v>
      </c>
      <c r="L69" s="14">
        <v>0.96630890000000003</v>
      </c>
      <c r="M69" s="14">
        <v>1.089048</v>
      </c>
      <c r="N69" s="14">
        <v>1.2662640000000001</v>
      </c>
      <c r="O69">
        <v>1469</v>
      </c>
    </row>
    <row r="70" spans="1:15">
      <c r="A70" s="12" t="s">
        <v>31</v>
      </c>
      <c r="B70" s="14" t="s">
        <v>42</v>
      </c>
      <c r="C70" t="s">
        <v>40</v>
      </c>
      <c r="D70" t="s">
        <v>53</v>
      </c>
      <c r="E70">
        <v>18</v>
      </c>
      <c r="F70" t="str">
        <f t="shared" si="1"/>
        <v>Average Per Ton1-in-10August System Peak Day30% Cycling18</v>
      </c>
      <c r="G70" s="44">
        <v>1.0182180000000001</v>
      </c>
      <c r="H70" s="14">
        <v>1.0784020000000001</v>
      </c>
      <c r="I70" s="14">
        <v>81.812799999999996</v>
      </c>
      <c r="J70" s="14">
        <v>4.1501799999999998E-2</v>
      </c>
      <c r="K70" s="14">
        <v>5.2539099999999998E-2</v>
      </c>
      <c r="L70" s="14">
        <v>6.0183599999999997E-2</v>
      </c>
      <c r="M70" s="14">
        <v>6.7827999999999999E-2</v>
      </c>
      <c r="N70" s="14">
        <v>7.8865299999999999E-2</v>
      </c>
      <c r="O70">
        <v>1469</v>
      </c>
    </row>
    <row r="71" spans="1:15">
      <c r="A71" s="12" t="s">
        <v>29</v>
      </c>
      <c r="B71" s="14" t="s">
        <v>42</v>
      </c>
      <c r="C71" t="s">
        <v>40</v>
      </c>
      <c r="D71" t="s">
        <v>53</v>
      </c>
      <c r="E71">
        <v>18</v>
      </c>
      <c r="F71" t="str">
        <f t="shared" si="1"/>
        <v>Average Per Premise1-in-10August System Peak Day30% Cycling18</v>
      </c>
      <c r="G71" s="44">
        <v>10.49929</v>
      </c>
      <c r="H71" s="14">
        <v>11.119870000000001</v>
      </c>
      <c r="I71" s="14">
        <v>81.812799999999996</v>
      </c>
      <c r="J71" s="14">
        <v>0.42794320000000002</v>
      </c>
      <c r="K71" s="14">
        <v>0.54175390000000001</v>
      </c>
      <c r="L71" s="14">
        <v>0.62057890000000004</v>
      </c>
      <c r="M71" s="14">
        <v>0.69940380000000002</v>
      </c>
      <c r="N71" s="14">
        <v>0.81321449999999995</v>
      </c>
      <c r="O71">
        <v>1469</v>
      </c>
    </row>
    <row r="72" spans="1:15">
      <c r="A72" s="12" t="s">
        <v>30</v>
      </c>
      <c r="B72" s="14" t="s">
        <v>42</v>
      </c>
      <c r="C72" t="s">
        <v>40</v>
      </c>
      <c r="D72" t="s">
        <v>53</v>
      </c>
      <c r="E72">
        <v>18</v>
      </c>
      <c r="F72" t="str">
        <f t="shared" si="1"/>
        <v>Average Per Device1-in-10August System Peak Day30% Cycling18</v>
      </c>
      <c r="G72" s="44">
        <v>3.9436110000000002</v>
      </c>
      <c r="H72" s="14">
        <v>4.1767050000000001</v>
      </c>
      <c r="I72" s="14">
        <v>81.812799999999996</v>
      </c>
      <c r="J72" s="14">
        <v>0.16073860000000001</v>
      </c>
      <c r="K72" s="14">
        <v>0.20348669999999999</v>
      </c>
      <c r="L72" s="14">
        <v>0.23309389999999999</v>
      </c>
      <c r="M72" s="14">
        <v>0.26270110000000002</v>
      </c>
      <c r="N72" s="14">
        <v>0.30544929999999998</v>
      </c>
      <c r="O72">
        <v>1469</v>
      </c>
    </row>
    <row r="73" spans="1:15">
      <c r="A73" s="12" t="s">
        <v>51</v>
      </c>
      <c r="B73" s="14" t="s">
        <v>42</v>
      </c>
      <c r="C73" t="s">
        <v>40</v>
      </c>
      <c r="D73" t="s">
        <v>53</v>
      </c>
      <c r="E73">
        <v>18</v>
      </c>
      <c r="F73" t="str">
        <f t="shared" si="1"/>
        <v>Aggregate1-in-10August System Peak Day30% Cycling18</v>
      </c>
      <c r="G73" s="44">
        <v>15.42346</v>
      </c>
      <c r="H73" s="14">
        <v>16.335090000000001</v>
      </c>
      <c r="I73" s="14">
        <v>81.812799999999996</v>
      </c>
      <c r="J73" s="14">
        <v>0.6286486</v>
      </c>
      <c r="K73" s="14">
        <v>0.79583660000000001</v>
      </c>
      <c r="L73" s="14">
        <v>0.91163039999999995</v>
      </c>
      <c r="M73" s="14">
        <v>1.0274239999999999</v>
      </c>
      <c r="N73" s="14">
        <v>1.194612</v>
      </c>
      <c r="O73">
        <v>1469</v>
      </c>
    </row>
    <row r="74" spans="1:15">
      <c r="A74" s="12" t="s">
        <v>31</v>
      </c>
      <c r="B74" s="14" t="s">
        <v>42</v>
      </c>
      <c r="C74" t="s">
        <v>40</v>
      </c>
      <c r="D74" t="s">
        <v>53</v>
      </c>
      <c r="E74">
        <v>19</v>
      </c>
      <c r="F74" t="str">
        <f t="shared" si="1"/>
        <v>Average Per Ton1-in-10August System Peak Day30% Cycling19</v>
      </c>
      <c r="G74" s="44">
        <v>0.93794370000000005</v>
      </c>
      <c r="H74" s="14">
        <v>0.93794370000000005</v>
      </c>
      <c r="I74" s="14">
        <v>79.711399999999998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>
        <v>1469</v>
      </c>
    </row>
    <row r="75" spans="1:15">
      <c r="A75" s="12" t="s">
        <v>29</v>
      </c>
      <c r="B75" s="14" t="s">
        <v>42</v>
      </c>
      <c r="C75" t="s">
        <v>40</v>
      </c>
      <c r="D75" t="s">
        <v>53</v>
      </c>
      <c r="E75">
        <v>19</v>
      </c>
      <c r="F75" t="str">
        <f t="shared" si="1"/>
        <v>Average Per Premise1-in-10August System Peak Day30% Cycling19</v>
      </c>
      <c r="G75" s="44">
        <v>9.6715470000000003</v>
      </c>
      <c r="H75" s="14">
        <v>9.6715470000000003</v>
      </c>
      <c r="I75" s="14">
        <v>79.711399999999998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>
        <v>1469</v>
      </c>
    </row>
    <row r="76" spans="1:15">
      <c r="A76" s="12" t="s">
        <v>30</v>
      </c>
      <c r="B76" s="14" t="s">
        <v>42</v>
      </c>
      <c r="C76" t="s">
        <v>40</v>
      </c>
      <c r="D76" t="s">
        <v>53</v>
      </c>
      <c r="E76">
        <v>19</v>
      </c>
      <c r="F76" t="str">
        <f t="shared" si="1"/>
        <v>Average Per Device1-in-10August System Peak Day30% Cycling19</v>
      </c>
      <c r="G76" s="44">
        <v>3.6327029999999998</v>
      </c>
      <c r="H76" s="14">
        <v>3.6327029999999998</v>
      </c>
      <c r="I76" s="14">
        <v>79.711399999999998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>
        <v>1469</v>
      </c>
    </row>
    <row r="77" spans="1:15">
      <c r="A77" s="12" t="s">
        <v>51</v>
      </c>
      <c r="B77" s="14" t="s">
        <v>42</v>
      </c>
      <c r="C77" t="s">
        <v>40</v>
      </c>
      <c r="D77" t="s">
        <v>53</v>
      </c>
      <c r="E77">
        <v>19</v>
      </c>
      <c r="F77" t="str">
        <f t="shared" si="1"/>
        <v>Aggregate1-in-10August System Peak Day30% Cycling19</v>
      </c>
      <c r="G77" s="44">
        <v>14.2075</v>
      </c>
      <c r="H77" s="14">
        <v>14.2075</v>
      </c>
      <c r="I77" s="14">
        <v>79.711399999999998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>
        <v>1469</v>
      </c>
    </row>
    <row r="78" spans="1:15">
      <c r="A78" s="12" t="s">
        <v>31</v>
      </c>
      <c r="B78" s="14" t="s">
        <v>42</v>
      </c>
      <c r="C78" t="s">
        <v>40</v>
      </c>
      <c r="D78" t="s">
        <v>53</v>
      </c>
      <c r="E78">
        <v>20</v>
      </c>
      <c r="F78" t="str">
        <f t="shared" si="1"/>
        <v>Average Per Ton1-in-10August System Peak Day30% Cycling20</v>
      </c>
      <c r="G78" s="44">
        <v>0.87759909999999997</v>
      </c>
      <c r="H78" s="14">
        <v>0.87759909999999997</v>
      </c>
      <c r="I78" s="14">
        <v>77.749499999999998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>
        <v>1469</v>
      </c>
    </row>
    <row r="79" spans="1:15">
      <c r="A79" s="12" t="s">
        <v>29</v>
      </c>
      <c r="B79" s="14" t="s">
        <v>42</v>
      </c>
      <c r="C79" t="s">
        <v>40</v>
      </c>
      <c r="D79" t="s">
        <v>53</v>
      </c>
      <c r="E79">
        <v>20</v>
      </c>
      <c r="F79" t="str">
        <f t="shared" si="1"/>
        <v>Average Per Premise1-in-10August System Peak Day30% Cycling20</v>
      </c>
      <c r="G79" s="44">
        <v>9.0493070000000007</v>
      </c>
      <c r="H79" s="14">
        <v>9.0493070000000007</v>
      </c>
      <c r="I79" s="14">
        <v>77.749499999999998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>
        <v>1469</v>
      </c>
    </row>
    <row r="80" spans="1:15">
      <c r="A80" s="12" t="s">
        <v>30</v>
      </c>
      <c r="B80" s="14" t="s">
        <v>42</v>
      </c>
      <c r="C80" t="s">
        <v>40</v>
      </c>
      <c r="D80" t="s">
        <v>53</v>
      </c>
      <c r="E80">
        <v>20</v>
      </c>
      <c r="F80" t="str">
        <f t="shared" si="1"/>
        <v>Average Per Device1-in-10August System Peak Day30% Cycling20</v>
      </c>
      <c r="G80" s="44">
        <v>3.3989850000000001</v>
      </c>
      <c r="H80" s="14">
        <v>3.3989850000000001</v>
      </c>
      <c r="I80" s="14">
        <v>77.749499999999998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>
        <v>1469</v>
      </c>
    </row>
    <row r="81" spans="1:15">
      <c r="A81" s="12" t="s">
        <v>51</v>
      </c>
      <c r="B81" s="14" t="s">
        <v>42</v>
      </c>
      <c r="C81" t="s">
        <v>40</v>
      </c>
      <c r="D81" t="s">
        <v>53</v>
      </c>
      <c r="E81">
        <v>20</v>
      </c>
      <c r="F81" t="str">
        <f t="shared" si="1"/>
        <v>Aggregate1-in-10August System Peak Day30% Cycling20</v>
      </c>
      <c r="G81" s="44">
        <v>13.293430000000001</v>
      </c>
      <c r="H81" s="14">
        <v>13.293430000000001</v>
      </c>
      <c r="I81" s="14">
        <v>77.749499999999998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>
        <v>1469</v>
      </c>
    </row>
    <row r="82" spans="1:15">
      <c r="A82" s="12" t="s">
        <v>31</v>
      </c>
      <c r="B82" s="14" t="s">
        <v>42</v>
      </c>
      <c r="C82" t="s">
        <v>40</v>
      </c>
      <c r="D82" t="s">
        <v>53</v>
      </c>
      <c r="E82">
        <v>21</v>
      </c>
      <c r="F82" t="str">
        <f t="shared" si="1"/>
        <v>Average Per Ton1-in-10August System Peak Day30% Cycling21</v>
      </c>
      <c r="G82" s="44">
        <v>0.82334240000000003</v>
      </c>
      <c r="H82" s="14">
        <v>0.82334240000000003</v>
      </c>
      <c r="I82" s="14">
        <v>76.929199999999994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>
        <v>1469</v>
      </c>
    </row>
    <row r="83" spans="1:15">
      <c r="A83" s="12" t="s">
        <v>29</v>
      </c>
      <c r="B83" s="14" t="s">
        <v>42</v>
      </c>
      <c r="C83" t="s">
        <v>40</v>
      </c>
      <c r="D83" t="s">
        <v>53</v>
      </c>
      <c r="E83">
        <v>21</v>
      </c>
      <c r="F83" t="str">
        <f t="shared" si="1"/>
        <v>Average Per Premise1-in-10August System Peak Day30% Cycling21</v>
      </c>
      <c r="G83" s="44">
        <v>8.4898430000000005</v>
      </c>
      <c r="H83" s="14">
        <v>8.4898430000000005</v>
      </c>
      <c r="I83" s="14">
        <v>76.929199999999994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>
        <v>1469</v>
      </c>
    </row>
    <row r="84" spans="1:15">
      <c r="A84" s="12" t="s">
        <v>30</v>
      </c>
      <c r="B84" s="14" t="s">
        <v>42</v>
      </c>
      <c r="C84" t="s">
        <v>40</v>
      </c>
      <c r="D84" t="s">
        <v>53</v>
      </c>
      <c r="E84">
        <v>21</v>
      </c>
      <c r="F84" t="str">
        <f t="shared" si="1"/>
        <v>Average Per Device1-in-10August System Peak Day30% Cycling21</v>
      </c>
      <c r="G84" s="44">
        <v>3.188847</v>
      </c>
      <c r="H84" s="14">
        <v>3.188847</v>
      </c>
      <c r="I84" s="14">
        <v>76.929199999999994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>
        <v>1469</v>
      </c>
    </row>
    <row r="85" spans="1:15">
      <c r="A85" s="12" t="s">
        <v>51</v>
      </c>
      <c r="B85" s="14" t="s">
        <v>42</v>
      </c>
      <c r="C85" t="s">
        <v>40</v>
      </c>
      <c r="D85" t="s">
        <v>53</v>
      </c>
      <c r="E85">
        <v>21</v>
      </c>
      <c r="F85" t="str">
        <f t="shared" si="1"/>
        <v>Aggregate1-in-10August System Peak Day30% Cycling21</v>
      </c>
      <c r="G85" s="44">
        <v>12.471579999999999</v>
      </c>
      <c r="H85" s="14">
        <v>12.471579999999999</v>
      </c>
      <c r="I85" s="14">
        <v>76.929199999999994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>
        <v>1469</v>
      </c>
    </row>
    <row r="86" spans="1:15">
      <c r="A86" s="12" t="s">
        <v>31</v>
      </c>
      <c r="B86" s="14" t="s">
        <v>42</v>
      </c>
      <c r="C86" t="s">
        <v>40</v>
      </c>
      <c r="D86" t="s">
        <v>53</v>
      </c>
      <c r="E86">
        <v>22</v>
      </c>
      <c r="F86" t="str">
        <f t="shared" si="1"/>
        <v>Average Per Ton1-in-10August System Peak Day30% Cycling22</v>
      </c>
      <c r="G86" s="44">
        <v>0.7233617</v>
      </c>
      <c r="H86" s="14">
        <v>0.7233617</v>
      </c>
      <c r="I86" s="14">
        <v>75.262799999999999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>
        <v>1469</v>
      </c>
    </row>
    <row r="87" spans="1:15">
      <c r="A87" s="12" t="s">
        <v>29</v>
      </c>
      <c r="B87" s="14" t="s">
        <v>42</v>
      </c>
      <c r="C87" t="s">
        <v>40</v>
      </c>
      <c r="D87" t="s">
        <v>53</v>
      </c>
      <c r="E87">
        <v>22</v>
      </c>
      <c r="F87" t="str">
        <f t="shared" si="1"/>
        <v>Average Per Premise1-in-10August System Peak Day30% Cycling22</v>
      </c>
      <c r="G87" s="44">
        <v>7.4588989999999997</v>
      </c>
      <c r="H87" s="14">
        <v>7.4588989999999997</v>
      </c>
      <c r="I87" s="14">
        <v>75.262799999999999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>
        <v>1469</v>
      </c>
    </row>
    <row r="88" spans="1:15">
      <c r="A88" s="12" t="s">
        <v>30</v>
      </c>
      <c r="B88" s="14" t="s">
        <v>42</v>
      </c>
      <c r="C88" t="s">
        <v>40</v>
      </c>
      <c r="D88" t="s">
        <v>53</v>
      </c>
      <c r="E88">
        <v>22</v>
      </c>
      <c r="F88" t="str">
        <f t="shared" si="1"/>
        <v>Average Per Device1-in-10August System Peak Day30% Cycling22</v>
      </c>
      <c r="G88" s="44">
        <v>2.8016160000000001</v>
      </c>
      <c r="H88" s="14">
        <v>2.8016160000000001</v>
      </c>
      <c r="I88" s="14">
        <v>75.262799999999999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>
        <v>1469</v>
      </c>
    </row>
    <row r="89" spans="1:15">
      <c r="A89" s="12" t="s">
        <v>51</v>
      </c>
      <c r="B89" s="14" t="s">
        <v>42</v>
      </c>
      <c r="C89" t="s">
        <v>40</v>
      </c>
      <c r="D89" t="s">
        <v>53</v>
      </c>
      <c r="E89">
        <v>22</v>
      </c>
      <c r="F89" t="str">
        <f t="shared" si="1"/>
        <v>Aggregate1-in-10August System Peak Day30% Cycling22</v>
      </c>
      <c r="G89" s="44">
        <v>10.95712</v>
      </c>
      <c r="H89" s="14">
        <v>10.95712</v>
      </c>
      <c r="I89" s="14">
        <v>75.262799999999999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>
        <v>1469</v>
      </c>
    </row>
    <row r="90" spans="1:15">
      <c r="A90" s="12" t="s">
        <v>31</v>
      </c>
      <c r="B90" s="14" t="s">
        <v>42</v>
      </c>
      <c r="C90" t="s">
        <v>40</v>
      </c>
      <c r="D90" t="s">
        <v>53</v>
      </c>
      <c r="E90">
        <v>23</v>
      </c>
      <c r="F90" t="str">
        <f t="shared" si="1"/>
        <v>Average Per Ton1-in-10August System Peak Day30% Cycling23</v>
      </c>
      <c r="G90" s="44">
        <v>0.62906660000000003</v>
      </c>
      <c r="H90" s="14">
        <v>0.62906660000000003</v>
      </c>
      <c r="I90" s="14">
        <v>74.117099999999994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>
        <v>1469</v>
      </c>
    </row>
    <row r="91" spans="1:15">
      <c r="A91" s="12" t="s">
        <v>29</v>
      </c>
      <c r="B91" s="14" t="s">
        <v>42</v>
      </c>
      <c r="C91" t="s">
        <v>40</v>
      </c>
      <c r="D91" t="s">
        <v>53</v>
      </c>
      <c r="E91">
        <v>23</v>
      </c>
      <c r="F91" t="str">
        <f t="shared" si="1"/>
        <v>Average Per Premise1-in-10August System Peak Day30% Cycling23</v>
      </c>
      <c r="G91" s="44">
        <v>6.4865810000000002</v>
      </c>
      <c r="H91" s="14">
        <v>6.4865810000000002</v>
      </c>
      <c r="I91" s="14">
        <v>74.117099999999994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>
        <v>1469</v>
      </c>
    </row>
    <row r="92" spans="1:15">
      <c r="A92" s="12" t="s">
        <v>30</v>
      </c>
      <c r="B92" s="14" t="s">
        <v>42</v>
      </c>
      <c r="C92" t="s">
        <v>40</v>
      </c>
      <c r="D92" t="s">
        <v>53</v>
      </c>
      <c r="E92">
        <v>23</v>
      </c>
      <c r="F92" t="str">
        <f t="shared" si="1"/>
        <v>Average Per Device1-in-10August System Peak Day30% Cycling23</v>
      </c>
      <c r="G92" s="44">
        <v>2.436407</v>
      </c>
      <c r="H92" s="14">
        <v>2.436407</v>
      </c>
      <c r="I92" s="14">
        <v>74.117099999999994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>
        <v>1469</v>
      </c>
    </row>
    <row r="93" spans="1:15">
      <c r="A93" s="12" t="s">
        <v>51</v>
      </c>
      <c r="B93" s="14" t="s">
        <v>42</v>
      </c>
      <c r="C93" t="s">
        <v>40</v>
      </c>
      <c r="D93" t="s">
        <v>53</v>
      </c>
      <c r="E93">
        <v>23</v>
      </c>
      <c r="F93" t="str">
        <f t="shared" si="1"/>
        <v>Aggregate1-in-10August System Peak Day30% Cycling23</v>
      </c>
      <c r="G93" s="44">
        <v>9.5287880000000005</v>
      </c>
      <c r="H93" s="14">
        <v>9.5287880000000005</v>
      </c>
      <c r="I93" s="14">
        <v>74.117099999999994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>
        <v>1469</v>
      </c>
    </row>
    <row r="94" spans="1:15">
      <c r="A94" s="12" t="s">
        <v>31</v>
      </c>
      <c r="B94" s="14" t="s">
        <v>42</v>
      </c>
      <c r="C94" t="s">
        <v>40</v>
      </c>
      <c r="D94" t="s">
        <v>53</v>
      </c>
      <c r="E94">
        <v>24</v>
      </c>
      <c r="F94" t="str">
        <f t="shared" si="1"/>
        <v>Average Per Ton1-in-10August System Peak Day30% Cycling24</v>
      </c>
      <c r="G94" s="44">
        <v>0.56296009999999996</v>
      </c>
      <c r="H94" s="14">
        <v>0.56296009999999996</v>
      </c>
      <c r="I94" s="14">
        <v>72.821600000000004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>
        <v>1469</v>
      </c>
    </row>
    <row r="95" spans="1:15">
      <c r="A95" s="12" t="s">
        <v>29</v>
      </c>
      <c r="B95" s="14" t="s">
        <v>42</v>
      </c>
      <c r="C95" t="s">
        <v>40</v>
      </c>
      <c r="D95" t="s">
        <v>53</v>
      </c>
      <c r="E95">
        <v>24</v>
      </c>
      <c r="F95" t="str">
        <f t="shared" si="1"/>
        <v>Average Per Premise1-in-10August System Peak Day30% Cycling24</v>
      </c>
      <c r="G95" s="44">
        <v>5.8049270000000002</v>
      </c>
      <c r="H95" s="14">
        <v>5.8049270000000002</v>
      </c>
      <c r="I95" s="14">
        <v>72.821600000000004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>
        <v>1469</v>
      </c>
    </row>
    <row r="96" spans="1:15">
      <c r="A96" s="12" t="s">
        <v>30</v>
      </c>
      <c r="B96" s="14" t="s">
        <v>42</v>
      </c>
      <c r="C96" t="s">
        <v>40</v>
      </c>
      <c r="D96" t="s">
        <v>53</v>
      </c>
      <c r="E96">
        <v>24</v>
      </c>
      <c r="F96" t="str">
        <f t="shared" si="1"/>
        <v>Average Per Device1-in-10August System Peak Day30% Cycling24</v>
      </c>
      <c r="G96" s="44">
        <v>2.1803729999999999</v>
      </c>
      <c r="H96" s="14">
        <v>2.1803729999999999</v>
      </c>
      <c r="I96" s="14">
        <v>72.821600000000004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>
        <v>1469</v>
      </c>
    </row>
    <row r="97" spans="1:15">
      <c r="A97" s="12" t="s">
        <v>51</v>
      </c>
      <c r="B97" s="14" t="s">
        <v>42</v>
      </c>
      <c r="C97" t="s">
        <v>40</v>
      </c>
      <c r="D97" t="s">
        <v>53</v>
      </c>
      <c r="E97">
        <v>24</v>
      </c>
      <c r="F97" t="str">
        <f t="shared" si="1"/>
        <v>Aggregate1-in-10August System Peak Day30% Cycling24</v>
      </c>
      <c r="G97" s="44">
        <v>8.5274380000000001</v>
      </c>
      <c r="H97" s="14">
        <v>8.5274380000000001</v>
      </c>
      <c r="I97" s="14">
        <v>72.821600000000004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>
        <v>1469</v>
      </c>
    </row>
    <row r="98" spans="1:15">
      <c r="A98" s="12" t="s">
        <v>31</v>
      </c>
      <c r="B98" s="14" t="s">
        <v>42</v>
      </c>
      <c r="C98" t="s">
        <v>40</v>
      </c>
      <c r="D98" t="s">
        <v>32</v>
      </c>
      <c r="E98">
        <v>1</v>
      </c>
      <c r="F98" t="str">
        <f t="shared" si="1"/>
        <v>Average Per Ton1-in-10August System Peak Day50% Cycling1</v>
      </c>
      <c r="G98" s="44">
        <v>0.44972459999999997</v>
      </c>
      <c r="H98" s="14">
        <v>0.44972459999999997</v>
      </c>
      <c r="I98" s="14">
        <v>72.244299999999996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">
        <v>3401</v>
      </c>
    </row>
    <row r="99" spans="1:15">
      <c r="A99" s="12" t="s">
        <v>29</v>
      </c>
      <c r="B99" s="14" t="s">
        <v>42</v>
      </c>
      <c r="C99" t="s">
        <v>40</v>
      </c>
      <c r="D99" t="s">
        <v>32</v>
      </c>
      <c r="E99">
        <v>1</v>
      </c>
      <c r="F99" t="str">
        <f t="shared" si="1"/>
        <v>Average Per Premise1-in-10August System Peak Day50% Cycling1</v>
      </c>
      <c r="G99" s="44">
        <v>3.9489160000000001</v>
      </c>
      <c r="H99" s="14">
        <v>3.9489160000000001</v>
      </c>
      <c r="I99" s="14">
        <v>72.244299999999996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">
        <v>3401</v>
      </c>
    </row>
    <row r="100" spans="1:15">
      <c r="A100" s="12" t="s">
        <v>30</v>
      </c>
      <c r="B100" s="14" t="s">
        <v>42</v>
      </c>
      <c r="C100" t="s">
        <v>40</v>
      </c>
      <c r="D100" t="s">
        <v>32</v>
      </c>
      <c r="E100">
        <v>1</v>
      </c>
      <c r="F100" t="str">
        <f t="shared" si="1"/>
        <v>Average Per Device1-in-10August System Peak Day50% Cycling1</v>
      </c>
      <c r="G100" s="44">
        <v>1.747822</v>
      </c>
      <c r="H100" s="14">
        <v>1.747822</v>
      </c>
      <c r="I100" s="14">
        <v>72.244299999999996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">
        <v>3401</v>
      </c>
    </row>
    <row r="101" spans="1:15">
      <c r="A101" s="12" t="s">
        <v>51</v>
      </c>
      <c r="B101" s="14" t="s">
        <v>42</v>
      </c>
      <c r="C101" t="s">
        <v>40</v>
      </c>
      <c r="D101" t="s">
        <v>32</v>
      </c>
      <c r="E101">
        <v>1</v>
      </c>
      <c r="F101" t="str">
        <f t="shared" si="1"/>
        <v>Aggregate1-in-10August System Peak Day50% Cycling1</v>
      </c>
      <c r="G101" s="44">
        <v>13.430260000000001</v>
      </c>
      <c r="H101" s="14">
        <v>13.430260000000001</v>
      </c>
      <c r="I101" s="14">
        <v>72.244299999999996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">
        <v>3401</v>
      </c>
    </row>
    <row r="102" spans="1:15">
      <c r="A102" s="12" t="s">
        <v>31</v>
      </c>
      <c r="B102" s="14" t="s">
        <v>42</v>
      </c>
      <c r="C102" t="s">
        <v>40</v>
      </c>
      <c r="D102" t="s">
        <v>32</v>
      </c>
      <c r="E102">
        <v>2</v>
      </c>
      <c r="F102" t="str">
        <f t="shared" si="1"/>
        <v>Average Per Ton1-in-10August System Peak Day50% Cycling2</v>
      </c>
      <c r="G102" s="44">
        <v>0.43259910000000001</v>
      </c>
      <c r="H102" s="14">
        <v>0.43259910000000001</v>
      </c>
      <c r="I102" s="14">
        <v>72.048199999999994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">
        <v>3401</v>
      </c>
    </row>
    <row r="103" spans="1:15">
      <c r="A103" s="12" t="s">
        <v>29</v>
      </c>
      <c r="B103" s="14" t="s">
        <v>42</v>
      </c>
      <c r="C103" t="s">
        <v>40</v>
      </c>
      <c r="D103" t="s">
        <v>32</v>
      </c>
      <c r="E103">
        <v>2</v>
      </c>
      <c r="F103" t="str">
        <f t="shared" si="1"/>
        <v>Average Per Premise1-in-10August System Peak Day50% Cycling2</v>
      </c>
      <c r="G103" s="44">
        <v>3.7985410000000002</v>
      </c>
      <c r="H103" s="14">
        <v>3.7985410000000002</v>
      </c>
      <c r="I103" s="14">
        <v>72.048199999999994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">
        <v>3401</v>
      </c>
    </row>
    <row r="104" spans="1:15">
      <c r="A104" s="12" t="s">
        <v>30</v>
      </c>
      <c r="B104" s="14" t="s">
        <v>42</v>
      </c>
      <c r="C104" t="s">
        <v>40</v>
      </c>
      <c r="D104" t="s">
        <v>32</v>
      </c>
      <c r="E104">
        <v>2</v>
      </c>
      <c r="F104" t="str">
        <f t="shared" si="1"/>
        <v>Average Per Device1-in-10August System Peak Day50% Cycling2</v>
      </c>
      <c r="G104" s="44">
        <v>1.681265</v>
      </c>
      <c r="H104" s="14">
        <v>1.681265</v>
      </c>
      <c r="I104" s="14">
        <v>72.048199999999994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">
        <v>3401</v>
      </c>
    </row>
    <row r="105" spans="1:15">
      <c r="A105" s="12" t="s">
        <v>51</v>
      </c>
      <c r="B105" s="14" t="s">
        <v>42</v>
      </c>
      <c r="C105" t="s">
        <v>40</v>
      </c>
      <c r="D105" t="s">
        <v>32</v>
      </c>
      <c r="E105">
        <v>2</v>
      </c>
      <c r="F105" t="str">
        <f t="shared" si="1"/>
        <v>Aggregate1-in-10August System Peak Day50% Cycling2</v>
      </c>
      <c r="G105" s="44">
        <v>12.918839999999999</v>
      </c>
      <c r="H105" s="14">
        <v>12.918839999999999</v>
      </c>
      <c r="I105" s="14">
        <v>72.048199999999994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">
        <v>3401</v>
      </c>
    </row>
    <row r="106" spans="1:15">
      <c r="A106" s="12" t="s">
        <v>31</v>
      </c>
      <c r="B106" s="14" t="s">
        <v>42</v>
      </c>
      <c r="C106" t="s">
        <v>40</v>
      </c>
      <c r="D106" t="s">
        <v>32</v>
      </c>
      <c r="E106">
        <v>3</v>
      </c>
      <c r="F106" t="str">
        <f t="shared" si="1"/>
        <v>Average Per Ton1-in-10August System Peak Day50% Cycling3</v>
      </c>
      <c r="G106" s="44">
        <v>0.42227140000000002</v>
      </c>
      <c r="H106" s="14">
        <v>0.42227140000000002</v>
      </c>
      <c r="I106" s="14">
        <v>71.555099999999996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">
        <v>3401</v>
      </c>
    </row>
    <row r="107" spans="1:15">
      <c r="A107" s="12" t="s">
        <v>29</v>
      </c>
      <c r="B107" s="14" t="s">
        <v>42</v>
      </c>
      <c r="C107" t="s">
        <v>40</v>
      </c>
      <c r="D107" t="s">
        <v>32</v>
      </c>
      <c r="E107">
        <v>3</v>
      </c>
      <c r="F107" t="str">
        <f t="shared" si="1"/>
        <v>Average Per Premise1-in-10August System Peak Day50% Cycling3</v>
      </c>
      <c r="G107" s="44">
        <v>3.707856</v>
      </c>
      <c r="H107" s="14">
        <v>3.707856</v>
      </c>
      <c r="I107" s="14">
        <v>71.555099999999996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">
        <v>3401</v>
      </c>
    </row>
    <row r="108" spans="1:15">
      <c r="A108" s="12" t="s">
        <v>30</v>
      </c>
      <c r="B108" s="14" t="s">
        <v>42</v>
      </c>
      <c r="C108" t="s">
        <v>40</v>
      </c>
      <c r="D108" t="s">
        <v>32</v>
      </c>
      <c r="E108">
        <v>3</v>
      </c>
      <c r="F108" t="str">
        <f t="shared" si="1"/>
        <v>Average Per Device1-in-10August System Peak Day50% Cycling3</v>
      </c>
      <c r="G108" s="44">
        <v>1.641127</v>
      </c>
      <c r="H108" s="14">
        <v>1.641127</v>
      </c>
      <c r="I108" s="14">
        <v>71.555099999999996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">
        <v>3401</v>
      </c>
    </row>
    <row r="109" spans="1:15">
      <c r="A109" s="12" t="s">
        <v>51</v>
      </c>
      <c r="B109" s="14" t="s">
        <v>42</v>
      </c>
      <c r="C109" t="s">
        <v>40</v>
      </c>
      <c r="D109" t="s">
        <v>32</v>
      </c>
      <c r="E109">
        <v>3</v>
      </c>
      <c r="F109" t="str">
        <f t="shared" si="1"/>
        <v>Aggregate1-in-10August System Peak Day50% Cycling3</v>
      </c>
      <c r="G109" s="44">
        <v>12.61042</v>
      </c>
      <c r="H109" s="14">
        <v>12.61042</v>
      </c>
      <c r="I109" s="14">
        <v>71.555099999999996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">
        <v>3401</v>
      </c>
    </row>
    <row r="110" spans="1:15">
      <c r="A110" s="12" t="s">
        <v>31</v>
      </c>
      <c r="B110" s="14" t="s">
        <v>42</v>
      </c>
      <c r="C110" t="s">
        <v>40</v>
      </c>
      <c r="D110" t="s">
        <v>32</v>
      </c>
      <c r="E110">
        <v>4</v>
      </c>
      <c r="F110" t="str">
        <f t="shared" si="1"/>
        <v>Average Per Ton1-in-10August System Peak Day50% Cycling4</v>
      </c>
      <c r="G110" s="44">
        <v>0.41863460000000002</v>
      </c>
      <c r="H110" s="14">
        <v>0.41863460000000002</v>
      </c>
      <c r="I110" s="14">
        <v>71.159099999999995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">
        <v>3401</v>
      </c>
    </row>
    <row r="111" spans="1:15">
      <c r="A111" s="12" t="s">
        <v>29</v>
      </c>
      <c r="B111" s="14" t="s">
        <v>42</v>
      </c>
      <c r="C111" t="s">
        <v>40</v>
      </c>
      <c r="D111" t="s">
        <v>32</v>
      </c>
      <c r="E111">
        <v>4</v>
      </c>
      <c r="F111" t="str">
        <f t="shared" si="1"/>
        <v>Average Per Premise1-in-10August System Peak Day50% Cycling4</v>
      </c>
      <c r="G111" s="44">
        <v>3.6759219999999999</v>
      </c>
      <c r="H111" s="14">
        <v>3.6759219999999999</v>
      </c>
      <c r="I111" s="14">
        <v>71.159099999999995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">
        <v>3401</v>
      </c>
    </row>
    <row r="112" spans="1:15">
      <c r="A112" s="12" t="s">
        <v>30</v>
      </c>
      <c r="B112" s="14" t="s">
        <v>42</v>
      </c>
      <c r="C112" t="s">
        <v>40</v>
      </c>
      <c r="D112" t="s">
        <v>32</v>
      </c>
      <c r="E112">
        <v>4</v>
      </c>
      <c r="F112" t="str">
        <f t="shared" si="1"/>
        <v>Average Per Device1-in-10August System Peak Day50% Cycling4</v>
      </c>
      <c r="G112" s="44">
        <v>1.6269929999999999</v>
      </c>
      <c r="H112" s="14">
        <v>1.6269929999999999</v>
      </c>
      <c r="I112" s="14">
        <v>71.159099999999995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">
        <v>3401</v>
      </c>
    </row>
    <row r="113" spans="1:15">
      <c r="A113" s="12" t="s">
        <v>51</v>
      </c>
      <c r="B113" s="14" t="s">
        <v>42</v>
      </c>
      <c r="C113" t="s">
        <v>40</v>
      </c>
      <c r="D113" t="s">
        <v>32</v>
      </c>
      <c r="E113">
        <v>4</v>
      </c>
      <c r="F113" t="str">
        <f t="shared" si="1"/>
        <v>Aggregate1-in-10August System Peak Day50% Cycling4</v>
      </c>
      <c r="G113" s="44">
        <v>12.501810000000001</v>
      </c>
      <c r="H113" s="14">
        <v>12.501810000000001</v>
      </c>
      <c r="I113" s="14">
        <v>71.159099999999995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">
        <v>3401</v>
      </c>
    </row>
    <row r="114" spans="1:15">
      <c r="A114" s="12" t="s">
        <v>31</v>
      </c>
      <c r="B114" s="14" t="s">
        <v>42</v>
      </c>
      <c r="C114" t="s">
        <v>40</v>
      </c>
      <c r="D114" t="s">
        <v>32</v>
      </c>
      <c r="E114">
        <v>5</v>
      </c>
      <c r="F114" t="str">
        <f t="shared" si="1"/>
        <v>Average Per Ton1-in-10August System Peak Day50% Cycling5</v>
      </c>
      <c r="G114" s="44">
        <v>0.43215870000000001</v>
      </c>
      <c r="H114" s="14">
        <v>0.43215870000000001</v>
      </c>
      <c r="I114" s="14">
        <v>71.2864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">
        <v>3401</v>
      </c>
    </row>
    <row r="115" spans="1:15">
      <c r="A115" s="12" t="s">
        <v>29</v>
      </c>
      <c r="B115" s="14" t="s">
        <v>42</v>
      </c>
      <c r="C115" t="s">
        <v>40</v>
      </c>
      <c r="D115" t="s">
        <v>32</v>
      </c>
      <c r="E115">
        <v>5</v>
      </c>
      <c r="F115" t="str">
        <f t="shared" si="1"/>
        <v>Average Per Premise1-in-10August System Peak Day50% Cycling5</v>
      </c>
      <c r="G115" s="44">
        <v>3.7946740000000001</v>
      </c>
      <c r="H115" s="14">
        <v>3.7946740000000001</v>
      </c>
      <c r="I115" s="14">
        <v>71.2864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">
        <v>3401</v>
      </c>
    </row>
    <row r="116" spans="1:15">
      <c r="A116" s="12" t="s">
        <v>30</v>
      </c>
      <c r="B116" s="14" t="s">
        <v>42</v>
      </c>
      <c r="C116" t="s">
        <v>40</v>
      </c>
      <c r="D116" t="s">
        <v>32</v>
      </c>
      <c r="E116">
        <v>5</v>
      </c>
      <c r="F116" t="str">
        <f t="shared" si="1"/>
        <v>Average Per Device1-in-10August System Peak Day50% Cycling5</v>
      </c>
      <c r="G116" s="44">
        <v>1.6795530000000001</v>
      </c>
      <c r="H116" s="14">
        <v>1.6795530000000001</v>
      </c>
      <c r="I116" s="14">
        <v>71.2864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">
        <v>3401</v>
      </c>
    </row>
    <row r="117" spans="1:15">
      <c r="A117" s="12" t="s">
        <v>51</v>
      </c>
      <c r="B117" s="14" t="s">
        <v>42</v>
      </c>
      <c r="C117" t="s">
        <v>40</v>
      </c>
      <c r="D117" t="s">
        <v>32</v>
      </c>
      <c r="E117">
        <v>5</v>
      </c>
      <c r="F117" t="str">
        <f t="shared" si="1"/>
        <v>Aggregate1-in-10August System Peak Day50% Cycling5</v>
      </c>
      <c r="G117" s="44">
        <v>12.90568</v>
      </c>
      <c r="H117" s="14">
        <v>12.90568</v>
      </c>
      <c r="I117" s="14">
        <v>71.2864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">
        <v>3401</v>
      </c>
    </row>
    <row r="118" spans="1:15">
      <c r="A118" s="12" t="s">
        <v>31</v>
      </c>
      <c r="B118" s="14" t="s">
        <v>42</v>
      </c>
      <c r="C118" t="s">
        <v>40</v>
      </c>
      <c r="D118" t="s">
        <v>32</v>
      </c>
      <c r="E118">
        <v>6</v>
      </c>
      <c r="F118" t="str">
        <f t="shared" si="1"/>
        <v>Average Per Ton1-in-10August System Peak Day50% Cycling6</v>
      </c>
      <c r="G118" s="44">
        <v>0.46839310000000001</v>
      </c>
      <c r="H118" s="14">
        <v>0.46839310000000001</v>
      </c>
      <c r="I118" s="14">
        <v>71.695999999999998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">
        <v>3401</v>
      </c>
    </row>
    <row r="119" spans="1:15">
      <c r="A119" s="12" t="s">
        <v>29</v>
      </c>
      <c r="B119" s="14" t="s">
        <v>42</v>
      </c>
      <c r="C119" t="s">
        <v>40</v>
      </c>
      <c r="D119" t="s">
        <v>32</v>
      </c>
      <c r="E119">
        <v>6</v>
      </c>
      <c r="F119" t="str">
        <f t="shared" si="1"/>
        <v>Average Per Premise1-in-10August System Peak Day50% Cycling6</v>
      </c>
      <c r="G119" s="44">
        <v>4.1128390000000001</v>
      </c>
      <c r="H119" s="14">
        <v>4.1128390000000001</v>
      </c>
      <c r="I119" s="14">
        <v>71.695999999999998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">
        <v>3401</v>
      </c>
    </row>
    <row r="120" spans="1:15">
      <c r="A120" s="12" t="s">
        <v>30</v>
      </c>
      <c r="B120" s="14" t="s">
        <v>42</v>
      </c>
      <c r="C120" t="s">
        <v>40</v>
      </c>
      <c r="D120" t="s">
        <v>32</v>
      </c>
      <c r="E120">
        <v>6</v>
      </c>
      <c r="F120" t="str">
        <f t="shared" si="1"/>
        <v>Average Per Device1-in-10August System Peak Day50% Cycling6</v>
      </c>
      <c r="G120" s="44">
        <v>1.820376</v>
      </c>
      <c r="H120" s="14">
        <v>1.820376</v>
      </c>
      <c r="I120" s="14">
        <v>71.695999999999998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">
        <v>3401</v>
      </c>
    </row>
    <row r="121" spans="1:15">
      <c r="A121" s="12" t="s">
        <v>51</v>
      </c>
      <c r="B121" s="14" t="s">
        <v>42</v>
      </c>
      <c r="C121" t="s">
        <v>40</v>
      </c>
      <c r="D121" t="s">
        <v>32</v>
      </c>
      <c r="E121">
        <v>6</v>
      </c>
      <c r="F121" t="str">
        <f t="shared" si="1"/>
        <v>Aggregate1-in-10August System Peak Day50% Cycling6</v>
      </c>
      <c r="G121" s="44">
        <v>13.987769999999999</v>
      </c>
      <c r="H121" s="14">
        <v>13.987769999999999</v>
      </c>
      <c r="I121" s="14">
        <v>71.695999999999998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">
        <v>3401</v>
      </c>
    </row>
    <row r="122" spans="1:15">
      <c r="A122" s="12" t="s">
        <v>31</v>
      </c>
      <c r="B122" s="14" t="s">
        <v>42</v>
      </c>
      <c r="C122" t="s">
        <v>40</v>
      </c>
      <c r="D122" t="s">
        <v>32</v>
      </c>
      <c r="E122">
        <v>7</v>
      </c>
      <c r="F122" t="str">
        <f t="shared" si="1"/>
        <v>Average Per Ton1-in-10August System Peak Day50% Cycling7</v>
      </c>
      <c r="G122" s="44">
        <v>0.53179259999999995</v>
      </c>
      <c r="H122" s="14">
        <v>0.53179259999999995</v>
      </c>
      <c r="I122" s="14">
        <v>71.452799999999996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">
        <v>3401</v>
      </c>
    </row>
    <row r="123" spans="1:15">
      <c r="A123" s="12" t="s">
        <v>29</v>
      </c>
      <c r="B123" s="14" t="s">
        <v>42</v>
      </c>
      <c r="C123" t="s">
        <v>40</v>
      </c>
      <c r="D123" t="s">
        <v>32</v>
      </c>
      <c r="E123">
        <v>7</v>
      </c>
      <c r="F123" t="str">
        <f t="shared" si="1"/>
        <v>Average Per Premise1-in-10August System Peak Day50% Cycling7</v>
      </c>
      <c r="G123" s="44">
        <v>4.6695339999999996</v>
      </c>
      <c r="H123" s="14">
        <v>4.6695339999999996</v>
      </c>
      <c r="I123" s="14">
        <v>71.452799999999996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">
        <v>3401</v>
      </c>
    </row>
    <row r="124" spans="1:15">
      <c r="A124" s="12" t="s">
        <v>30</v>
      </c>
      <c r="B124" s="14" t="s">
        <v>42</v>
      </c>
      <c r="C124" t="s">
        <v>40</v>
      </c>
      <c r="D124" t="s">
        <v>32</v>
      </c>
      <c r="E124">
        <v>7</v>
      </c>
      <c r="F124" t="str">
        <f t="shared" si="1"/>
        <v>Average Per Device1-in-10August System Peak Day50% Cycling7</v>
      </c>
      <c r="G124" s="44">
        <v>2.066773</v>
      </c>
      <c r="H124" s="14">
        <v>2.066773</v>
      </c>
      <c r="I124" s="14">
        <v>71.452799999999996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">
        <v>3401</v>
      </c>
    </row>
    <row r="125" spans="1:15">
      <c r="A125" s="12" t="s">
        <v>51</v>
      </c>
      <c r="B125" s="14" t="s">
        <v>42</v>
      </c>
      <c r="C125" t="s">
        <v>40</v>
      </c>
      <c r="D125" t="s">
        <v>32</v>
      </c>
      <c r="E125">
        <v>7</v>
      </c>
      <c r="F125" t="str">
        <f t="shared" si="1"/>
        <v>Aggregate1-in-10August System Peak Day50% Cycling7</v>
      </c>
      <c r="G125" s="44">
        <v>15.881080000000001</v>
      </c>
      <c r="H125" s="14">
        <v>15.881080000000001</v>
      </c>
      <c r="I125" s="14">
        <v>71.452799999999996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">
        <v>3401</v>
      </c>
    </row>
    <row r="126" spans="1:15">
      <c r="A126" s="12" t="s">
        <v>31</v>
      </c>
      <c r="B126" s="14" t="s">
        <v>42</v>
      </c>
      <c r="C126" t="s">
        <v>40</v>
      </c>
      <c r="D126" t="s">
        <v>32</v>
      </c>
      <c r="E126">
        <v>8</v>
      </c>
      <c r="F126" t="str">
        <f t="shared" si="1"/>
        <v>Average Per Ton1-in-10August System Peak Day50% Cycling8</v>
      </c>
      <c r="G126" s="44">
        <v>0.65396109999999996</v>
      </c>
      <c r="H126" s="14">
        <v>0.65396109999999996</v>
      </c>
      <c r="I126" s="14">
        <v>74.125299999999996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">
        <v>3401</v>
      </c>
    </row>
    <row r="127" spans="1:15">
      <c r="A127" s="12" t="s">
        <v>29</v>
      </c>
      <c r="B127" s="14" t="s">
        <v>42</v>
      </c>
      <c r="C127" t="s">
        <v>40</v>
      </c>
      <c r="D127" t="s">
        <v>32</v>
      </c>
      <c r="E127">
        <v>8</v>
      </c>
      <c r="F127" t="str">
        <f t="shared" si="1"/>
        <v>Average Per Premise1-in-10August System Peak Day50% Cycling8</v>
      </c>
      <c r="G127" s="44">
        <v>5.7422630000000003</v>
      </c>
      <c r="H127" s="14">
        <v>5.7422630000000003</v>
      </c>
      <c r="I127" s="14">
        <v>74.125299999999996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">
        <v>3401</v>
      </c>
    </row>
    <row r="128" spans="1:15">
      <c r="A128" s="12" t="s">
        <v>30</v>
      </c>
      <c r="B128" s="14" t="s">
        <v>42</v>
      </c>
      <c r="C128" t="s">
        <v>40</v>
      </c>
      <c r="D128" t="s">
        <v>32</v>
      </c>
      <c r="E128">
        <v>8</v>
      </c>
      <c r="F128" t="str">
        <f t="shared" si="1"/>
        <v>Average Per Device1-in-10August System Peak Day50% Cycling8</v>
      </c>
      <c r="G128" s="44">
        <v>2.5415719999999999</v>
      </c>
      <c r="H128" s="14">
        <v>2.5415719999999999</v>
      </c>
      <c r="I128" s="14">
        <v>74.125299999999996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">
        <v>3401</v>
      </c>
    </row>
    <row r="129" spans="1:15">
      <c r="A129" s="12" t="s">
        <v>51</v>
      </c>
      <c r="B129" s="14" t="s">
        <v>42</v>
      </c>
      <c r="C129" t="s">
        <v>40</v>
      </c>
      <c r="D129" t="s">
        <v>32</v>
      </c>
      <c r="E129">
        <v>8</v>
      </c>
      <c r="F129" t="str">
        <f t="shared" si="1"/>
        <v>Aggregate1-in-10August System Peak Day50% Cycling8</v>
      </c>
      <c r="G129" s="44">
        <v>19.529440000000001</v>
      </c>
      <c r="H129" s="14">
        <v>19.529440000000001</v>
      </c>
      <c r="I129" s="14">
        <v>74.125299999999996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">
        <v>3401</v>
      </c>
    </row>
    <row r="130" spans="1:15">
      <c r="A130" s="12" t="s">
        <v>31</v>
      </c>
      <c r="B130" s="14" t="s">
        <v>42</v>
      </c>
      <c r="C130" t="s">
        <v>40</v>
      </c>
      <c r="D130" t="s">
        <v>32</v>
      </c>
      <c r="E130">
        <v>9</v>
      </c>
      <c r="F130" t="str">
        <f t="shared" si="1"/>
        <v>Average Per Ton1-in-10August System Peak Day50% Cycling9</v>
      </c>
      <c r="G130" s="44">
        <v>0.83220919999999998</v>
      </c>
      <c r="H130" s="14">
        <v>0.83220919999999998</v>
      </c>
      <c r="I130" s="14">
        <v>77.967399999999998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">
        <v>3401</v>
      </c>
    </row>
    <row r="131" spans="1:15">
      <c r="A131" s="12" t="s">
        <v>29</v>
      </c>
      <c r="B131" s="14" t="s">
        <v>42</v>
      </c>
      <c r="C131" t="s">
        <v>40</v>
      </c>
      <c r="D131" t="s">
        <v>32</v>
      </c>
      <c r="E131">
        <v>9</v>
      </c>
      <c r="F131" t="str">
        <f t="shared" ref="F131:F194" si="2">CONCATENATE(A131,B131,C131,D131,E131)</f>
        <v>Average Per Premise1-in-10August System Peak Day50% Cycling9</v>
      </c>
      <c r="G131" s="44">
        <v>7.3074130000000004</v>
      </c>
      <c r="H131" s="14">
        <v>7.3074130000000004</v>
      </c>
      <c r="I131" s="14">
        <v>77.967399999999998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">
        <v>3401</v>
      </c>
    </row>
    <row r="132" spans="1:15">
      <c r="A132" s="12" t="s">
        <v>30</v>
      </c>
      <c r="B132" s="14" t="s">
        <v>42</v>
      </c>
      <c r="C132" t="s">
        <v>40</v>
      </c>
      <c r="D132" t="s">
        <v>32</v>
      </c>
      <c r="E132">
        <v>9</v>
      </c>
      <c r="F132" t="str">
        <f t="shared" si="2"/>
        <v>Average Per Device1-in-10August System Peak Day50% Cycling9</v>
      </c>
      <c r="G132" s="44">
        <v>3.2343199999999999</v>
      </c>
      <c r="H132" s="14">
        <v>3.2343199999999999</v>
      </c>
      <c r="I132" s="14">
        <v>77.967399999999998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">
        <v>3401</v>
      </c>
    </row>
    <row r="133" spans="1:15">
      <c r="A133" s="12" t="s">
        <v>51</v>
      </c>
      <c r="B133" s="14" t="s">
        <v>42</v>
      </c>
      <c r="C133" t="s">
        <v>40</v>
      </c>
      <c r="D133" t="s">
        <v>32</v>
      </c>
      <c r="E133">
        <v>9</v>
      </c>
      <c r="F133" t="str">
        <f t="shared" si="2"/>
        <v>Aggregate1-in-10August System Peak Day50% Cycling9</v>
      </c>
      <c r="G133" s="44">
        <v>24.852509999999999</v>
      </c>
      <c r="H133" s="14">
        <v>24.852509999999999</v>
      </c>
      <c r="I133" s="14">
        <v>77.967399999999998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">
        <v>3401</v>
      </c>
    </row>
    <row r="134" spans="1:15">
      <c r="A134" s="12" t="s">
        <v>31</v>
      </c>
      <c r="B134" s="14" t="s">
        <v>42</v>
      </c>
      <c r="C134" t="s">
        <v>40</v>
      </c>
      <c r="D134" t="s">
        <v>32</v>
      </c>
      <c r="E134">
        <v>10</v>
      </c>
      <c r="F134" t="str">
        <f t="shared" si="2"/>
        <v>Average Per Ton1-in-10August System Peak Day50% Cycling10</v>
      </c>
      <c r="G134" s="44">
        <v>0.98555630000000005</v>
      </c>
      <c r="H134" s="14">
        <v>0.98555630000000005</v>
      </c>
      <c r="I134" s="14">
        <v>83.257599999999996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">
        <v>3401</v>
      </c>
    </row>
    <row r="135" spans="1:15">
      <c r="A135" s="12" t="s">
        <v>29</v>
      </c>
      <c r="B135" s="14" t="s">
        <v>42</v>
      </c>
      <c r="C135" t="s">
        <v>40</v>
      </c>
      <c r="D135" t="s">
        <v>32</v>
      </c>
      <c r="E135">
        <v>10</v>
      </c>
      <c r="F135" t="str">
        <f t="shared" si="2"/>
        <v>Average Per Premise1-in-10August System Peak Day50% Cycling10</v>
      </c>
      <c r="G135" s="44">
        <v>8.6539149999999996</v>
      </c>
      <c r="H135" s="14">
        <v>8.6539149999999996</v>
      </c>
      <c r="I135" s="14">
        <v>83.257599999999996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">
        <v>3401</v>
      </c>
    </row>
    <row r="136" spans="1:15">
      <c r="A136" s="12" t="s">
        <v>30</v>
      </c>
      <c r="B136" s="14" t="s">
        <v>42</v>
      </c>
      <c r="C136" t="s">
        <v>40</v>
      </c>
      <c r="D136" t="s">
        <v>32</v>
      </c>
      <c r="E136">
        <v>10</v>
      </c>
      <c r="F136" t="str">
        <f t="shared" si="2"/>
        <v>Average Per Device1-in-10August System Peak Day50% Cycling10</v>
      </c>
      <c r="G136" s="44">
        <v>3.830292</v>
      </c>
      <c r="H136" s="14">
        <v>3.830292</v>
      </c>
      <c r="I136" s="14">
        <v>83.257599999999996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">
        <v>3401</v>
      </c>
    </row>
    <row r="137" spans="1:15">
      <c r="A137" s="12" t="s">
        <v>51</v>
      </c>
      <c r="B137" s="14" t="s">
        <v>42</v>
      </c>
      <c r="C137" t="s">
        <v>40</v>
      </c>
      <c r="D137" t="s">
        <v>32</v>
      </c>
      <c r="E137">
        <v>10</v>
      </c>
      <c r="F137" t="str">
        <f t="shared" si="2"/>
        <v>Aggregate1-in-10August System Peak Day50% Cycling10</v>
      </c>
      <c r="G137" s="44">
        <v>29.43196</v>
      </c>
      <c r="H137" s="14">
        <v>29.43196</v>
      </c>
      <c r="I137" s="14">
        <v>83.257599999999996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">
        <v>3401</v>
      </c>
    </row>
    <row r="138" spans="1:15">
      <c r="A138" s="12" t="s">
        <v>31</v>
      </c>
      <c r="B138" s="14" t="s">
        <v>42</v>
      </c>
      <c r="C138" t="s">
        <v>40</v>
      </c>
      <c r="D138" t="s">
        <v>32</v>
      </c>
      <c r="E138">
        <v>11</v>
      </c>
      <c r="F138" t="str">
        <f t="shared" si="2"/>
        <v>Average Per Ton1-in-10August System Peak Day50% Cycling11</v>
      </c>
      <c r="G138" s="44">
        <v>1.1045529999999999</v>
      </c>
      <c r="H138" s="14">
        <v>1.1045529999999999</v>
      </c>
      <c r="I138" s="14">
        <v>85.497500000000002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">
        <v>3401</v>
      </c>
    </row>
    <row r="139" spans="1:15">
      <c r="A139" s="12" t="s">
        <v>29</v>
      </c>
      <c r="B139" s="14" t="s">
        <v>42</v>
      </c>
      <c r="C139" t="s">
        <v>40</v>
      </c>
      <c r="D139" t="s">
        <v>32</v>
      </c>
      <c r="E139">
        <v>11</v>
      </c>
      <c r="F139" t="str">
        <f t="shared" si="2"/>
        <v>Average Per Premise1-in-10August System Peak Day50% Cycling11</v>
      </c>
      <c r="G139" s="44">
        <v>9.698798</v>
      </c>
      <c r="H139" s="14">
        <v>9.698798</v>
      </c>
      <c r="I139" s="14">
        <v>85.497500000000002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">
        <v>3401</v>
      </c>
    </row>
    <row r="140" spans="1:15">
      <c r="A140" s="12" t="s">
        <v>30</v>
      </c>
      <c r="B140" s="14" t="s">
        <v>42</v>
      </c>
      <c r="C140" t="s">
        <v>40</v>
      </c>
      <c r="D140" t="s">
        <v>32</v>
      </c>
      <c r="E140">
        <v>11</v>
      </c>
      <c r="F140" t="str">
        <f t="shared" si="2"/>
        <v>Average Per Device1-in-10August System Peak Day50% Cycling11</v>
      </c>
      <c r="G140" s="44">
        <v>4.2927660000000003</v>
      </c>
      <c r="H140" s="14">
        <v>4.2927660000000003</v>
      </c>
      <c r="I140" s="14">
        <v>85.497500000000002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">
        <v>3401</v>
      </c>
    </row>
    <row r="141" spans="1:15">
      <c r="A141" s="12" t="s">
        <v>51</v>
      </c>
      <c r="B141" s="14" t="s">
        <v>42</v>
      </c>
      <c r="C141" t="s">
        <v>40</v>
      </c>
      <c r="D141" t="s">
        <v>32</v>
      </c>
      <c r="E141">
        <v>11</v>
      </c>
      <c r="F141" t="str">
        <f t="shared" si="2"/>
        <v>Aggregate1-in-10August System Peak Day50% Cycling11</v>
      </c>
      <c r="G141" s="44">
        <v>32.985610000000001</v>
      </c>
      <c r="H141" s="14">
        <v>32.985610000000001</v>
      </c>
      <c r="I141" s="14">
        <v>85.497500000000002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">
        <v>3401</v>
      </c>
    </row>
    <row r="142" spans="1:15">
      <c r="A142" s="12" t="s">
        <v>31</v>
      </c>
      <c r="B142" s="14" t="s">
        <v>42</v>
      </c>
      <c r="C142" t="s">
        <v>40</v>
      </c>
      <c r="D142" t="s">
        <v>32</v>
      </c>
      <c r="E142">
        <v>12</v>
      </c>
      <c r="F142" t="str">
        <f t="shared" si="2"/>
        <v>Average Per Ton1-in-10August System Peak Day50% Cycling12</v>
      </c>
      <c r="G142" s="44">
        <v>1.1658660000000001</v>
      </c>
      <c r="H142" s="14">
        <v>1.1658660000000001</v>
      </c>
      <c r="I142" s="14">
        <v>88.475200000000001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">
        <v>3401</v>
      </c>
    </row>
    <row r="143" spans="1:15">
      <c r="A143" s="12" t="s">
        <v>29</v>
      </c>
      <c r="B143" s="14" t="s">
        <v>42</v>
      </c>
      <c r="C143" t="s">
        <v>40</v>
      </c>
      <c r="D143" t="s">
        <v>32</v>
      </c>
      <c r="E143">
        <v>12</v>
      </c>
      <c r="F143" t="str">
        <f t="shared" si="2"/>
        <v>Average Per Premise1-in-10August System Peak Day50% Cycling12</v>
      </c>
      <c r="G143" s="44">
        <v>10.237159999999999</v>
      </c>
      <c r="H143" s="14">
        <v>10.237159999999999</v>
      </c>
      <c r="I143" s="14">
        <v>88.475200000000001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">
        <v>3401</v>
      </c>
    </row>
    <row r="144" spans="1:15">
      <c r="A144" s="12" t="s">
        <v>30</v>
      </c>
      <c r="B144" s="14" t="s">
        <v>42</v>
      </c>
      <c r="C144" t="s">
        <v>40</v>
      </c>
      <c r="D144" t="s">
        <v>32</v>
      </c>
      <c r="E144">
        <v>12</v>
      </c>
      <c r="F144" t="str">
        <f t="shared" si="2"/>
        <v>Average Per Device1-in-10August System Peak Day50% Cycling12</v>
      </c>
      <c r="G144" s="44">
        <v>4.5310509999999997</v>
      </c>
      <c r="H144" s="14">
        <v>4.5310509999999997</v>
      </c>
      <c r="I144" s="14">
        <v>88.475200000000001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">
        <v>3401</v>
      </c>
    </row>
    <row r="145" spans="1:15">
      <c r="A145" s="12" t="s">
        <v>51</v>
      </c>
      <c r="B145" s="14" t="s">
        <v>42</v>
      </c>
      <c r="C145" t="s">
        <v>40</v>
      </c>
      <c r="D145" t="s">
        <v>32</v>
      </c>
      <c r="E145">
        <v>12</v>
      </c>
      <c r="F145" t="str">
        <f t="shared" si="2"/>
        <v>Aggregate1-in-10August System Peak Day50% Cycling12</v>
      </c>
      <c r="G145" s="44">
        <v>34.816600000000001</v>
      </c>
      <c r="H145" s="14">
        <v>34.816600000000001</v>
      </c>
      <c r="I145" s="14">
        <v>88.475200000000001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">
        <v>3401</v>
      </c>
    </row>
    <row r="146" spans="1:15">
      <c r="A146" s="12" t="s">
        <v>31</v>
      </c>
      <c r="B146" s="14" t="s">
        <v>42</v>
      </c>
      <c r="C146" t="s">
        <v>40</v>
      </c>
      <c r="D146" t="s">
        <v>32</v>
      </c>
      <c r="E146">
        <v>13</v>
      </c>
      <c r="F146" t="str">
        <f t="shared" si="2"/>
        <v>Average Per Ton1-in-10August System Peak Day50% Cycling13</v>
      </c>
      <c r="G146" s="44">
        <v>1.183049</v>
      </c>
      <c r="H146" s="14">
        <v>1.183049</v>
      </c>
      <c r="I146" s="14">
        <v>87.352199999999996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">
        <v>3401</v>
      </c>
    </row>
    <row r="147" spans="1:15">
      <c r="A147" s="12" t="s">
        <v>29</v>
      </c>
      <c r="B147" s="14" t="s">
        <v>42</v>
      </c>
      <c r="C147" t="s">
        <v>40</v>
      </c>
      <c r="D147" t="s">
        <v>32</v>
      </c>
      <c r="E147">
        <v>13</v>
      </c>
      <c r="F147" t="str">
        <f t="shared" si="2"/>
        <v>Average Per Premise1-in-10August System Peak Day50% Cycling13</v>
      </c>
      <c r="G147" s="44">
        <v>10.38805</v>
      </c>
      <c r="H147" s="14">
        <v>10.38805</v>
      </c>
      <c r="I147" s="14">
        <v>87.352199999999996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">
        <v>3401</v>
      </c>
    </row>
    <row r="148" spans="1:15">
      <c r="A148" s="12" t="s">
        <v>30</v>
      </c>
      <c r="B148" s="14" t="s">
        <v>42</v>
      </c>
      <c r="C148" t="s">
        <v>40</v>
      </c>
      <c r="D148" t="s">
        <v>32</v>
      </c>
      <c r="E148">
        <v>13</v>
      </c>
      <c r="F148" t="str">
        <f t="shared" si="2"/>
        <v>Average Per Device1-in-10August System Peak Day50% Cycling13</v>
      </c>
      <c r="G148" s="44">
        <v>4.5978349999999999</v>
      </c>
      <c r="H148" s="14">
        <v>4.5978349999999999</v>
      </c>
      <c r="I148" s="14">
        <v>87.352199999999996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">
        <v>3401</v>
      </c>
    </row>
    <row r="149" spans="1:15">
      <c r="A149" s="12" t="s">
        <v>51</v>
      </c>
      <c r="B149" s="14" t="s">
        <v>42</v>
      </c>
      <c r="C149" t="s">
        <v>40</v>
      </c>
      <c r="D149" t="s">
        <v>32</v>
      </c>
      <c r="E149">
        <v>13</v>
      </c>
      <c r="F149" t="str">
        <f t="shared" si="2"/>
        <v>Aggregate1-in-10August System Peak Day50% Cycling13</v>
      </c>
      <c r="G149" s="44">
        <v>35.32976</v>
      </c>
      <c r="H149" s="14">
        <v>35.32976</v>
      </c>
      <c r="I149" s="14">
        <v>87.352199999999996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">
        <v>3401</v>
      </c>
    </row>
    <row r="150" spans="1:15">
      <c r="A150" s="12" t="s">
        <v>31</v>
      </c>
      <c r="B150" s="14" t="s">
        <v>42</v>
      </c>
      <c r="C150" t="s">
        <v>40</v>
      </c>
      <c r="D150" t="s">
        <v>32</v>
      </c>
      <c r="E150">
        <v>14</v>
      </c>
      <c r="F150" t="str">
        <f t="shared" si="2"/>
        <v>Average Per Ton1-in-10August System Peak Day50% Cycling14</v>
      </c>
      <c r="G150" s="44">
        <v>1.1079969999999999</v>
      </c>
      <c r="H150" s="14">
        <v>1.188231</v>
      </c>
      <c r="I150" s="14">
        <v>85.346400000000003</v>
      </c>
      <c r="J150" s="14">
        <v>4.9091599999999999E-2</v>
      </c>
      <c r="K150" s="14">
        <v>6.7490700000000001E-2</v>
      </c>
      <c r="L150" s="14">
        <v>8.0233799999999994E-2</v>
      </c>
      <c r="M150" s="14">
        <v>9.2976900000000001E-2</v>
      </c>
      <c r="N150" s="14">
        <v>0.1113759</v>
      </c>
      <c r="O150" s="1">
        <v>3401</v>
      </c>
    </row>
    <row r="151" spans="1:15">
      <c r="A151" s="12" t="s">
        <v>29</v>
      </c>
      <c r="B151" s="14" t="s">
        <v>42</v>
      </c>
      <c r="C151" t="s">
        <v>40</v>
      </c>
      <c r="D151" t="s">
        <v>32</v>
      </c>
      <c r="E151">
        <v>14</v>
      </c>
      <c r="F151" t="str">
        <f t="shared" si="2"/>
        <v>Average Per Premise1-in-10August System Peak Day50% Cycling14</v>
      </c>
      <c r="G151" s="44">
        <v>9.7290349999999997</v>
      </c>
      <c r="H151" s="14">
        <v>10.43355</v>
      </c>
      <c r="I151" s="14">
        <v>85.346400000000003</v>
      </c>
      <c r="J151" s="14">
        <v>0.43106090000000002</v>
      </c>
      <c r="K151" s="14">
        <v>0.59261799999999998</v>
      </c>
      <c r="L151" s="14">
        <v>0.70451189999999997</v>
      </c>
      <c r="M151" s="14">
        <v>0.81640579999999996</v>
      </c>
      <c r="N151" s="14">
        <v>0.97796289999999997</v>
      </c>
      <c r="O151" s="1">
        <v>3401</v>
      </c>
    </row>
    <row r="152" spans="1:15">
      <c r="A152" s="12" t="s">
        <v>30</v>
      </c>
      <c r="B152" s="14" t="s">
        <v>42</v>
      </c>
      <c r="C152" t="s">
        <v>40</v>
      </c>
      <c r="D152" t="s">
        <v>32</v>
      </c>
      <c r="E152">
        <v>14</v>
      </c>
      <c r="F152" t="str">
        <f t="shared" si="2"/>
        <v>Average Per Device1-in-10August System Peak Day50% Cycling14</v>
      </c>
      <c r="G152" s="44">
        <v>4.3061489999999996</v>
      </c>
      <c r="H152" s="14">
        <v>4.6179709999999998</v>
      </c>
      <c r="I152" s="14">
        <v>85.346400000000003</v>
      </c>
      <c r="J152" s="14">
        <v>0.19079099999999999</v>
      </c>
      <c r="K152" s="14">
        <v>0.26229750000000002</v>
      </c>
      <c r="L152" s="14">
        <v>0.31182260000000001</v>
      </c>
      <c r="M152" s="14">
        <v>0.3613478</v>
      </c>
      <c r="N152" s="14">
        <v>0.43285420000000002</v>
      </c>
      <c r="O152" s="1">
        <v>3401</v>
      </c>
    </row>
    <row r="153" spans="1:15">
      <c r="A153" s="12" t="s">
        <v>51</v>
      </c>
      <c r="B153" s="14" t="s">
        <v>42</v>
      </c>
      <c r="C153" t="s">
        <v>40</v>
      </c>
      <c r="D153" t="s">
        <v>32</v>
      </c>
      <c r="E153">
        <v>14</v>
      </c>
      <c r="F153" t="str">
        <f t="shared" si="2"/>
        <v>Aggregate1-in-10August System Peak Day50% Cycling14</v>
      </c>
      <c r="G153" s="44">
        <v>33.088450000000002</v>
      </c>
      <c r="H153" s="14">
        <v>35.484490000000001</v>
      </c>
      <c r="I153" s="14">
        <v>85.346400000000003</v>
      </c>
      <c r="J153" s="14">
        <v>1.466038</v>
      </c>
      <c r="K153" s="14">
        <v>2.0154939999999999</v>
      </c>
      <c r="L153" s="14">
        <v>2.396045</v>
      </c>
      <c r="M153" s="14">
        <v>2.7765960000000001</v>
      </c>
      <c r="N153" s="14">
        <v>3.3260519999999998</v>
      </c>
      <c r="O153" s="1">
        <v>3401</v>
      </c>
    </row>
    <row r="154" spans="1:15">
      <c r="A154" s="12" t="s">
        <v>31</v>
      </c>
      <c r="B154" s="14" t="s">
        <v>42</v>
      </c>
      <c r="C154" t="s">
        <v>40</v>
      </c>
      <c r="D154" t="s">
        <v>32</v>
      </c>
      <c r="E154">
        <v>15</v>
      </c>
      <c r="F154" t="str">
        <f t="shared" si="2"/>
        <v>Average Per Ton1-in-10August System Peak Day50% Cycling15</v>
      </c>
      <c r="G154" s="44">
        <v>1.097173</v>
      </c>
      <c r="H154" s="14">
        <v>1.191003</v>
      </c>
      <c r="I154" s="14">
        <v>84.993200000000002</v>
      </c>
      <c r="J154" s="14">
        <v>5.74104E-2</v>
      </c>
      <c r="K154" s="14">
        <v>7.8927200000000003E-2</v>
      </c>
      <c r="L154" s="14">
        <v>9.3829700000000002E-2</v>
      </c>
      <c r="M154" s="14">
        <v>0.1087322</v>
      </c>
      <c r="N154" s="14">
        <v>0.130249</v>
      </c>
      <c r="O154" s="1">
        <v>3401</v>
      </c>
    </row>
    <row r="155" spans="1:15">
      <c r="A155" s="12" t="s">
        <v>29</v>
      </c>
      <c r="B155" s="14" t="s">
        <v>42</v>
      </c>
      <c r="C155" t="s">
        <v>40</v>
      </c>
      <c r="D155" t="s">
        <v>32</v>
      </c>
      <c r="E155">
        <v>15</v>
      </c>
      <c r="F155" t="str">
        <f t="shared" si="2"/>
        <v>Average Per Premise1-in-10August System Peak Day50% Cycling15</v>
      </c>
      <c r="G155" s="44">
        <v>9.6339930000000003</v>
      </c>
      <c r="H155" s="14">
        <v>10.457890000000001</v>
      </c>
      <c r="I155" s="14">
        <v>84.993200000000002</v>
      </c>
      <c r="J155" s="14">
        <v>0.50410600000000005</v>
      </c>
      <c r="K155" s="14">
        <v>0.69303959999999998</v>
      </c>
      <c r="L155" s="14">
        <v>0.82389440000000003</v>
      </c>
      <c r="M155" s="14">
        <v>0.95474930000000002</v>
      </c>
      <c r="N155" s="14">
        <v>1.143683</v>
      </c>
      <c r="O155" s="1">
        <v>3401</v>
      </c>
    </row>
    <row r="156" spans="1:15">
      <c r="A156" s="12" t="s">
        <v>30</v>
      </c>
      <c r="B156" s="14" t="s">
        <v>42</v>
      </c>
      <c r="C156" t="s">
        <v>40</v>
      </c>
      <c r="D156" t="s">
        <v>32</v>
      </c>
      <c r="E156">
        <v>15</v>
      </c>
      <c r="F156" t="str">
        <f t="shared" si="2"/>
        <v>Average Per Device1-in-10August System Peak Day50% Cycling15</v>
      </c>
      <c r="G156" s="44">
        <v>4.2640830000000003</v>
      </c>
      <c r="H156" s="14">
        <v>4.6287450000000003</v>
      </c>
      <c r="I156" s="14">
        <v>84.993200000000002</v>
      </c>
      <c r="J156" s="14">
        <v>0.2231214</v>
      </c>
      <c r="K156" s="14">
        <v>0.30674489999999999</v>
      </c>
      <c r="L156" s="14">
        <v>0.36466229999999999</v>
      </c>
      <c r="M156" s="14">
        <v>0.4225797</v>
      </c>
      <c r="N156" s="14">
        <v>0.50620319999999996</v>
      </c>
      <c r="O156" s="1">
        <v>3401</v>
      </c>
    </row>
    <row r="157" spans="1:15">
      <c r="A157" s="12" t="s">
        <v>51</v>
      </c>
      <c r="B157" s="14" t="s">
        <v>42</v>
      </c>
      <c r="C157" t="s">
        <v>40</v>
      </c>
      <c r="D157" t="s">
        <v>32</v>
      </c>
      <c r="E157">
        <v>15</v>
      </c>
      <c r="F157" t="str">
        <f t="shared" si="2"/>
        <v>Aggregate1-in-10August System Peak Day50% Cycling15</v>
      </c>
      <c r="G157" s="44">
        <v>32.765210000000003</v>
      </c>
      <c r="H157" s="14">
        <v>35.567279999999997</v>
      </c>
      <c r="I157" s="14">
        <v>84.993200000000002</v>
      </c>
      <c r="J157" s="14">
        <v>1.7144649999999999</v>
      </c>
      <c r="K157" s="14">
        <v>2.3570280000000001</v>
      </c>
      <c r="L157" s="14">
        <v>2.8020649999999998</v>
      </c>
      <c r="M157" s="14">
        <v>3.2471019999999999</v>
      </c>
      <c r="N157" s="14">
        <v>3.8896649999999999</v>
      </c>
      <c r="O157" s="1">
        <v>3401</v>
      </c>
    </row>
    <row r="158" spans="1:15">
      <c r="A158" s="12" t="s">
        <v>31</v>
      </c>
      <c r="B158" s="14" t="s">
        <v>42</v>
      </c>
      <c r="C158" t="s">
        <v>40</v>
      </c>
      <c r="D158" t="s">
        <v>32</v>
      </c>
      <c r="E158">
        <v>16</v>
      </c>
      <c r="F158" t="str">
        <f t="shared" si="2"/>
        <v>Average Per Ton1-in-10August System Peak Day50% Cycling16</v>
      </c>
      <c r="G158" s="44">
        <v>1.0673870000000001</v>
      </c>
      <c r="H158" s="14">
        <v>1.1743600000000001</v>
      </c>
      <c r="I158" s="14">
        <v>85.069400000000002</v>
      </c>
      <c r="J158" s="14">
        <v>6.5452099999999999E-2</v>
      </c>
      <c r="K158" s="14">
        <v>8.9982900000000005E-2</v>
      </c>
      <c r="L158" s="14">
        <v>0.10697280000000001</v>
      </c>
      <c r="M158" s="14">
        <v>0.1239627</v>
      </c>
      <c r="N158" s="14">
        <v>0.1484935</v>
      </c>
      <c r="O158" s="1">
        <v>3401</v>
      </c>
    </row>
    <row r="159" spans="1:15">
      <c r="A159" s="12" t="s">
        <v>29</v>
      </c>
      <c r="B159" s="14" t="s">
        <v>42</v>
      </c>
      <c r="C159" t="s">
        <v>40</v>
      </c>
      <c r="D159" t="s">
        <v>32</v>
      </c>
      <c r="E159">
        <v>16</v>
      </c>
      <c r="F159" t="str">
        <f t="shared" si="2"/>
        <v>Average Per Premise1-in-10August System Peak Day50% Cycling16</v>
      </c>
      <c r="G159" s="44">
        <v>9.3724480000000003</v>
      </c>
      <c r="H159" s="14">
        <v>10.31175</v>
      </c>
      <c r="I159" s="14">
        <v>85.069400000000002</v>
      </c>
      <c r="J159" s="14">
        <v>0.5747179</v>
      </c>
      <c r="K159" s="14">
        <v>0.79011609999999999</v>
      </c>
      <c r="L159" s="14">
        <v>0.93930029999999998</v>
      </c>
      <c r="M159" s="14">
        <v>1.088484</v>
      </c>
      <c r="N159" s="14">
        <v>1.3038829999999999</v>
      </c>
      <c r="O159" s="1">
        <v>3401</v>
      </c>
    </row>
    <row r="160" spans="1:15">
      <c r="A160" s="12" t="s">
        <v>30</v>
      </c>
      <c r="B160" s="14" t="s">
        <v>42</v>
      </c>
      <c r="C160" t="s">
        <v>40</v>
      </c>
      <c r="D160" t="s">
        <v>32</v>
      </c>
      <c r="E160">
        <v>16</v>
      </c>
      <c r="F160" t="str">
        <f t="shared" si="2"/>
        <v>Average Per Device1-in-10August System Peak Day50% Cycling16</v>
      </c>
      <c r="G160" s="44">
        <v>4.1483210000000001</v>
      </c>
      <c r="H160" s="14">
        <v>4.564063</v>
      </c>
      <c r="I160" s="14">
        <v>85.069400000000002</v>
      </c>
      <c r="J160" s="14">
        <v>0.25437480000000001</v>
      </c>
      <c r="K160" s="14">
        <v>0.34971170000000001</v>
      </c>
      <c r="L160" s="14">
        <v>0.41574179999999999</v>
      </c>
      <c r="M160" s="14">
        <v>0.48177189999999998</v>
      </c>
      <c r="N160" s="14">
        <v>0.57710890000000004</v>
      </c>
      <c r="O160" s="1">
        <v>3401</v>
      </c>
    </row>
    <row r="161" spans="1:15">
      <c r="A161" s="12" t="s">
        <v>51</v>
      </c>
      <c r="B161" s="14" t="s">
        <v>42</v>
      </c>
      <c r="C161" t="s">
        <v>40</v>
      </c>
      <c r="D161" t="s">
        <v>32</v>
      </c>
      <c r="E161">
        <v>16</v>
      </c>
      <c r="F161" t="str">
        <f t="shared" si="2"/>
        <v>Aggregate1-in-10August System Peak Day50% Cycling16</v>
      </c>
      <c r="G161" s="44">
        <v>31.875699999999998</v>
      </c>
      <c r="H161" s="14">
        <v>35.070259999999998</v>
      </c>
      <c r="I161" s="14">
        <v>85.069400000000002</v>
      </c>
      <c r="J161" s="14">
        <v>1.9546159999999999</v>
      </c>
      <c r="K161" s="14">
        <v>2.6871849999999999</v>
      </c>
      <c r="L161" s="14">
        <v>3.1945600000000001</v>
      </c>
      <c r="M161" s="14">
        <v>3.7019350000000002</v>
      </c>
      <c r="N161" s="14">
        <v>4.4345049999999997</v>
      </c>
      <c r="O161" s="1">
        <v>3401</v>
      </c>
    </row>
    <row r="162" spans="1:15">
      <c r="A162" s="12" t="s">
        <v>31</v>
      </c>
      <c r="B162" s="14" t="s">
        <v>42</v>
      </c>
      <c r="C162" t="s">
        <v>40</v>
      </c>
      <c r="D162" t="s">
        <v>32</v>
      </c>
      <c r="E162">
        <v>17</v>
      </c>
      <c r="F162" t="str">
        <f t="shared" si="2"/>
        <v>Average Per Ton1-in-10August System Peak Day50% Cycling17</v>
      </c>
      <c r="G162" s="44">
        <v>1.0123800000000001</v>
      </c>
      <c r="H162" s="14">
        <v>1.118052</v>
      </c>
      <c r="I162" s="14">
        <v>83.139399999999995</v>
      </c>
      <c r="J162" s="14">
        <v>6.4656099999999994E-2</v>
      </c>
      <c r="K162" s="14">
        <v>8.8888499999999995E-2</v>
      </c>
      <c r="L162" s="14">
        <v>0.1056718</v>
      </c>
      <c r="M162" s="14">
        <v>0.1224551</v>
      </c>
      <c r="N162" s="14">
        <v>0.1466875</v>
      </c>
      <c r="O162" s="1">
        <v>3401</v>
      </c>
    </row>
    <row r="163" spans="1:15">
      <c r="A163" s="12" t="s">
        <v>29</v>
      </c>
      <c r="B163" s="14" t="s">
        <v>42</v>
      </c>
      <c r="C163" t="s">
        <v>40</v>
      </c>
      <c r="D163" t="s">
        <v>32</v>
      </c>
      <c r="E163">
        <v>17</v>
      </c>
      <c r="F163" t="str">
        <f t="shared" si="2"/>
        <v>Average Per Premise1-in-10August System Peak Day50% Cycling17</v>
      </c>
      <c r="G163" s="44">
        <v>8.8894509999999993</v>
      </c>
      <c r="H163" s="14">
        <v>9.8173279999999998</v>
      </c>
      <c r="I163" s="14">
        <v>83.139399999999995</v>
      </c>
      <c r="J163" s="14">
        <v>0.56772840000000002</v>
      </c>
      <c r="K163" s="14">
        <v>0.78050699999999995</v>
      </c>
      <c r="L163" s="14">
        <v>0.9278767</v>
      </c>
      <c r="M163" s="14">
        <v>1.0752459999999999</v>
      </c>
      <c r="N163" s="14">
        <v>1.288025</v>
      </c>
      <c r="O163" s="1">
        <v>3401</v>
      </c>
    </row>
    <row r="164" spans="1:15">
      <c r="A164" s="12" t="s">
        <v>30</v>
      </c>
      <c r="B164" s="14" t="s">
        <v>42</v>
      </c>
      <c r="C164" t="s">
        <v>40</v>
      </c>
      <c r="D164" t="s">
        <v>32</v>
      </c>
      <c r="E164">
        <v>17</v>
      </c>
      <c r="F164" t="str">
        <f t="shared" si="2"/>
        <v>Average Per Device1-in-10August System Peak Day50% Cycling17</v>
      </c>
      <c r="G164" s="44">
        <v>3.934542</v>
      </c>
      <c r="H164" s="14">
        <v>4.3452279999999996</v>
      </c>
      <c r="I164" s="14">
        <v>83.139399999999995</v>
      </c>
      <c r="J164" s="14">
        <v>0.25128109999999998</v>
      </c>
      <c r="K164" s="14">
        <v>0.3454586</v>
      </c>
      <c r="L164" s="14">
        <v>0.41068569999999999</v>
      </c>
      <c r="M164" s="14">
        <v>0.47591270000000002</v>
      </c>
      <c r="N164" s="14">
        <v>0.57009019999999999</v>
      </c>
      <c r="O164" s="1">
        <v>3401</v>
      </c>
    </row>
    <row r="165" spans="1:15">
      <c r="A165" s="12" t="s">
        <v>51</v>
      </c>
      <c r="B165" s="14" t="s">
        <v>42</v>
      </c>
      <c r="C165" t="s">
        <v>40</v>
      </c>
      <c r="D165" t="s">
        <v>32</v>
      </c>
      <c r="E165">
        <v>17</v>
      </c>
      <c r="F165" t="str">
        <f t="shared" si="2"/>
        <v>Aggregate1-in-10August System Peak Day50% Cycling17</v>
      </c>
      <c r="G165" s="44">
        <v>30.23302</v>
      </c>
      <c r="H165" s="14">
        <v>33.388730000000002</v>
      </c>
      <c r="I165" s="14">
        <v>83.139399999999995</v>
      </c>
      <c r="J165" s="14">
        <v>1.930844</v>
      </c>
      <c r="K165" s="14">
        <v>2.6545040000000002</v>
      </c>
      <c r="L165" s="14">
        <v>3.1557089999999999</v>
      </c>
      <c r="M165" s="14">
        <v>3.6569129999999999</v>
      </c>
      <c r="N165" s="14">
        <v>4.3805730000000001</v>
      </c>
      <c r="O165" s="1">
        <v>3401</v>
      </c>
    </row>
    <row r="166" spans="1:15">
      <c r="A166" s="12" t="s">
        <v>31</v>
      </c>
      <c r="B166" s="14" t="s">
        <v>42</v>
      </c>
      <c r="C166" t="s">
        <v>40</v>
      </c>
      <c r="D166" t="s">
        <v>32</v>
      </c>
      <c r="E166">
        <v>18</v>
      </c>
      <c r="F166" t="str">
        <f t="shared" si="2"/>
        <v>Average Per Ton1-in-10August System Peak Day50% Cycling18</v>
      </c>
      <c r="G166" s="44">
        <v>0.91976009999999997</v>
      </c>
      <c r="H166" s="14">
        <v>0.99718300000000004</v>
      </c>
      <c r="I166" s="14">
        <v>81.439300000000003</v>
      </c>
      <c r="J166" s="14">
        <v>4.7371799999999999E-2</v>
      </c>
      <c r="K166" s="14">
        <v>6.5126299999999998E-2</v>
      </c>
      <c r="L166" s="14">
        <v>7.7422900000000003E-2</v>
      </c>
      <c r="M166" s="14">
        <v>8.9719599999999997E-2</v>
      </c>
      <c r="N166" s="14">
        <v>0.1074741</v>
      </c>
      <c r="O166" s="1">
        <v>3401</v>
      </c>
    </row>
    <row r="167" spans="1:15">
      <c r="A167" s="12" t="s">
        <v>29</v>
      </c>
      <c r="B167" s="14" t="s">
        <v>42</v>
      </c>
      <c r="C167" t="s">
        <v>40</v>
      </c>
      <c r="D167" t="s">
        <v>32</v>
      </c>
      <c r="E167">
        <v>18</v>
      </c>
      <c r="F167" t="str">
        <f t="shared" si="2"/>
        <v>Average Per Premise1-in-10August System Peak Day50% Cycling18</v>
      </c>
      <c r="G167" s="44">
        <v>8.0761760000000002</v>
      </c>
      <c r="H167" s="14">
        <v>8.7560059999999993</v>
      </c>
      <c r="I167" s="14">
        <v>81.439300000000003</v>
      </c>
      <c r="J167" s="14">
        <v>0.41595959999999998</v>
      </c>
      <c r="K167" s="14">
        <v>0.5718569</v>
      </c>
      <c r="L167" s="14">
        <v>0.67983079999999996</v>
      </c>
      <c r="M167" s="14">
        <v>0.78780479999999997</v>
      </c>
      <c r="N167" s="14">
        <v>0.94370200000000004</v>
      </c>
      <c r="O167" s="1">
        <v>3401</v>
      </c>
    </row>
    <row r="168" spans="1:15">
      <c r="A168" s="12" t="s">
        <v>30</v>
      </c>
      <c r="B168" s="14" t="s">
        <v>42</v>
      </c>
      <c r="C168" t="s">
        <v>40</v>
      </c>
      <c r="D168" t="s">
        <v>32</v>
      </c>
      <c r="E168">
        <v>18</v>
      </c>
      <c r="F168" t="str">
        <f t="shared" si="2"/>
        <v>Average Per Device1-in-10August System Peak Day50% Cycling18</v>
      </c>
      <c r="G168" s="44">
        <v>3.5745800000000001</v>
      </c>
      <c r="H168" s="14">
        <v>3.8754780000000002</v>
      </c>
      <c r="I168" s="14">
        <v>81.439300000000003</v>
      </c>
      <c r="J168" s="14">
        <v>0.1841071</v>
      </c>
      <c r="K168" s="14">
        <v>0.25310840000000001</v>
      </c>
      <c r="L168" s="14">
        <v>0.30089860000000002</v>
      </c>
      <c r="M168" s="14">
        <v>0.34868870000000002</v>
      </c>
      <c r="N168" s="14">
        <v>0.41769010000000001</v>
      </c>
      <c r="O168" s="1">
        <v>3401</v>
      </c>
    </row>
    <row r="169" spans="1:15">
      <c r="A169" s="12" t="s">
        <v>51</v>
      </c>
      <c r="B169" s="14" t="s">
        <v>42</v>
      </c>
      <c r="C169" t="s">
        <v>40</v>
      </c>
      <c r="D169" t="s">
        <v>32</v>
      </c>
      <c r="E169">
        <v>18</v>
      </c>
      <c r="F169" t="str">
        <f t="shared" si="2"/>
        <v>Aggregate1-in-10August System Peak Day50% Cycling18</v>
      </c>
      <c r="G169" s="44">
        <v>27.46707</v>
      </c>
      <c r="H169" s="14">
        <v>29.77918</v>
      </c>
      <c r="I169" s="14">
        <v>81.439300000000003</v>
      </c>
      <c r="J169" s="14">
        <v>1.414679</v>
      </c>
      <c r="K169" s="14">
        <v>1.944885</v>
      </c>
      <c r="L169" s="14">
        <v>2.3121049999999999</v>
      </c>
      <c r="M169" s="14">
        <v>2.6793239999999998</v>
      </c>
      <c r="N169" s="14">
        <v>3.2095310000000001</v>
      </c>
      <c r="O169" s="1">
        <v>3401</v>
      </c>
    </row>
    <row r="170" spans="1:15">
      <c r="A170" s="12" t="s">
        <v>31</v>
      </c>
      <c r="B170" s="14" t="s">
        <v>42</v>
      </c>
      <c r="C170" t="s">
        <v>40</v>
      </c>
      <c r="D170" t="s">
        <v>32</v>
      </c>
      <c r="E170">
        <v>19</v>
      </c>
      <c r="F170" t="str">
        <f t="shared" si="2"/>
        <v>Average Per Ton1-in-10August System Peak Day50% Cycling19</v>
      </c>
      <c r="G170" s="44">
        <v>0.85882650000000005</v>
      </c>
      <c r="H170" s="14">
        <v>0.85882650000000005</v>
      </c>
      <c r="I170" s="14">
        <v>79.367199999999997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">
        <v>3401</v>
      </c>
    </row>
    <row r="171" spans="1:15">
      <c r="A171" s="12" t="s">
        <v>29</v>
      </c>
      <c r="B171" s="14" t="s">
        <v>42</v>
      </c>
      <c r="C171" t="s">
        <v>40</v>
      </c>
      <c r="D171" t="s">
        <v>32</v>
      </c>
      <c r="E171">
        <v>19</v>
      </c>
      <c r="F171" t="str">
        <f t="shared" si="2"/>
        <v>Average Per Premise1-in-10August System Peak Day50% Cycling19</v>
      </c>
      <c r="G171" s="44">
        <v>7.5411330000000003</v>
      </c>
      <c r="H171" s="14">
        <v>7.5411330000000003</v>
      </c>
      <c r="I171" s="14">
        <v>79.367199999999997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">
        <v>3401</v>
      </c>
    </row>
    <row r="172" spans="1:15">
      <c r="A172" s="12" t="s">
        <v>30</v>
      </c>
      <c r="B172" s="14" t="s">
        <v>42</v>
      </c>
      <c r="C172" t="s">
        <v>40</v>
      </c>
      <c r="D172" t="s">
        <v>32</v>
      </c>
      <c r="E172">
        <v>19</v>
      </c>
      <c r="F172" t="str">
        <f t="shared" si="2"/>
        <v>Average Per Device1-in-10August System Peak Day50% Cycling19</v>
      </c>
      <c r="G172" s="44">
        <v>3.3377659999999998</v>
      </c>
      <c r="H172" s="14">
        <v>3.3377659999999998</v>
      </c>
      <c r="I172" s="14">
        <v>79.367199999999997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">
        <v>3401</v>
      </c>
    </row>
    <row r="173" spans="1:15">
      <c r="A173" s="12" t="s">
        <v>51</v>
      </c>
      <c r="B173" s="14" t="s">
        <v>42</v>
      </c>
      <c r="C173" t="s">
        <v>40</v>
      </c>
      <c r="D173" t="s">
        <v>32</v>
      </c>
      <c r="E173">
        <v>19</v>
      </c>
      <c r="F173" t="str">
        <f t="shared" si="2"/>
        <v>Aggregate1-in-10August System Peak Day50% Cycling19</v>
      </c>
      <c r="G173" s="44">
        <v>25.647390000000001</v>
      </c>
      <c r="H173" s="14">
        <v>25.647390000000001</v>
      </c>
      <c r="I173" s="14">
        <v>79.367199999999997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">
        <v>3401</v>
      </c>
    </row>
    <row r="174" spans="1:15">
      <c r="A174" s="12" t="s">
        <v>31</v>
      </c>
      <c r="B174" s="14" t="s">
        <v>42</v>
      </c>
      <c r="C174" t="s">
        <v>40</v>
      </c>
      <c r="D174" t="s">
        <v>32</v>
      </c>
      <c r="E174">
        <v>20</v>
      </c>
      <c r="F174" t="str">
        <f t="shared" si="2"/>
        <v>Average Per Ton1-in-10August System Peak Day50% Cycling20</v>
      </c>
      <c r="G174" s="44">
        <v>0.80135129999999999</v>
      </c>
      <c r="H174" s="14">
        <v>0.80135129999999999</v>
      </c>
      <c r="I174" s="14">
        <v>77.084699999999998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">
        <v>3401</v>
      </c>
    </row>
    <row r="175" spans="1:15">
      <c r="A175" s="12" t="s">
        <v>29</v>
      </c>
      <c r="B175" s="14" t="s">
        <v>42</v>
      </c>
      <c r="C175" t="s">
        <v>40</v>
      </c>
      <c r="D175" t="s">
        <v>32</v>
      </c>
      <c r="E175">
        <v>20</v>
      </c>
      <c r="F175" t="str">
        <f t="shared" si="2"/>
        <v>Average Per Premise1-in-10August System Peak Day50% Cycling20</v>
      </c>
      <c r="G175" s="44">
        <v>7.0364589999999998</v>
      </c>
      <c r="H175" s="14">
        <v>7.0364589999999998</v>
      </c>
      <c r="I175" s="14">
        <v>77.084699999999998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">
        <v>3401</v>
      </c>
    </row>
    <row r="176" spans="1:15">
      <c r="A176" s="12" t="s">
        <v>30</v>
      </c>
      <c r="B176" s="14" t="s">
        <v>42</v>
      </c>
      <c r="C176" t="s">
        <v>40</v>
      </c>
      <c r="D176" t="s">
        <v>32</v>
      </c>
      <c r="E176">
        <v>20</v>
      </c>
      <c r="F176" t="str">
        <f t="shared" si="2"/>
        <v>Average Per Device1-in-10August System Peak Day50% Cycling20</v>
      </c>
      <c r="G176" s="44">
        <v>3.1143930000000002</v>
      </c>
      <c r="H176" s="14">
        <v>3.1143930000000002</v>
      </c>
      <c r="I176" s="14">
        <v>77.084699999999998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">
        <v>3401</v>
      </c>
    </row>
    <row r="177" spans="1:15">
      <c r="A177" s="12" t="s">
        <v>51</v>
      </c>
      <c r="B177" s="14" t="s">
        <v>42</v>
      </c>
      <c r="C177" t="s">
        <v>40</v>
      </c>
      <c r="D177" t="s">
        <v>32</v>
      </c>
      <c r="E177">
        <v>20</v>
      </c>
      <c r="F177" t="str">
        <f t="shared" si="2"/>
        <v>Aggregate1-in-10August System Peak Day50% Cycling20</v>
      </c>
      <c r="G177" s="44">
        <v>23.931000000000001</v>
      </c>
      <c r="H177" s="14">
        <v>23.931000000000001</v>
      </c>
      <c r="I177" s="14">
        <v>77.084699999999998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">
        <v>3401</v>
      </c>
    </row>
    <row r="178" spans="1:15">
      <c r="A178" s="12" t="s">
        <v>31</v>
      </c>
      <c r="B178" s="14" t="s">
        <v>42</v>
      </c>
      <c r="C178" t="s">
        <v>40</v>
      </c>
      <c r="D178" t="s">
        <v>32</v>
      </c>
      <c r="E178">
        <v>21</v>
      </c>
      <c r="F178" t="str">
        <f t="shared" si="2"/>
        <v>Average Per Ton1-in-10August System Peak Day50% Cycling21</v>
      </c>
      <c r="G178" s="44">
        <v>0.73576850000000005</v>
      </c>
      <c r="H178" s="14">
        <v>0.73576850000000005</v>
      </c>
      <c r="I178" s="14">
        <v>76.441900000000004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">
        <v>3401</v>
      </c>
    </row>
    <row r="179" spans="1:15">
      <c r="A179" s="12" t="s">
        <v>29</v>
      </c>
      <c r="B179" s="14" t="s">
        <v>42</v>
      </c>
      <c r="C179" t="s">
        <v>40</v>
      </c>
      <c r="D179" t="s">
        <v>32</v>
      </c>
      <c r="E179">
        <v>21</v>
      </c>
      <c r="F179" t="str">
        <f t="shared" si="2"/>
        <v>Average Per Premise1-in-10August System Peak Day50% Cycling21</v>
      </c>
      <c r="G179" s="44">
        <v>6.4605930000000003</v>
      </c>
      <c r="H179" s="14">
        <v>6.4605930000000003</v>
      </c>
      <c r="I179" s="14">
        <v>76.441900000000004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">
        <v>3401</v>
      </c>
    </row>
    <row r="180" spans="1:15">
      <c r="A180" s="12" t="s">
        <v>30</v>
      </c>
      <c r="B180" s="14" t="s">
        <v>42</v>
      </c>
      <c r="C180" t="s">
        <v>40</v>
      </c>
      <c r="D180" t="s">
        <v>32</v>
      </c>
      <c r="E180">
        <v>21</v>
      </c>
      <c r="F180" t="str">
        <f t="shared" si="2"/>
        <v>Average Per Device1-in-10August System Peak Day50% Cycling21</v>
      </c>
      <c r="G180" s="44">
        <v>2.8595100000000002</v>
      </c>
      <c r="H180" s="14">
        <v>2.8595100000000002</v>
      </c>
      <c r="I180" s="14">
        <v>76.441900000000004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">
        <v>3401</v>
      </c>
    </row>
    <row r="181" spans="1:15">
      <c r="A181" s="12" t="s">
        <v>51</v>
      </c>
      <c r="B181" s="14" t="s">
        <v>42</v>
      </c>
      <c r="C181" t="s">
        <v>40</v>
      </c>
      <c r="D181" t="s">
        <v>32</v>
      </c>
      <c r="E181">
        <v>21</v>
      </c>
      <c r="F181" t="str">
        <f t="shared" si="2"/>
        <v>Aggregate1-in-10August System Peak Day50% Cycling21</v>
      </c>
      <c r="G181" s="44">
        <v>21.972480000000001</v>
      </c>
      <c r="H181" s="14">
        <v>21.972480000000001</v>
      </c>
      <c r="I181" s="14">
        <v>76.441900000000004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">
        <v>3401</v>
      </c>
    </row>
    <row r="182" spans="1:15">
      <c r="A182" s="12" t="s">
        <v>31</v>
      </c>
      <c r="B182" s="14" t="s">
        <v>42</v>
      </c>
      <c r="C182" t="s">
        <v>40</v>
      </c>
      <c r="D182" t="s">
        <v>32</v>
      </c>
      <c r="E182">
        <v>22</v>
      </c>
      <c r="F182" t="str">
        <f t="shared" si="2"/>
        <v>Average Per Ton1-in-10August System Peak Day50% Cycling22</v>
      </c>
      <c r="G182" s="44">
        <v>0.64470910000000003</v>
      </c>
      <c r="H182" s="14">
        <v>0.64470910000000003</v>
      </c>
      <c r="I182" s="14">
        <v>75.125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">
        <v>3401</v>
      </c>
    </row>
    <row r="183" spans="1:15">
      <c r="A183" s="12" t="s">
        <v>29</v>
      </c>
      <c r="B183" s="14" t="s">
        <v>42</v>
      </c>
      <c r="C183" t="s">
        <v>40</v>
      </c>
      <c r="D183" t="s">
        <v>32</v>
      </c>
      <c r="E183">
        <v>22</v>
      </c>
      <c r="F183" t="str">
        <f t="shared" si="2"/>
        <v>Average Per Premise1-in-10August System Peak Day50% Cycling22</v>
      </c>
      <c r="G183" s="44">
        <v>5.6610240000000003</v>
      </c>
      <c r="H183" s="14">
        <v>5.6610240000000003</v>
      </c>
      <c r="I183" s="14">
        <v>75.125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">
        <v>3401</v>
      </c>
    </row>
    <row r="184" spans="1:15">
      <c r="A184" s="12" t="s">
        <v>30</v>
      </c>
      <c r="B184" s="14" t="s">
        <v>42</v>
      </c>
      <c r="C184" t="s">
        <v>40</v>
      </c>
      <c r="D184" t="s">
        <v>32</v>
      </c>
      <c r="E184">
        <v>22</v>
      </c>
      <c r="F184" t="str">
        <f t="shared" si="2"/>
        <v>Average Per Device1-in-10August System Peak Day50% Cycling22</v>
      </c>
      <c r="G184" s="44">
        <v>2.5056150000000001</v>
      </c>
      <c r="H184" s="14">
        <v>2.5056150000000001</v>
      </c>
      <c r="I184" s="14">
        <v>75.125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">
        <v>3401</v>
      </c>
    </row>
    <row r="185" spans="1:15">
      <c r="A185" s="12" t="s">
        <v>51</v>
      </c>
      <c r="B185" s="14" t="s">
        <v>42</v>
      </c>
      <c r="C185" t="s">
        <v>40</v>
      </c>
      <c r="D185" t="s">
        <v>32</v>
      </c>
      <c r="E185">
        <v>22</v>
      </c>
      <c r="F185" t="str">
        <f t="shared" si="2"/>
        <v>Aggregate1-in-10August System Peak Day50% Cycling22</v>
      </c>
      <c r="G185" s="44">
        <v>19.253139999999998</v>
      </c>
      <c r="H185" s="14">
        <v>19.253139999999998</v>
      </c>
      <c r="I185" s="14">
        <v>75.125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">
        <v>3401</v>
      </c>
    </row>
    <row r="186" spans="1:15">
      <c r="A186" s="12" t="s">
        <v>31</v>
      </c>
      <c r="B186" s="14" t="s">
        <v>42</v>
      </c>
      <c r="C186" t="s">
        <v>40</v>
      </c>
      <c r="D186" t="s">
        <v>32</v>
      </c>
      <c r="E186">
        <v>23</v>
      </c>
      <c r="F186" t="str">
        <f t="shared" si="2"/>
        <v>Average Per Ton1-in-10August System Peak Day50% Cycling23</v>
      </c>
      <c r="G186" s="44">
        <v>0.56167750000000005</v>
      </c>
      <c r="H186" s="14">
        <v>0.56167750000000005</v>
      </c>
      <c r="I186" s="14">
        <v>73.985299999999995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">
        <v>3401</v>
      </c>
    </row>
    <row r="187" spans="1:15">
      <c r="A187" s="12" t="s">
        <v>29</v>
      </c>
      <c r="B187" s="14" t="s">
        <v>42</v>
      </c>
      <c r="C187" t="s">
        <v>40</v>
      </c>
      <c r="D187" t="s">
        <v>32</v>
      </c>
      <c r="E187">
        <v>23</v>
      </c>
      <c r="F187" t="str">
        <f t="shared" si="2"/>
        <v>Average Per Premise1-in-10August System Peak Day50% Cycling23</v>
      </c>
      <c r="G187" s="44">
        <v>4.9319439999999997</v>
      </c>
      <c r="H187" s="14">
        <v>4.9319439999999997</v>
      </c>
      <c r="I187" s="14">
        <v>73.985299999999995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">
        <v>3401</v>
      </c>
    </row>
    <row r="188" spans="1:15">
      <c r="A188" s="12" t="s">
        <v>30</v>
      </c>
      <c r="B188" s="14" t="s">
        <v>42</v>
      </c>
      <c r="C188" t="s">
        <v>40</v>
      </c>
      <c r="D188" t="s">
        <v>32</v>
      </c>
      <c r="E188">
        <v>23</v>
      </c>
      <c r="F188" t="str">
        <f t="shared" si="2"/>
        <v>Average Per Device1-in-10August System Peak Day50% Cycling23</v>
      </c>
      <c r="G188" s="44">
        <v>2.1829179999999999</v>
      </c>
      <c r="H188" s="14">
        <v>2.1829179999999999</v>
      </c>
      <c r="I188" s="14">
        <v>73.985299999999995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">
        <v>3401</v>
      </c>
    </row>
    <row r="189" spans="1:15">
      <c r="A189" s="12" t="s">
        <v>51</v>
      </c>
      <c r="B189" s="14" t="s">
        <v>42</v>
      </c>
      <c r="C189" t="s">
        <v>40</v>
      </c>
      <c r="D189" t="s">
        <v>32</v>
      </c>
      <c r="E189">
        <v>23</v>
      </c>
      <c r="F189" t="str">
        <f t="shared" si="2"/>
        <v>Aggregate1-in-10August System Peak Day50% Cycling23</v>
      </c>
      <c r="G189" s="44">
        <v>16.773540000000001</v>
      </c>
      <c r="H189" s="14">
        <v>16.773540000000001</v>
      </c>
      <c r="I189" s="14">
        <v>73.985299999999995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">
        <v>3401</v>
      </c>
    </row>
    <row r="190" spans="1:15">
      <c r="A190" s="12" t="s">
        <v>31</v>
      </c>
      <c r="B190" s="14" t="s">
        <v>42</v>
      </c>
      <c r="C190" t="s">
        <v>40</v>
      </c>
      <c r="D190" t="s">
        <v>32</v>
      </c>
      <c r="E190">
        <v>24</v>
      </c>
      <c r="F190" t="str">
        <f t="shared" si="2"/>
        <v>Average Per Ton1-in-10August System Peak Day50% Cycling24</v>
      </c>
      <c r="G190" s="44">
        <v>0.50684300000000004</v>
      </c>
      <c r="H190" s="14">
        <v>0.50684300000000004</v>
      </c>
      <c r="I190" s="14">
        <v>72.979699999999994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">
        <v>3401</v>
      </c>
    </row>
    <row r="191" spans="1:15">
      <c r="A191" s="12" t="s">
        <v>29</v>
      </c>
      <c r="B191" s="14" t="s">
        <v>42</v>
      </c>
      <c r="C191" t="s">
        <v>40</v>
      </c>
      <c r="D191" t="s">
        <v>32</v>
      </c>
      <c r="E191">
        <v>24</v>
      </c>
      <c r="F191" t="str">
        <f t="shared" si="2"/>
        <v>Average Per Premise1-in-10August System Peak Day50% Cycling24</v>
      </c>
      <c r="G191" s="44">
        <v>4.4504580000000002</v>
      </c>
      <c r="H191" s="14">
        <v>4.4504580000000002</v>
      </c>
      <c r="I191" s="14">
        <v>72.979699999999994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">
        <v>3401</v>
      </c>
    </row>
    <row r="192" spans="1:15">
      <c r="A192" s="12" t="s">
        <v>30</v>
      </c>
      <c r="B192" s="14" t="s">
        <v>42</v>
      </c>
      <c r="C192" t="s">
        <v>40</v>
      </c>
      <c r="D192" t="s">
        <v>32</v>
      </c>
      <c r="E192">
        <v>24</v>
      </c>
      <c r="F192" t="str">
        <f t="shared" si="2"/>
        <v>Average Per Device1-in-10August System Peak Day50% Cycling24</v>
      </c>
      <c r="G192" s="44">
        <v>1.969808</v>
      </c>
      <c r="H192" s="14">
        <v>1.969808</v>
      </c>
      <c r="I192" s="14">
        <v>72.979699999999994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">
        <v>3401</v>
      </c>
    </row>
    <row r="193" spans="1:15">
      <c r="A193" s="12" t="s">
        <v>51</v>
      </c>
      <c r="B193" s="14" t="s">
        <v>42</v>
      </c>
      <c r="C193" t="s">
        <v>40</v>
      </c>
      <c r="D193" t="s">
        <v>32</v>
      </c>
      <c r="E193">
        <v>24</v>
      </c>
      <c r="F193" t="str">
        <f t="shared" si="2"/>
        <v>Aggregate1-in-10August System Peak Day50% Cycling24</v>
      </c>
      <c r="G193" s="44">
        <v>15.136010000000001</v>
      </c>
      <c r="H193" s="14">
        <v>15.136010000000001</v>
      </c>
      <c r="I193" s="14">
        <v>72.979699999999994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">
        <v>3401</v>
      </c>
    </row>
    <row r="194" spans="1:15">
      <c r="A194" s="12" t="s">
        <v>31</v>
      </c>
      <c r="B194" s="14" t="s">
        <v>42</v>
      </c>
      <c r="C194" t="s">
        <v>40</v>
      </c>
      <c r="D194" t="s">
        <v>27</v>
      </c>
      <c r="E194">
        <v>1</v>
      </c>
      <c r="F194" t="str">
        <f t="shared" si="2"/>
        <v>Average Per Ton1-in-10August System Peak DayAll1</v>
      </c>
      <c r="G194" s="14">
        <v>0.46210689999999999</v>
      </c>
      <c r="H194" s="14">
        <v>0.46210689999999999</v>
      </c>
      <c r="I194" s="14">
        <v>72.175200000000004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>
        <v>4870</v>
      </c>
    </row>
    <row r="195" spans="1:15">
      <c r="A195" s="12" t="s">
        <v>29</v>
      </c>
      <c r="B195" s="14" t="s">
        <v>42</v>
      </c>
      <c r="C195" t="s">
        <v>40</v>
      </c>
      <c r="D195" t="s">
        <v>27</v>
      </c>
      <c r="E195">
        <v>1</v>
      </c>
      <c r="F195" t="str">
        <f t="shared" ref="F195:F258" si="3">CONCATENATE(A195,B195,C195,D195,E195)</f>
        <v>Average Per Premise1-in-10August System Peak DayAll1</v>
      </c>
      <c r="G195" s="14">
        <v>4.2710059999999999</v>
      </c>
      <c r="H195" s="14">
        <v>4.2710059999999999</v>
      </c>
      <c r="I195" s="14">
        <v>72.175200000000004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>
        <v>4870</v>
      </c>
    </row>
    <row r="196" spans="1:15">
      <c r="A196" s="12" t="s">
        <v>30</v>
      </c>
      <c r="B196" s="14" t="s">
        <v>42</v>
      </c>
      <c r="C196" t="s">
        <v>40</v>
      </c>
      <c r="D196" t="s">
        <v>27</v>
      </c>
      <c r="E196">
        <v>1</v>
      </c>
      <c r="F196" t="str">
        <f t="shared" si="3"/>
        <v>Average Per Device1-in-10August System Peak DayAll1</v>
      </c>
      <c r="G196" s="14">
        <v>1.7938590000000001</v>
      </c>
      <c r="H196" s="14">
        <v>1.7938590000000001</v>
      </c>
      <c r="I196" s="14">
        <v>72.175200000000004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>
        <v>4870</v>
      </c>
    </row>
    <row r="197" spans="1:15">
      <c r="A197" s="12" t="s">
        <v>51</v>
      </c>
      <c r="B197" s="14" t="s">
        <v>42</v>
      </c>
      <c r="C197" t="s">
        <v>40</v>
      </c>
      <c r="D197" t="s">
        <v>27</v>
      </c>
      <c r="E197">
        <v>1</v>
      </c>
      <c r="F197" t="str">
        <f t="shared" si="3"/>
        <v>Aggregate1-in-10August System Peak DayAll1</v>
      </c>
      <c r="G197" s="14">
        <v>20.799800000000001</v>
      </c>
      <c r="H197" s="14">
        <v>20.799800000000001</v>
      </c>
      <c r="I197" s="14">
        <v>72.175200000000004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>
        <v>4870</v>
      </c>
    </row>
    <row r="198" spans="1:15">
      <c r="A198" s="12" t="s">
        <v>31</v>
      </c>
      <c r="B198" s="14" t="s">
        <v>42</v>
      </c>
      <c r="C198" t="s">
        <v>40</v>
      </c>
      <c r="D198" t="s">
        <v>27</v>
      </c>
      <c r="E198">
        <v>2</v>
      </c>
      <c r="F198" t="str">
        <f t="shared" si="3"/>
        <v>Average Per Ton1-in-10August System Peak DayAll2</v>
      </c>
      <c r="G198" s="14">
        <v>0.44277569999999999</v>
      </c>
      <c r="H198" s="14">
        <v>0.44277569999999999</v>
      </c>
      <c r="I198" s="14">
        <v>72.031199999999998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>
        <v>4870</v>
      </c>
    </row>
    <row r="199" spans="1:15">
      <c r="A199" s="12" t="s">
        <v>29</v>
      </c>
      <c r="B199" s="14" t="s">
        <v>42</v>
      </c>
      <c r="C199" t="s">
        <v>40</v>
      </c>
      <c r="D199" t="s">
        <v>27</v>
      </c>
      <c r="E199">
        <v>2</v>
      </c>
      <c r="F199" t="str">
        <f t="shared" si="3"/>
        <v>Average Per Premise1-in-10August System Peak DayAll2</v>
      </c>
      <c r="G199" s="14">
        <v>4.0923379999999998</v>
      </c>
      <c r="H199" s="14">
        <v>4.0923379999999998</v>
      </c>
      <c r="I199" s="14">
        <v>72.031199999999998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>
        <v>4870</v>
      </c>
    </row>
    <row r="200" spans="1:15">
      <c r="A200" s="12" t="s">
        <v>30</v>
      </c>
      <c r="B200" s="14" t="s">
        <v>42</v>
      </c>
      <c r="C200" t="s">
        <v>40</v>
      </c>
      <c r="D200" t="s">
        <v>27</v>
      </c>
      <c r="E200">
        <v>2</v>
      </c>
      <c r="F200" t="str">
        <f t="shared" si="3"/>
        <v>Average Per Device1-in-10August System Peak DayAll2</v>
      </c>
      <c r="G200" s="14">
        <v>1.718817</v>
      </c>
      <c r="H200" s="14">
        <v>1.718817</v>
      </c>
      <c r="I200" s="14">
        <v>72.031199999999998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>
        <v>4870</v>
      </c>
    </row>
    <row r="201" spans="1:15">
      <c r="A201" s="12" t="s">
        <v>51</v>
      </c>
      <c r="B201" s="14" t="s">
        <v>42</v>
      </c>
      <c r="C201" t="s">
        <v>40</v>
      </c>
      <c r="D201" t="s">
        <v>27</v>
      </c>
      <c r="E201">
        <v>2</v>
      </c>
      <c r="F201" t="str">
        <f t="shared" si="3"/>
        <v>Aggregate1-in-10August System Peak DayAll2</v>
      </c>
      <c r="G201" s="14">
        <v>19.929690000000001</v>
      </c>
      <c r="H201" s="14">
        <v>19.929690000000001</v>
      </c>
      <c r="I201" s="14">
        <v>72.031199999999998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>
        <v>4870</v>
      </c>
    </row>
    <row r="202" spans="1:15">
      <c r="A202" s="12" t="s">
        <v>31</v>
      </c>
      <c r="B202" s="14" t="s">
        <v>42</v>
      </c>
      <c r="C202" t="s">
        <v>40</v>
      </c>
      <c r="D202" t="s">
        <v>27</v>
      </c>
      <c r="E202">
        <v>3</v>
      </c>
      <c r="F202" t="str">
        <f t="shared" si="3"/>
        <v>Average Per Ton1-in-10August System Peak DayAll3</v>
      </c>
      <c r="G202" s="14">
        <v>0.42973240000000001</v>
      </c>
      <c r="H202" s="14">
        <v>0.42973240000000001</v>
      </c>
      <c r="I202" s="14">
        <v>71.530600000000007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>
        <v>4870</v>
      </c>
    </row>
    <row r="203" spans="1:15">
      <c r="A203" s="12" t="s">
        <v>29</v>
      </c>
      <c r="B203" s="14" t="s">
        <v>42</v>
      </c>
      <c r="C203" t="s">
        <v>40</v>
      </c>
      <c r="D203" t="s">
        <v>27</v>
      </c>
      <c r="E203">
        <v>3</v>
      </c>
      <c r="F203" t="str">
        <f t="shared" si="3"/>
        <v>Average Per Premise1-in-10August System Peak DayAll3</v>
      </c>
      <c r="G203" s="14">
        <v>3.971787</v>
      </c>
      <c r="H203" s="14">
        <v>3.971787</v>
      </c>
      <c r="I203" s="14">
        <v>71.530600000000007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>
        <v>4870</v>
      </c>
    </row>
    <row r="204" spans="1:15">
      <c r="A204" s="12" t="s">
        <v>30</v>
      </c>
      <c r="B204" s="14" t="s">
        <v>42</v>
      </c>
      <c r="C204" t="s">
        <v>40</v>
      </c>
      <c r="D204" t="s">
        <v>27</v>
      </c>
      <c r="E204">
        <v>3</v>
      </c>
      <c r="F204" t="str">
        <f t="shared" si="3"/>
        <v>Average Per Device1-in-10August System Peak DayAll3</v>
      </c>
      <c r="G204" s="14">
        <v>1.668185</v>
      </c>
      <c r="H204" s="14">
        <v>1.668185</v>
      </c>
      <c r="I204" s="14">
        <v>71.530600000000007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>
        <v>4870</v>
      </c>
    </row>
    <row r="205" spans="1:15">
      <c r="A205" s="12" t="s">
        <v>51</v>
      </c>
      <c r="B205" s="14" t="s">
        <v>42</v>
      </c>
      <c r="C205" t="s">
        <v>40</v>
      </c>
      <c r="D205" t="s">
        <v>27</v>
      </c>
      <c r="E205">
        <v>3</v>
      </c>
      <c r="F205" t="str">
        <f t="shared" si="3"/>
        <v>Aggregate1-in-10August System Peak DayAll3</v>
      </c>
      <c r="G205" s="14">
        <v>19.342600000000001</v>
      </c>
      <c r="H205" s="14">
        <v>19.342600000000001</v>
      </c>
      <c r="I205" s="14">
        <v>71.530600000000007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>
        <v>4870</v>
      </c>
    </row>
    <row r="206" spans="1:15">
      <c r="A206" s="12" t="s">
        <v>31</v>
      </c>
      <c r="B206" s="14" t="s">
        <v>42</v>
      </c>
      <c r="C206" t="s">
        <v>40</v>
      </c>
      <c r="D206" t="s">
        <v>27</v>
      </c>
      <c r="E206">
        <v>4</v>
      </c>
      <c r="F206" t="str">
        <f t="shared" si="3"/>
        <v>Average Per Ton1-in-10August System Peak DayAll4</v>
      </c>
      <c r="G206" s="14">
        <v>0.42436400000000002</v>
      </c>
      <c r="H206" s="14">
        <v>0.42436400000000002</v>
      </c>
      <c r="I206" s="14">
        <v>71.157899999999998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>
        <v>4870</v>
      </c>
    </row>
    <row r="207" spans="1:15">
      <c r="A207" s="12" t="s">
        <v>29</v>
      </c>
      <c r="B207" s="14" t="s">
        <v>42</v>
      </c>
      <c r="C207" t="s">
        <v>40</v>
      </c>
      <c r="D207" t="s">
        <v>27</v>
      </c>
      <c r="E207">
        <v>4</v>
      </c>
      <c r="F207" t="str">
        <f t="shared" si="3"/>
        <v>Average Per Premise1-in-10August System Peak DayAll4</v>
      </c>
      <c r="G207" s="14">
        <v>3.9221689999999998</v>
      </c>
      <c r="H207" s="14">
        <v>3.9221689999999998</v>
      </c>
      <c r="I207" s="14">
        <v>71.157899999999998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>
        <v>4870</v>
      </c>
    </row>
    <row r="208" spans="1:15">
      <c r="A208" s="12" t="s">
        <v>30</v>
      </c>
      <c r="B208" s="14" t="s">
        <v>42</v>
      </c>
      <c r="C208" t="s">
        <v>40</v>
      </c>
      <c r="D208" t="s">
        <v>27</v>
      </c>
      <c r="E208">
        <v>4</v>
      </c>
      <c r="F208" t="str">
        <f t="shared" si="3"/>
        <v>Average Per Device1-in-10August System Peak DayAll4</v>
      </c>
      <c r="G208" s="14">
        <v>1.6473450000000001</v>
      </c>
      <c r="H208" s="14">
        <v>1.6473450000000001</v>
      </c>
      <c r="I208" s="14">
        <v>71.157899999999998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>
        <v>4870</v>
      </c>
    </row>
    <row r="209" spans="1:15">
      <c r="A209" s="12" t="s">
        <v>51</v>
      </c>
      <c r="B209" s="14" t="s">
        <v>42</v>
      </c>
      <c r="C209" t="s">
        <v>40</v>
      </c>
      <c r="D209" t="s">
        <v>27</v>
      </c>
      <c r="E209">
        <v>4</v>
      </c>
      <c r="F209" t="str">
        <f t="shared" si="3"/>
        <v>Aggregate1-in-10August System Peak DayAll4</v>
      </c>
      <c r="G209" s="14">
        <v>19.100960000000001</v>
      </c>
      <c r="H209" s="14">
        <v>19.100960000000001</v>
      </c>
      <c r="I209" s="14">
        <v>71.157899999999998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>
        <v>4870</v>
      </c>
    </row>
    <row r="210" spans="1:15">
      <c r="A210" s="12" t="s">
        <v>31</v>
      </c>
      <c r="B210" s="14" t="s">
        <v>42</v>
      </c>
      <c r="C210" t="s">
        <v>40</v>
      </c>
      <c r="D210" t="s">
        <v>27</v>
      </c>
      <c r="E210">
        <v>5</v>
      </c>
      <c r="F210" t="str">
        <f t="shared" si="3"/>
        <v>Average Per Ton1-in-10August System Peak DayAll5</v>
      </c>
      <c r="G210" s="14">
        <v>0.4358013</v>
      </c>
      <c r="H210" s="14">
        <v>0.4358013</v>
      </c>
      <c r="I210" s="14">
        <v>71.2928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>
        <v>4870</v>
      </c>
    </row>
    <row r="211" spans="1:15">
      <c r="A211" s="12" t="s">
        <v>29</v>
      </c>
      <c r="B211" s="14" t="s">
        <v>42</v>
      </c>
      <c r="C211" t="s">
        <v>40</v>
      </c>
      <c r="D211" t="s">
        <v>27</v>
      </c>
      <c r="E211">
        <v>5</v>
      </c>
      <c r="F211" t="str">
        <f t="shared" si="3"/>
        <v>Average Per Premise1-in-10August System Peak DayAll5</v>
      </c>
      <c r="G211" s="14">
        <v>4.0278780000000003</v>
      </c>
      <c r="H211" s="14">
        <v>4.0278780000000003</v>
      </c>
      <c r="I211" s="14">
        <v>71.2928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>
        <v>4870</v>
      </c>
    </row>
    <row r="212" spans="1:15">
      <c r="A212" s="12" t="s">
        <v>30</v>
      </c>
      <c r="B212" s="14" t="s">
        <v>42</v>
      </c>
      <c r="C212" t="s">
        <v>40</v>
      </c>
      <c r="D212" t="s">
        <v>27</v>
      </c>
      <c r="E212">
        <v>5</v>
      </c>
      <c r="F212" t="str">
        <f t="shared" si="3"/>
        <v>Average Per Device1-in-10August System Peak DayAll5</v>
      </c>
      <c r="G212" s="14">
        <v>1.691743</v>
      </c>
      <c r="H212" s="14">
        <v>1.691743</v>
      </c>
      <c r="I212" s="14">
        <v>71.2928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>
        <v>4870</v>
      </c>
    </row>
    <row r="213" spans="1:15">
      <c r="A213" s="12" t="s">
        <v>51</v>
      </c>
      <c r="B213" s="14" t="s">
        <v>42</v>
      </c>
      <c r="C213" t="s">
        <v>40</v>
      </c>
      <c r="D213" t="s">
        <v>27</v>
      </c>
      <c r="E213">
        <v>5</v>
      </c>
      <c r="F213" t="str">
        <f t="shared" si="3"/>
        <v>Aggregate1-in-10August System Peak DayAll5</v>
      </c>
      <c r="G213" s="14">
        <v>19.615760000000002</v>
      </c>
      <c r="H213" s="14">
        <v>19.615760000000002</v>
      </c>
      <c r="I213" s="14">
        <v>71.2928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>
        <v>4870</v>
      </c>
    </row>
    <row r="214" spans="1:15">
      <c r="A214" s="12" t="s">
        <v>31</v>
      </c>
      <c r="B214" s="14" t="s">
        <v>42</v>
      </c>
      <c r="C214" t="s">
        <v>40</v>
      </c>
      <c r="D214" t="s">
        <v>27</v>
      </c>
      <c r="E214">
        <v>6</v>
      </c>
      <c r="F214" t="str">
        <f t="shared" si="3"/>
        <v>Average Per Ton1-in-10August System Peak DayAll6</v>
      </c>
      <c r="G214" s="14">
        <v>0.47573670000000001</v>
      </c>
      <c r="H214" s="14">
        <v>0.47573670000000001</v>
      </c>
      <c r="I214" s="14">
        <v>71.689700000000002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>
        <v>4870</v>
      </c>
    </row>
    <row r="215" spans="1:15">
      <c r="A215" s="12" t="s">
        <v>29</v>
      </c>
      <c r="B215" s="14" t="s">
        <v>42</v>
      </c>
      <c r="C215" t="s">
        <v>40</v>
      </c>
      <c r="D215" t="s">
        <v>27</v>
      </c>
      <c r="E215">
        <v>6</v>
      </c>
      <c r="F215" t="str">
        <f t="shared" si="3"/>
        <v>Average Per Premise1-in-10August System Peak DayAll6</v>
      </c>
      <c r="G215" s="14">
        <v>4.396979</v>
      </c>
      <c r="H215" s="14">
        <v>4.396979</v>
      </c>
      <c r="I215" s="14">
        <v>71.689700000000002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>
        <v>4870</v>
      </c>
    </row>
    <row r="216" spans="1:15">
      <c r="A216" s="12" t="s">
        <v>30</v>
      </c>
      <c r="B216" s="14" t="s">
        <v>42</v>
      </c>
      <c r="C216" t="s">
        <v>40</v>
      </c>
      <c r="D216" t="s">
        <v>27</v>
      </c>
      <c r="E216">
        <v>6</v>
      </c>
      <c r="F216" t="str">
        <f t="shared" si="3"/>
        <v>Average Per Device1-in-10August System Peak DayAll6</v>
      </c>
      <c r="G216" s="14">
        <v>1.8467690000000001</v>
      </c>
      <c r="H216" s="14">
        <v>1.8467690000000001</v>
      </c>
      <c r="I216" s="14">
        <v>71.689700000000002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>
        <v>4870</v>
      </c>
    </row>
    <row r="217" spans="1:15">
      <c r="A217" s="12" t="s">
        <v>51</v>
      </c>
      <c r="B217" s="14" t="s">
        <v>42</v>
      </c>
      <c r="C217" t="s">
        <v>40</v>
      </c>
      <c r="D217" t="s">
        <v>27</v>
      </c>
      <c r="E217">
        <v>6</v>
      </c>
      <c r="F217" t="str">
        <f t="shared" si="3"/>
        <v>Aggregate1-in-10August System Peak DayAll6</v>
      </c>
      <c r="G217" s="14">
        <v>21.41329</v>
      </c>
      <c r="H217" s="14">
        <v>21.41329</v>
      </c>
      <c r="I217" s="14">
        <v>71.689700000000002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>
        <v>4870</v>
      </c>
    </row>
    <row r="218" spans="1:15">
      <c r="A218" s="12" t="s">
        <v>31</v>
      </c>
      <c r="B218" s="14" t="s">
        <v>42</v>
      </c>
      <c r="C218" t="s">
        <v>40</v>
      </c>
      <c r="D218" t="s">
        <v>27</v>
      </c>
      <c r="E218">
        <v>7</v>
      </c>
      <c r="F218" t="str">
        <f t="shared" si="3"/>
        <v>Average Per Ton1-in-10August System Peak DayAll7</v>
      </c>
      <c r="G218" s="14">
        <v>0.54164409999999996</v>
      </c>
      <c r="H218" s="14">
        <v>0.54164409999999996</v>
      </c>
      <c r="I218" s="14">
        <v>71.484399999999994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>
        <v>4870</v>
      </c>
    </row>
    <row r="219" spans="1:15">
      <c r="A219" s="12" t="s">
        <v>29</v>
      </c>
      <c r="B219" s="14" t="s">
        <v>42</v>
      </c>
      <c r="C219" t="s">
        <v>40</v>
      </c>
      <c r="D219" t="s">
        <v>27</v>
      </c>
      <c r="E219">
        <v>7</v>
      </c>
      <c r="F219" t="str">
        <f t="shared" si="3"/>
        <v>Average Per Premise1-in-10August System Peak DayAll7</v>
      </c>
      <c r="G219" s="14">
        <v>5.0061260000000001</v>
      </c>
      <c r="H219" s="14">
        <v>5.0061260000000001</v>
      </c>
      <c r="I219" s="14">
        <v>71.484399999999994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>
        <v>4870</v>
      </c>
    </row>
    <row r="220" spans="1:15">
      <c r="A220" s="12" t="s">
        <v>30</v>
      </c>
      <c r="B220" s="14" t="s">
        <v>42</v>
      </c>
      <c r="C220" t="s">
        <v>40</v>
      </c>
      <c r="D220" t="s">
        <v>27</v>
      </c>
      <c r="E220">
        <v>7</v>
      </c>
      <c r="F220" t="str">
        <f t="shared" si="3"/>
        <v>Average Per Device1-in-10August System Peak DayAll7</v>
      </c>
      <c r="G220" s="14">
        <v>2.1026159999999998</v>
      </c>
      <c r="H220" s="14">
        <v>2.1026159999999998</v>
      </c>
      <c r="I220" s="14">
        <v>71.484399999999994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>
        <v>4870</v>
      </c>
    </row>
    <row r="221" spans="1:15">
      <c r="A221" s="12" t="s">
        <v>51</v>
      </c>
      <c r="B221" s="14" t="s">
        <v>42</v>
      </c>
      <c r="C221" t="s">
        <v>40</v>
      </c>
      <c r="D221" t="s">
        <v>27</v>
      </c>
      <c r="E221">
        <v>7</v>
      </c>
      <c r="F221" t="str">
        <f t="shared" si="3"/>
        <v>Aggregate1-in-10August System Peak DayAll7</v>
      </c>
      <c r="G221" s="14">
        <v>24.379840000000002</v>
      </c>
      <c r="H221" s="14">
        <v>24.379840000000002</v>
      </c>
      <c r="I221" s="14">
        <v>71.484399999999994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>
        <v>4870</v>
      </c>
    </row>
    <row r="222" spans="1:15">
      <c r="A222" s="12" t="s">
        <v>31</v>
      </c>
      <c r="B222" s="14" t="s">
        <v>42</v>
      </c>
      <c r="C222" t="s">
        <v>40</v>
      </c>
      <c r="D222" t="s">
        <v>27</v>
      </c>
      <c r="E222">
        <v>8</v>
      </c>
      <c r="F222" t="str">
        <f t="shared" si="3"/>
        <v>Average Per Ton1-in-10August System Peak DayAll8</v>
      </c>
      <c r="G222" s="14">
        <v>0.66480550000000005</v>
      </c>
      <c r="H222" s="14">
        <v>0.66480550000000005</v>
      </c>
      <c r="I222" s="14">
        <v>74.213700000000003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>
        <v>4870</v>
      </c>
    </row>
    <row r="223" spans="1:15">
      <c r="A223" s="12" t="s">
        <v>29</v>
      </c>
      <c r="B223" s="14" t="s">
        <v>42</v>
      </c>
      <c r="C223" t="s">
        <v>40</v>
      </c>
      <c r="D223" t="s">
        <v>27</v>
      </c>
      <c r="E223">
        <v>8</v>
      </c>
      <c r="F223" t="str">
        <f t="shared" si="3"/>
        <v>Average Per Premise1-in-10August System Peak DayAll8</v>
      </c>
      <c r="G223" s="14">
        <v>6.1444409999999996</v>
      </c>
      <c r="H223" s="14">
        <v>6.1444409999999996</v>
      </c>
      <c r="I223" s="14">
        <v>74.213700000000003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>
        <v>4870</v>
      </c>
    </row>
    <row r="224" spans="1:15">
      <c r="A224" s="12" t="s">
        <v>30</v>
      </c>
      <c r="B224" s="14" t="s">
        <v>42</v>
      </c>
      <c r="C224" t="s">
        <v>40</v>
      </c>
      <c r="D224" t="s">
        <v>27</v>
      </c>
      <c r="E224">
        <v>8</v>
      </c>
      <c r="F224" t="str">
        <f t="shared" si="3"/>
        <v>Average Per Device1-in-10August System Peak DayAll8</v>
      </c>
      <c r="G224" s="14">
        <v>2.5807180000000001</v>
      </c>
      <c r="H224" s="14">
        <v>2.5807180000000001</v>
      </c>
      <c r="I224" s="14">
        <v>74.213700000000003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>
        <v>4870</v>
      </c>
    </row>
    <row r="225" spans="1:15">
      <c r="A225" s="12" t="s">
        <v>51</v>
      </c>
      <c r="B225" s="14" t="s">
        <v>42</v>
      </c>
      <c r="C225" t="s">
        <v>40</v>
      </c>
      <c r="D225" t="s">
        <v>27</v>
      </c>
      <c r="E225">
        <v>8</v>
      </c>
      <c r="F225" t="str">
        <f t="shared" si="3"/>
        <v>Aggregate1-in-10August System Peak DayAll8</v>
      </c>
      <c r="G225" s="14">
        <v>29.92343</v>
      </c>
      <c r="H225" s="14">
        <v>29.92343</v>
      </c>
      <c r="I225" s="14">
        <v>74.213700000000003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>
        <v>4870</v>
      </c>
    </row>
    <row r="226" spans="1:15">
      <c r="A226" s="12" t="s">
        <v>31</v>
      </c>
      <c r="B226" s="14" t="s">
        <v>42</v>
      </c>
      <c r="C226" t="s">
        <v>40</v>
      </c>
      <c r="D226" t="s">
        <v>27</v>
      </c>
      <c r="E226">
        <v>9</v>
      </c>
      <c r="F226" t="str">
        <f t="shared" si="3"/>
        <v>Average Per Ton1-in-10August System Peak DayAll9</v>
      </c>
      <c r="G226" s="14">
        <v>0.84722339999999996</v>
      </c>
      <c r="H226" s="14">
        <v>0.84722339999999996</v>
      </c>
      <c r="I226" s="14">
        <v>78.11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>
        <v>4870</v>
      </c>
    </row>
    <row r="227" spans="1:15">
      <c r="A227" s="12" t="s">
        <v>29</v>
      </c>
      <c r="B227" s="14" t="s">
        <v>42</v>
      </c>
      <c r="C227" t="s">
        <v>40</v>
      </c>
      <c r="D227" t="s">
        <v>27</v>
      </c>
      <c r="E227">
        <v>9</v>
      </c>
      <c r="F227" t="str">
        <f t="shared" si="3"/>
        <v>Average Per Premise1-in-10August System Peak DayAll9</v>
      </c>
      <c r="G227" s="14">
        <v>7.8304320000000001</v>
      </c>
      <c r="H227" s="14">
        <v>7.8304320000000001</v>
      </c>
      <c r="I227" s="14">
        <v>78.11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>
        <v>4870</v>
      </c>
    </row>
    <row r="228" spans="1:15">
      <c r="A228" s="12" t="s">
        <v>30</v>
      </c>
      <c r="B228" s="14" t="s">
        <v>42</v>
      </c>
      <c r="C228" t="s">
        <v>40</v>
      </c>
      <c r="D228" t="s">
        <v>27</v>
      </c>
      <c r="E228">
        <v>9</v>
      </c>
      <c r="F228" t="str">
        <f t="shared" si="3"/>
        <v>Average Per Device1-in-10August System Peak DayAll9</v>
      </c>
      <c r="G228" s="14">
        <v>3.2888489999999999</v>
      </c>
      <c r="H228" s="14">
        <v>3.2888489999999999</v>
      </c>
      <c r="I228" s="14">
        <v>78.11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>
        <v>4870</v>
      </c>
    </row>
    <row r="229" spans="1:15">
      <c r="A229" s="12" t="s">
        <v>51</v>
      </c>
      <c r="B229" s="14" t="s">
        <v>42</v>
      </c>
      <c r="C229" t="s">
        <v>40</v>
      </c>
      <c r="D229" t="s">
        <v>27</v>
      </c>
      <c r="E229">
        <v>9</v>
      </c>
      <c r="F229" t="str">
        <f t="shared" si="3"/>
        <v>Aggregate1-in-10August System Peak DayAll9</v>
      </c>
      <c r="G229" s="14">
        <v>38.1342</v>
      </c>
      <c r="H229" s="14">
        <v>38.1342</v>
      </c>
      <c r="I229" s="14">
        <v>78.11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>
        <v>4870</v>
      </c>
    </row>
    <row r="230" spans="1:15">
      <c r="A230" s="12" t="s">
        <v>31</v>
      </c>
      <c r="B230" s="14" t="s">
        <v>42</v>
      </c>
      <c r="C230" t="s">
        <v>40</v>
      </c>
      <c r="D230" t="s">
        <v>27</v>
      </c>
      <c r="E230">
        <v>10</v>
      </c>
      <c r="F230" t="str">
        <f t="shared" si="3"/>
        <v>Average Per Ton1-in-10August System Peak DayAll10</v>
      </c>
      <c r="G230" s="14">
        <v>1.006483</v>
      </c>
      <c r="H230" s="14">
        <v>1.006483</v>
      </c>
      <c r="I230" s="14">
        <v>83.463999999999999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>
        <v>4870</v>
      </c>
    </row>
    <row r="231" spans="1:15">
      <c r="A231" s="12" t="s">
        <v>29</v>
      </c>
      <c r="B231" s="14" t="s">
        <v>42</v>
      </c>
      <c r="C231" t="s">
        <v>40</v>
      </c>
      <c r="D231" t="s">
        <v>27</v>
      </c>
      <c r="E231">
        <v>10</v>
      </c>
      <c r="F231" t="str">
        <f t="shared" si="3"/>
        <v>Average Per Premise1-in-10August System Peak DayAll10</v>
      </c>
      <c r="G231" s="14">
        <v>9.3023790000000002</v>
      </c>
      <c r="H231" s="14">
        <v>9.3023790000000002</v>
      </c>
      <c r="I231" s="14">
        <v>83.463999999999999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>
        <v>4870</v>
      </c>
    </row>
    <row r="232" spans="1:15">
      <c r="A232" s="12" t="s">
        <v>30</v>
      </c>
      <c r="B232" s="14" t="s">
        <v>42</v>
      </c>
      <c r="C232" t="s">
        <v>40</v>
      </c>
      <c r="D232" t="s">
        <v>27</v>
      </c>
      <c r="E232">
        <v>10</v>
      </c>
      <c r="F232" t="str">
        <f t="shared" si="3"/>
        <v>Average Per Device1-in-10August System Peak DayAll10</v>
      </c>
      <c r="G232" s="14">
        <v>3.907079</v>
      </c>
      <c r="H232" s="14">
        <v>3.907079</v>
      </c>
      <c r="I232" s="14">
        <v>83.463999999999999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>
        <v>4870</v>
      </c>
    </row>
    <row r="233" spans="1:15">
      <c r="A233" s="12" t="s">
        <v>51</v>
      </c>
      <c r="B233" s="14" t="s">
        <v>42</v>
      </c>
      <c r="C233" t="s">
        <v>40</v>
      </c>
      <c r="D233" t="s">
        <v>27</v>
      </c>
      <c r="E233">
        <v>10</v>
      </c>
      <c r="F233" t="str">
        <f t="shared" si="3"/>
        <v>Aggregate1-in-10August System Peak DayAll10</v>
      </c>
      <c r="G233" s="14">
        <v>45.302579999999999</v>
      </c>
      <c r="H233" s="14">
        <v>45.302579999999999</v>
      </c>
      <c r="I233" s="14">
        <v>83.463999999999999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>
        <v>4870</v>
      </c>
    </row>
    <row r="234" spans="1:15">
      <c r="A234" s="12" t="s">
        <v>31</v>
      </c>
      <c r="B234" s="14" t="s">
        <v>42</v>
      </c>
      <c r="C234" t="s">
        <v>40</v>
      </c>
      <c r="D234" t="s">
        <v>27</v>
      </c>
      <c r="E234">
        <v>11</v>
      </c>
      <c r="F234" t="str">
        <f t="shared" si="3"/>
        <v>Average Per Ton1-in-10August System Peak DayAll11</v>
      </c>
      <c r="G234" s="14">
        <v>1.1292340000000001</v>
      </c>
      <c r="H234" s="14">
        <v>1.1292340000000001</v>
      </c>
      <c r="I234" s="14">
        <v>85.835499999999996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>
        <v>4870</v>
      </c>
    </row>
    <row r="235" spans="1:15">
      <c r="A235" s="12" t="s">
        <v>29</v>
      </c>
      <c r="B235" s="14" t="s">
        <v>42</v>
      </c>
      <c r="C235" t="s">
        <v>40</v>
      </c>
      <c r="D235" t="s">
        <v>27</v>
      </c>
      <c r="E235">
        <v>11</v>
      </c>
      <c r="F235" t="str">
        <f t="shared" si="3"/>
        <v>Average Per Premise1-in-10August System Peak DayAll11</v>
      </c>
      <c r="G235" s="14">
        <v>10.436909999999999</v>
      </c>
      <c r="H235" s="14">
        <v>10.436909999999999</v>
      </c>
      <c r="I235" s="14">
        <v>85.835499999999996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>
        <v>4870</v>
      </c>
    </row>
    <row r="236" spans="1:15">
      <c r="A236" s="12" t="s">
        <v>30</v>
      </c>
      <c r="B236" s="14" t="s">
        <v>42</v>
      </c>
      <c r="C236" t="s">
        <v>40</v>
      </c>
      <c r="D236" t="s">
        <v>27</v>
      </c>
      <c r="E236">
        <v>11</v>
      </c>
      <c r="F236" t="str">
        <f t="shared" si="3"/>
        <v>Average Per Device1-in-10August System Peak DayAll11</v>
      </c>
      <c r="G236" s="14">
        <v>4.383591</v>
      </c>
      <c r="H236" s="14">
        <v>4.383591</v>
      </c>
      <c r="I236" s="14">
        <v>85.835499999999996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>
        <v>4870</v>
      </c>
    </row>
    <row r="237" spans="1:15">
      <c r="A237" s="12" t="s">
        <v>51</v>
      </c>
      <c r="B237" s="14" t="s">
        <v>42</v>
      </c>
      <c r="C237" t="s">
        <v>40</v>
      </c>
      <c r="D237" t="s">
        <v>27</v>
      </c>
      <c r="E237">
        <v>11</v>
      </c>
      <c r="F237" t="str">
        <f t="shared" si="3"/>
        <v>Aggregate1-in-10August System Peak DayAll11</v>
      </c>
      <c r="G237" s="14">
        <v>50.827739999999999</v>
      </c>
      <c r="H237" s="14">
        <v>50.827739999999999</v>
      </c>
      <c r="I237" s="14">
        <v>85.835499999999996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>
        <v>4870</v>
      </c>
    </row>
    <row r="238" spans="1:15">
      <c r="A238" s="12" t="s">
        <v>31</v>
      </c>
      <c r="B238" s="14" t="s">
        <v>42</v>
      </c>
      <c r="C238" t="s">
        <v>40</v>
      </c>
      <c r="D238" t="s">
        <v>27</v>
      </c>
      <c r="E238">
        <v>12</v>
      </c>
      <c r="F238" t="str">
        <f t="shared" si="3"/>
        <v>Average Per Ton1-in-10August System Peak DayAll12</v>
      </c>
      <c r="G238" s="14">
        <v>1.1932149999999999</v>
      </c>
      <c r="H238" s="14">
        <v>1.1932149999999999</v>
      </c>
      <c r="I238" s="14">
        <v>88.910399999999996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>
        <v>4870</v>
      </c>
    </row>
    <row r="239" spans="1:15">
      <c r="A239" s="12" t="s">
        <v>29</v>
      </c>
      <c r="B239" s="14" t="s">
        <v>42</v>
      </c>
      <c r="C239" t="s">
        <v>40</v>
      </c>
      <c r="D239" t="s">
        <v>27</v>
      </c>
      <c r="E239">
        <v>12</v>
      </c>
      <c r="F239" t="str">
        <f t="shared" si="3"/>
        <v>Average Per Premise1-in-10August System Peak DayAll12</v>
      </c>
      <c r="G239" s="14">
        <v>11.02824</v>
      </c>
      <c r="H239" s="14">
        <v>11.02824</v>
      </c>
      <c r="I239" s="14">
        <v>88.910399999999996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>
        <v>4870</v>
      </c>
    </row>
    <row r="240" spans="1:15">
      <c r="A240" s="12" t="s">
        <v>30</v>
      </c>
      <c r="B240" s="14" t="s">
        <v>42</v>
      </c>
      <c r="C240" t="s">
        <v>40</v>
      </c>
      <c r="D240" t="s">
        <v>27</v>
      </c>
      <c r="E240">
        <v>12</v>
      </c>
      <c r="F240" t="str">
        <f t="shared" si="3"/>
        <v>Average Per Device1-in-10August System Peak DayAll12</v>
      </c>
      <c r="G240" s="14">
        <v>4.6319569999999999</v>
      </c>
      <c r="H240" s="14">
        <v>4.6319569999999999</v>
      </c>
      <c r="I240" s="14">
        <v>88.910399999999996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>
        <v>4870</v>
      </c>
    </row>
    <row r="241" spans="1:15">
      <c r="A241" s="12" t="s">
        <v>51</v>
      </c>
      <c r="B241" s="14" t="s">
        <v>42</v>
      </c>
      <c r="C241" t="s">
        <v>40</v>
      </c>
      <c r="D241" t="s">
        <v>27</v>
      </c>
      <c r="E241">
        <v>12</v>
      </c>
      <c r="F241" t="str">
        <f t="shared" si="3"/>
        <v>Aggregate1-in-10August System Peak DayAll12</v>
      </c>
      <c r="G241" s="14">
        <v>53.707540000000002</v>
      </c>
      <c r="H241" s="14">
        <v>53.707540000000002</v>
      </c>
      <c r="I241" s="14">
        <v>88.910399999999996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>
        <v>4870</v>
      </c>
    </row>
    <row r="242" spans="1:15">
      <c r="A242" s="12" t="s">
        <v>31</v>
      </c>
      <c r="B242" s="14" t="s">
        <v>42</v>
      </c>
      <c r="C242" t="s">
        <v>40</v>
      </c>
      <c r="D242" t="s">
        <v>27</v>
      </c>
      <c r="E242">
        <v>13</v>
      </c>
      <c r="F242" t="str">
        <f t="shared" si="3"/>
        <v>Average Per Ton1-in-10August System Peak DayAll13</v>
      </c>
      <c r="G242" s="14">
        <v>1.21211</v>
      </c>
      <c r="H242" s="14">
        <v>1.21211</v>
      </c>
      <c r="I242" s="14">
        <v>88.003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>
        <v>4870</v>
      </c>
    </row>
    <row r="243" spans="1:15">
      <c r="A243" s="12" t="s">
        <v>29</v>
      </c>
      <c r="B243" s="14" t="s">
        <v>42</v>
      </c>
      <c r="C243" t="s">
        <v>40</v>
      </c>
      <c r="D243" t="s">
        <v>27</v>
      </c>
      <c r="E243">
        <v>13</v>
      </c>
      <c r="F243" t="str">
        <f t="shared" si="3"/>
        <v>Average Per Premise1-in-10August System Peak DayAll13</v>
      </c>
      <c r="G243" s="14">
        <v>11.20288</v>
      </c>
      <c r="H243" s="14">
        <v>11.20288</v>
      </c>
      <c r="I243" s="14">
        <v>88.003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>
        <v>4870</v>
      </c>
    </row>
    <row r="244" spans="1:15">
      <c r="A244" s="12" t="s">
        <v>30</v>
      </c>
      <c r="B244" s="14" t="s">
        <v>42</v>
      </c>
      <c r="C244" t="s">
        <v>40</v>
      </c>
      <c r="D244" t="s">
        <v>27</v>
      </c>
      <c r="E244">
        <v>13</v>
      </c>
      <c r="F244" t="str">
        <f t="shared" si="3"/>
        <v>Average Per Device1-in-10August System Peak DayAll13</v>
      </c>
      <c r="G244" s="14">
        <v>4.7053070000000004</v>
      </c>
      <c r="H244" s="14">
        <v>4.7053070000000004</v>
      </c>
      <c r="I244" s="14">
        <v>88.003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>
        <v>4870</v>
      </c>
    </row>
    <row r="245" spans="1:15">
      <c r="A245" s="12" t="s">
        <v>51</v>
      </c>
      <c r="B245" s="14" t="s">
        <v>42</v>
      </c>
      <c r="C245" t="s">
        <v>40</v>
      </c>
      <c r="D245" t="s">
        <v>27</v>
      </c>
      <c r="E245">
        <v>13</v>
      </c>
      <c r="F245" t="str">
        <f t="shared" si="3"/>
        <v>Aggregate1-in-10August System Peak DayAll13</v>
      </c>
      <c r="G245" s="14">
        <v>54.558030000000002</v>
      </c>
      <c r="H245" s="14">
        <v>54.558030000000002</v>
      </c>
      <c r="I245" s="14">
        <v>88.003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>
        <v>4870</v>
      </c>
    </row>
    <row r="246" spans="1:15">
      <c r="A246" s="12" t="s">
        <v>31</v>
      </c>
      <c r="B246" s="14" t="s">
        <v>42</v>
      </c>
      <c r="C246" t="s">
        <v>40</v>
      </c>
      <c r="D246" t="s">
        <v>27</v>
      </c>
      <c r="E246">
        <v>14</v>
      </c>
      <c r="F246" t="str">
        <f t="shared" si="3"/>
        <v>Average Per Ton1-in-10August System Peak DayAll14</v>
      </c>
      <c r="G246" s="14">
        <v>1.139122</v>
      </c>
      <c r="H246" s="14">
        <v>1.217309</v>
      </c>
      <c r="I246" s="14">
        <v>85.946899999999999</v>
      </c>
      <c r="J246" s="14">
        <v>4.9561099999999997E-2</v>
      </c>
      <c r="K246" s="14">
        <v>6.6473400000000002E-2</v>
      </c>
      <c r="L246" s="14">
        <v>7.8186900000000004E-2</v>
      </c>
      <c r="M246" s="14">
        <v>8.9900300000000002E-2</v>
      </c>
      <c r="N246" s="14">
        <v>0.1068127</v>
      </c>
      <c r="O246">
        <v>4870</v>
      </c>
    </row>
    <row r="247" spans="1:15">
      <c r="A247" s="12" t="s">
        <v>29</v>
      </c>
      <c r="B247" s="14" t="s">
        <v>42</v>
      </c>
      <c r="C247" t="s">
        <v>40</v>
      </c>
      <c r="D247" t="s">
        <v>27</v>
      </c>
      <c r="E247">
        <v>14</v>
      </c>
      <c r="F247" t="str">
        <f t="shared" si="3"/>
        <v>Average Per Premise1-in-10August System Peak DayAll14</v>
      </c>
      <c r="G247" s="14">
        <v>10.5283</v>
      </c>
      <c r="H247" s="14">
        <v>11.25094</v>
      </c>
      <c r="I247" s="14">
        <v>85.946899999999999</v>
      </c>
      <c r="J247" s="14">
        <v>0.45806639999999998</v>
      </c>
      <c r="K247" s="14">
        <v>0.61437830000000004</v>
      </c>
      <c r="L247" s="14">
        <v>0.72263940000000004</v>
      </c>
      <c r="M247" s="14">
        <v>0.83090050000000004</v>
      </c>
      <c r="N247" s="14">
        <v>0.98721239999999999</v>
      </c>
      <c r="O247">
        <v>4870</v>
      </c>
    </row>
    <row r="248" spans="1:15">
      <c r="A248" s="12" t="s">
        <v>30</v>
      </c>
      <c r="B248" s="14" t="s">
        <v>42</v>
      </c>
      <c r="C248" t="s">
        <v>40</v>
      </c>
      <c r="D248" t="s">
        <v>27</v>
      </c>
      <c r="E248">
        <v>14</v>
      </c>
      <c r="F248" t="str">
        <f t="shared" si="3"/>
        <v>Average Per Device1-in-10August System Peak DayAll14</v>
      </c>
      <c r="G248" s="14">
        <v>4.4219759999999999</v>
      </c>
      <c r="H248" s="14">
        <v>4.7254909999999999</v>
      </c>
      <c r="I248" s="14">
        <v>85.946899999999999</v>
      </c>
      <c r="J248" s="14">
        <v>0.1923918</v>
      </c>
      <c r="K248" s="14">
        <v>0.2580442</v>
      </c>
      <c r="L248" s="14">
        <v>0.30351479999999997</v>
      </c>
      <c r="M248" s="14">
        <v>0.3489854</v>
      </c>
      <c r="N248" s="14">
        <v>0.4146377</v>
      </c>
      <c r="O248">
        <v>4870</v>
      </c>
    </row>
    <row r="249" spans="1:15">
      <c r="A249" s="12" t="s">
        <v>51</v>
      </c>
      <c r="B249" s="14" t="s">
        <v>42</v>
      </c>
      <c r="C249" t="s">
        <v>40</v>
      </c>
      <c r="D249" t="s">
        <v>27</v>
      </c>
      <c r="E249">
        <v>14</v>
      </c>
      <c r="F249" t="str">
        <f t="shared" si="3"/>
        <v>Aggregate1-in-10August System Peak DayAll14</v>
      </c>
      <c r="G249" s="14">
        <v>51.27281</v>
      </c>
      <c r="H249" s="14">
        <v>54.792059999999999</v>
      </c>
      <c r="I249" s="14">
        <v>85.946899999999999</v>
      </c>
      <c r="J249" s="14">
        <v>2.2307830000000002</v>
      </c>
      <c r="K249" s="14">
        <v>2.992022</v>
      </c>
      <c r="L249" s="14">
        <v>3.5192540000000001</v>
      </c>
      <c r="M249" s="14">
        <v>4.0464849999999997</v>
      </c>
      <c r="N249" s="14">
        <v>4.8077240000000003</v>
      </c>
      <c r="O249">
        <v>4870</v>
      </c>
    </row>
    <row r="250" spans="1:15">
      <c r="A250" s="12" t="s">
        <v>31</v>
      </c>
      <c r="B250" s="14" t="s">
        <v>42</v>
      </c>
      <c r="C250" t="s">
        <v>40</v>
      </c>
      <c r="D250" t="s">
        <v>27</v>
      </c>
      <c r="E250">
        <v>15</v>
      </c>
      <c r="F250" t="str">
        <f t="shared" si="3"/>
        <v>Average Per Ton1-in-10August System Peak DayAll15</v>
      </c>
      <c r="G250" s="14">
        <v>1.128987</v>
      </c>
      <c r="H250" s="14">
        <v>1.219117</v>
      </c>
      <c r="I250" s="14">
        <v>85.427300000000002</v>
      </c>
      <c r="J250" s="14">
        <v>5.7058900000000003E-2</v>
      </c>
      <c r="K250" s="14">
        <v>7.6597600000000002E-2</v>
      </c>
      <c r="L250" s="14">
        <v>9.0130100000000005E-2</v>
      </c>
      <c r="M250" s="14">
        <v>0.10366259999999999</v>
      </c>
      <c r="N250" s="14">
        <v>0.1232013</v>
      </c>
      <c r="O250">
        <v>4870</v>
      </c>
    </row>
    <row r="251" spans="1:15">
      <c r="A251" s="12" t="s">
        <v>29</v>
      </c>
      <c r="B251" s="14" t="s">
        <v>42</v>
      </c>
      <c r="C251" t="s">
        <v>40</v>
      </c>
      <c r="D251" t="s">
        <v>27</v>
      </c>
      <c r="E251">
        <v>15</v>
      </c>
      <c r="F251" t="str">
        <f t="shared" si="3"/>
        <v>Average Per Premise1-in-10August System Peak DayAll15</v>
      </c>
      <c r="G251" s="14">
        <v>10.434620000000001</v>
      </c>
      <c r="H251" s="14">
        <v>11.26765</v>
      </c>
      <c r="I251" s="14">
        <v>85.427300000000002</v>
      </c>
      <c r="J251" s="14">
        <v>0.52736479999999997</v>
      </c>
      <c r="K251" s="14">
        <v>0.707951</v>
      </c>
      <c r="L251" s="14">
        <v>0.8330244</v>
      </c>
      <c r="M251" s="14">
        <v>0.9580978</v>
      </c>
      <c r="N251" s="14">
        <v>1.138684</v>
      </c>
      <c r="O251">
        <v>4870</v>
      </c>
    </row>
    <row r="252" spans="1:15">
      <c r="A252" s="12" t="s">
        <v>30</v>
      </c>
      <c r="B252" s="14" t="s">
        <v>42</v>
      </c>
      <c r="C252" t="s">
        <v>40</v>
      </c>
      <c r="D252" t="s">
        <v>27</v>
      </c>
      <c r="E252">
        <v>15</v>
      </c>
      <c r="F252" t="str">
        <f t="shared" si="3"/>
        <v>Average Per Device1-in-10August System Peak DayAll15</v>
      </c>
      <c r="G252" s="14">
        <v>4.3826320000000001</v>
      </c>
      <c r="H252" s="14">
        <v>4.7325090000000003</v>
      </c>
      <c r="I252" s="14">
        <v>85.427300000000002</v>
      </c>
      <c r="J252" s="14">
        <v>0.22149779999999999</v>
      </c>
      <c r="K252" s="14">
        <v>0.29734549999999998</v>
      </c>
      <c r="L252" s="14">
        <v>0.34987740000000001</v>
      </c>
      <c r="M252" s="14">
        <v>0.40240939999999997</v>
      </c>
      <c r="N252" s="14">
        <v>0.47825709999999999</v>
      </c>
      <c r="O252">
        <v>4870</v>
      </c>
    </row>
    <row r="253" spans="1:15">
      <c r="A253" s="12" t="s">
        <v>51</v>
      </c>
      <c r="B253" s="14" t="s">
        <v>42</v>
      </c>
      <c r="C253" t="s">
        <v>40</v>
      </c>
      <c r="D253" t="s">
        <v>27</v>
      </c>
      <c r="E253">
        <v>15</v>
      </c>
      <c r="F253" t="str">
        <f t="shared" si="3"/>
        <v>Aggregate1-in-10August System Peak DayAll15</v>
      </c>
      <c r="G253" s="14">
        <v>50.81662</v>
      </c>
      <c r="H253" s="14">
        <v>54.873449999999998</v>
      </c>
      <c r="I253" s="14">
        <v>85.427300000000002</v>
      </c>
      <c r="J253" s="14">
        <v>2.5682670000000001</v>
      </c>
      <c r="K253" s="14">
        <v>3.447721</v>
      </c>
      <c r="L253" s="14">
        <v>4.0568289999999996</v>
      </c>
      <c r="M253" s="14">
        <v>4.6659360000000003</v>
      </c>
      <c r="N253" s="14">
        <v>5.5453910000000004</v>
      </c>
      <c r="O253">
        <v>4870</v>
      </c>
    </row>
    <row r="254" spans="1:15">
      <c r="A254" s="12" t="s">
        <v>31</v>
      </c>
      <c r="B254" s="14" t="s">
        <v>42</v>
      </c>
      <c r="C254" t="s">
        <v>40</v>
      </c>
      <c r="D254" t="s">
        <v>27</v>
      </c>
      <c r="E254">
        <v>16</v>
      </c>
      <c r="F254" t="str">
        <f t="shared" si="3"/>
        <v>Average Per Ton1-in-10August System Peak DayAll16</v>
      </c>
      <c r="G254" s="14">
        <v>1.102652</v>
      </c>
      <c r="H254" s="14">
        <v>1.199667</v>
      </c>
      <c r="I254" s="14">
        <v>85.365700000000004</v>
      </c>
      <c r="J254" s="14">
        <v>6.1093099999999997E-2</v>
      </c>
      <c r="K254" s="14">
        <v>8.2316E-2</v>
      </c>
      <c r="L254" s="14">
        <v>9.7014900000000001E-2</v>
      </c>
      <c r="M254" s="14">
        <v>0.1117138</v>
      </c>
      <c r="N254" s="14">
        <v>0.13293669999999999</v>
      </c>
      <c r="O254">
        <v>4870</v>
      </c>
    </row>
    <row r="255" spans="1:15">
      <c r="A255" s="12" t="s">
        <v>29</v>
      </c>
      <c r="B255" s="14" t="s">
        <v>42</v>
      </c>
      <c r="C255" t="s">
        <v>40</v>
      </c>
      <c r="D255" t="s">
        <v>27</v>
      </c>
      <c r="E255">
        <v>16</v>
      </c>
      <c r="F255" t="str">
        <f t="shared" si="3"/>
        <v>Average Per Premise1-in-10August System Peak DayAll16</v>
      </c>
      <c r="G255" s="14">
        <v>10.191229999999999</v>
      </c>
      <c r="H255" s="14">
        <v>11.08788</v>
      </c>
      <c r="I255" s="14">
        <v>85.365700000000004</v>
      </c>
      <c r="J255" s="14">
        <v>0.5646504</v>
      </c>
      <c r="K255" s="14">
        <v>0.76080239999999999</v>
      </c>
      <c r="L255" s="14">
        <v>0.89665669999999997</v>
      </c>
      <c r="M255" s="14">
        <v>1.032511</v>
      </c>
      <c r="N255" s="14">
        <v>1.2286630000000001</v>
      </c>
      <c r="O255">
        <v>4870</v>
      </c>
    </row>
    <row r="256" spans="1:15">
      <c r="A256" s="12" t="s">
        <v>30</v>
      </c>
      <c r="B256" s="14" t="s">
        <v>42</v>
      </c>
      <c r="C256" t="s">
        <v>40</v>
      </c>
      <c r="D256" t="s">
        <v>27</v>
      </c>
      <c r="E256">
        <v>16</v>
      </c>
      <c r="F256" t="str">
        <f t="shared" si="3"/>
        <v>Average Per Device1-in-10August System Peak DayAll16</v>
      </c>
      <c r="G256" s="14">
        <v>4.2804019999999996</v>
      </c>
      <c r="H256" s="14">
        <v>4.657006</v>
      </c>
      <c r="I256" s="14">
        <v>85.365700000000004</v>
      </c>
      <c r="J256" s="14">
        <v>0.23715800000000001</v>
      </c>
      <c r="K256" s="14">
        <v>0.31954359999999998</v>
      </c>
      <c r="L256" s="14">
        <v>0.37660349999999998</v>
      </c>
      <c r="M256" s="14">
        <v>0.43366349999999998</v>
      </c>
      <c r="N256" s="14">
        <v>0.51604899999999998</v>
      </c>
      <c r="O256">
        <v>4870</v>
      </c>
    </row>
    <row r="257" spans="1:15">
      <c r="A257" s="12" t="s">
        <v>51</v>
      </c>
      <c r="B257" s="14" t="s">
        <v>42</v>
      </c>
      <c r="C257" t="s">
        <v>40</v>
      </c>
      <c r="D257" t="s">
        <v>27</v>
      </c>
      <c r="E257">
        <v>16</v>
      </c>
      <c r="F257" t="str">
        <f t="shared" si="3"/>
        <v>Aggregate1-in-10August System Peak DayAll16</v>
      </c>
      <c r="G257" s="14">
        <v>49.631270000000001</v>
      </c>
      <c r="H257" s="14">
        <v>53.997979999999998</v>
      </c>
      <c r="I257" s="14">
        <v>85.365700000000004</v>
      </c>
      <c r="J257" s="14">
        <v>2.7498469999999999</v>
      </c>
      <c r="K257" s="14">
        <v>3.7051069999999999</v>
      </c>
      <c r="L257" s="14">
        <v>4.3667179999999997</v>
      </c>
      <c r="M257" s="14">
        <v>5.0283280000000001</v>
      </c>
      <c r="N257" s="14">
        <v>5.9835880000000001</v>
      </c>
      <c r="O257">
        <v>4870</v>
      </c>
    </row>
    <row r="258" spans="1:15">
      <c r="A258" s="12" t="s">
        <v>31</v>
      </c>
      <c r="B258" s="14" t="s">
        <v>42</v>
      </c>
      <c r="C258" t="s">
        <v>40</v>
      </c>
      <c r="D258" t="s">
        <v>27</v>
      </c>
      <c r="E258">
        <v>17</v>
      </c>
      <c r="F258" t="str">
        <f t="shared" si="3"/>
        <v>Average Per Ton1-in-10August System Peak DayAll17</v>
      </c>
      <c r="G258" s="14">
        <v>1.0489409999999999</v>
      </c>
      <c r="H258" s="14">
        <v>1.1419820000000001</v>
      </c>
      <c r="I258" s="14">
        <v>83.341200000000001</v>
      </c>
      <c r="J258" s="14">
        <v>5.8423500000000003E-2</v>
      </c>
      <c r="K258" s="14">
        <v>7.8875899999999999E-2</v>
      </c>
      <c r="L258" s="14">
        <v>9.3041200000000004E-2</v>
      </c>
      <c r="M258" s="14">
        <v>0.1072065</v>
      </c>
      <c r="N258" s="14">
        <v>0.12765899999999999</v>
      </c>
      <c r="O258">
        <v>4870</v>
      </c>
    </row>
    <row r="259" spans="1:15">
      <c r="A259" s="12" t="s">
        <v>29</v>
      </c>
      <c r="B259" s="14" t="s">
        <v>42</v>
      </c>
      <c r="C259" t="s">
        <v>40</v>
      </c>
      <c r="D259" t="s">
        <v>27</v>
      </c>
      <c r="E259">
        <v>17</v>
      </c>
      <c r="F259" t="str">
        <f t="shared" ref="F259:F322" si="4">CONCATENATE(A259,B259,C259,D259,E259)</f>
        <v>Average Per Premise1-in-10August System Peak DayAll17</v>
      </c>
      <c r="G259" s="14">
        <v>9.6947960000000002</v>
      </c>
      <c r="H259" s="14">
        <v>10.554729999999999</v>
      </c>
      <c r="I259" s="14">
        <v>83.341200000000001</v>
      </c>
      <c r="J259" s="14">
        <v>0.53997720000000005</v>
      </c>
      <c r="K259" s="14">
        <v>0.72900810000000005</v>
      </c>
      <c r="L259" s="14">
        <v>0.85993030000000004</v>
      </c>
      <c r="M259" s="14">
        <v>0.99085250000000002</v>
      </c>
      <c r="N259" s="14">
        <v>1.179883</v>
      </c>
      <c r="O259">
        <v>4870</v>
      </c>
    </row>
    <row r="260" spans="1:15">
      <c r="A260" s="12" t="s">
        <v>30</v>
      </c>
      <c r="B260" s="14" t="s">
        <v>42</v>
      </c>
      <c r="C260" t="s">
        <v>40</v>
      </c>
      <c r="D260" t="s">
        <v>27</v>
      </c>
      <c r="E260">
        <v>17</v>
      </c>
      <c r="F260" t="str">
        <f t="shared" si="4"/>
        <v>Average Per Device1-in-10August System Peak DayAll17</v>
      </c>
      <c r="G260" s="14">
        <v>4.071898</v>
      </c>
      <c r="H260" s="14">
        <v>4.4330759999999998</v>
      </c>
      <c r="I260" s="14">
        <v>83.341200000000001</v>
      </c>
      <c r="J260" s="14">
        <v>0.2267951</v>
      </c>
      <c r="K260" s="14">
        <v>0.30618970000000001</v>
      </c>
      <c r="L260" s="14">
        <v>0.3611781</v>
      </c>
      <c r="M260" s="14">
        <v>0.4161666</v>
      </c>
      <c r="N260" s="14">
        <v>0.49556119999999998</v>
      </c>
      <c r="O260">
        <v>4870</v>
      </c>
    </row>
    <row r="261" spans="1:15">
      <c r="A261" s="12" t="s">
        <v>51</v>
      </c>
      <c r="B261" s="14" t="s">
        <v>42</v>
      </c>
      <c r="C261" t="s">
        <v>40</v>
      </c>
      <c r="D261" t="s">
        <v>27</v>
      </c>
      <c r="E261">
        <v>17</v>
      </c>
      <c r="F261" t="str">
        <f t="shared" si="4"/>
        <v>Aggregate1-in-10August System Peak DayAll17</v>
      </c>
      <c r="G261" s="14">
        <v>47.213659999999997</v>
      </c>
      <c r="H261" s="14">
        <v>51.401519999999998</v>
      </c>
      <c r="I261" s="14">
        <v>83.341200000000001</v>
      </c>
      <c r="J261" s="14">
        <v>2.6296889999999999</v>
      </c>
      <c r="K261" s="14">
        <v>3.5502690000000001</v>
      </c>
      <c r="L261" s="14">
        <v>4.1878609999999998</v>
      </c>
      <c r="M261" s="14">
        <v>4.8254520000000003</v>
      </c>
      <c r="N261" s="14">
        <v>5.7460319999999996</v>
      </c>
      <c r="O261">
        <v>4870</v>
      </c>
    </row>
    <row r="262" spans="1:15">
      <c r="A262" s="12" t="s">
        <v>31</v>
      </c>
      <c r="B262" s="14" t="s">
        <v>42</v>
      </c>
      <c r="C262" t="s">
        <v>40</v>
      </c>
      <c r="D262" t="s">
        <v>27</v>
      </c>
      <c r="E262">
        <v>18</v>
      </c>
      <c r="F262" t="str">
        <f t="shared" si="4"/>
        <v>Average Per Ton1-in-10August System Peak DayAll18</v>
      </c>
      <c r="G262" s="14">
        <v>0.9494551</v>
      </c>
      <c r="H262" s="14">
        <v>1.021679</v>
      </c>
      <c r="I262" s="14">
        <v>81.551900000000003</v>
      </c>
      <c r="J262" s="14">
        <v>4.56014E-2</v>
      </c>
      <c r="K262" s="14">
        <v>6.1330000000000003E-2</v>
      </c>
      <c r="L262" s="14">
        <v>7.2223499999999996E-2</v>
      </c>
      <c r="M262" s="14">
        <v>8.3117099999999999E-2</v>
      </c>
      <c r="N262" s="14">
        <v>9.8845699999999995E-2</v>
      </c>
      <c r="O262">
        <v>4870</v>
      </c>
    </row>
    <row r="263" spans="1:15">
      <c r="A263" s="12" t="s">
        <v>29</v>
      </c>
      <c r="B263" s="14" t="s">
        <v>42</v>
      </c>
      <c r="C263" t="s">
        <v>40</v>
      </c>
      <c r="D263" t="s">
        <v>27</v>
      </c>
      <c r="E263">
        <v>18</v>
      </c>
      <c r="F263" t="str">
        <f t="shared" si="4"/>
        <v>Average Per Premise1-in-10August System Peak DayAll18</v>
      </c>
      <c r="G263" s="14">
        <v>8.7753040000000002</v>
      </c>
      <c r="H263" s="14">
        <v>9.4428280000000004</v>
      </c>
      <c r="I263" s="14">
        <v>81.551900000000003</v>
      </c>
      <c r="J263" s="14">
        <v>0.4214695</v>
      </c>
      <c r="K263" s="14">
        <v>0.56684020000000002</v>
      </c>
      <c r="L263" s="14">
        <v>0.66752350000000005</v>
      </c>
      <c r="M263" s="14">
        <v>0.76820679999999997</v>
      </c>
      <c r="N263" s="14">
        <v>0.91357750000000004</v>
      </c>
      <c r="O263">
        <v>4870</v>
      </c>
    </row>
    <row r="264" spans="1:15">
      <c r="A264" s="12" t="s">
        <v>30</v>
      </c>
      <c r="B264" s="14" t="s">
        <v>42</v>
      </c>
      <c r="C264" t="s">
        <v>40</v>
      </c>
      <c r="D264" t="s">
        <v>27</v>
      </c>
      <c r="E264">
        <v>18</v>
      </c>
      <c r="F264" t="str">
        <f t="shared" si="4"/>
        <v>Average Per Device1-in-10August System Peak DayAll18</v>
      </c>
      <c r="G264" s="14">
        <v>3.6857039999999999</v>
      </c>
      <c r="H264" s="14">
        <v>3.9660690000000001</v>
      </c>
      <c r="I264" s="14">
        <v>81.551900000000003</v>
      </c>
      <c r="J264" s="14">
        <v>0.17702080000000001</v>
      </c>
      <c r="K264" s="14">
        <v>0.23807780000000001</v>
      </c>
      <c r="L264" s="14">
        <v>0.28036559999999999</v>
      </c>
      <c r="M264" s="14">
        <v>0.32265349999999998</v>
      </c>
      <c r="N264" s="14">
        <v>0.38371040000000001</v>
      </c>
      <c r="O264">
        <v>4870</v>
      </c>
    </row>
    <row r="265" spans="1:15">
      <c r="A265" s="12" t="s">
        <v>51</v>
      </c>
      <c r="B265" s="14" t="s">
        <v>42</v>
      </c>
      <c r="C265" t="s">
        <v>40</v>
      </c>
      <c r="D265" t="s">
        <v>27</v>
      </c>
      <c r="E265">
        <v>18</v>
      </c>
      <c r="F265" t="str">
        <f t="shared" si="4"/>
        <v>Aggregate1-in-10August System Peak DayAll18</v>
      </c>
      <c r="G265" s="14">
        <v>42.735729999999997</v>
      </c>
      <c r="H265" s="14">
        <v>45.98657</v>
      </c>
      <c r="I265" s="14">
        <v>81.551900000000003</v>
      </c>
      <c r="J265" s="14">
        <v>2.052556</v>
      </c>
      <c r="K265" s="14">
        <v>2.7605119999999999</v>
      </c>
      <c r="L265" s="14">
        <v>3.250839</v>
      </c>
      <c r="M265" s="14">
        <v>3.7411669999999999</v>
      </c>
      <c r="N265" s="14">
        <v>4.449122</v>
      </c>
      <c r="O265">
        <v>4870</v>
      </c>
    </row>
    <row r="266" spans="1:15">
      <c r="A266" s="12" t="s">
        <v>31</v>
      </c>
      <c r="B266" s="14" t="s">
        <v>42</v>
      </c>
      <c r="C266" t="s">
        <v>40</v>
      </c>
      <c r="D266" t="s">
        <v>27</v>
      </c>
      <c r="E266">
        <v>19</v>
      </c>
      <c r="F266" t="str">
        <f t="shared" si="4"/>
        <v>Average Per Ton1-in-10August System Peak DayAll19</v>
      </c>
      <c r="G266" s="14">
        <v>0.88268820000000003</v>
      </c>
      <c r="H266" s="14">
        <v>0.88268820000000003</v>
      </c>
      <c r="I266" s="14">
        <v>79.471000000000004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>
        <v>4870</v>
      </c>
    </row>
    <row r="267" spans="1:15">
      <c r="A267" s="12" t="s">
        <v>29</v>
      </c>
      <c r="B267" s="14" t="s">
        <v>42</v>
      </c>
      <c r="C267" t="s">
        <v>40</v>
      </c>
      <c r="D267" t="s">
        <v>27</v>
      </c>
      <c r="E267">
        <v>19</v>
      </c>
      <c r="F267" t="str">
        <f t="shared" si="4"/>
        <v>Average Per Premise1-in-10August System Peak DayAll19</v>
      </c>
      <c r="G267" s="14">
        <v>8.1582139999999992</v>
      </c>
      <c r="H267" s="14">
        <v>8.1582139999999992</v>
      </c>
      <c r="I267" s="14">
        <v>79.471000000000004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>
        <v>4870</v>
      </c>
    </row>
    <row r="268" spans="1:15">
      <c r="A268" s="12" t="s">
        <v>30</v>
      </c>
      <c r="B268" s="14" t="s">
        <v>42</v>
      </c>
      <c r="C268" t="s">
        <v>40</v>
      </c>
      <c r="D268" t="s">
        <v>27</v>
      </c>
      <c r="E268">
        <v>19</v>
      </c>
      <c r="F268" t="str">
        <f t="shared" si="4"/>
        <v>Average Per Device1-in-10August System Peak DayAll19</v>
      </c>
      <c r="G268" s="14">
        <v>3.42652</v>
      </c>
      <c r="H268" s="14">
        <v>3.42652</v>
      </c>
      <c r="I268" s="14">
        <v>79.471000000000004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>
        <v>4870</v>
      </c>
    </row>
    <row r="269" spans="1:15">
      <c r="A269" s="12" t="s">
        <v>51</v>
      </c>
      <c r="B269" s="14" t="s">
        <v>42</v>
      </c>
      <c r="C269" t="s">
        <v>40</v>
      </c>
      <c r="D269" t="s">
        <v>27</v>
      </c>
      <c r="E269">
        <v>19</v>
      </c>
      <c r="F269" t="str">
        <f t="shared" si="4"/>
        <v>Aggregate1-in-10August System Peak DayAll19</v>
      </c>
      <c r="G269" s="14">
        <v>39.730499999999999</v>
      </c>
      <c r="H269" s="14">
        <v>39.730499999999999</v>
      </c>
      <c r="I269" s="14">
        <v>79.471000000000004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>
        <v>4870</v>
      </c>
    </row>
    <row r="270" spans="1:15">
      <c r="A270" s="12" t="s">
        <v>31</v>
      </c>
      <c r="B270" s="14" t="s">
        <v>42</v>
      </c>
      <c r="C270" t="s">
        <v>40</v>
      </c>
      <c r="D270" t="s">
        <v>27</v>
      </c>
      <c r="E270">
        <v>20</v>
      </c>
      <c r="F270" t="str">
        <f t="shared" si="4"/>
        <v>Average Per Ton1-in-10August System Peak DayAll20</v>
      </c>
      <c r="G270" s="14">
        <v>0.82434759999999996</v>
      </c>
      <c r="H270" s="14">
        <v>0.82434759999999996</v>
      </c>
      <c r="I270" s="14">
        <v>77.285200000000003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>
        <v>4870</v>
      </c>
    </row>
    <row r="271" spans="1:15">
      <c r="A271" s="12" t="s">
        <v>29</v>
      </c>
      <c r="B271" s="14" t="s">
        <v>42</v>
      </c>
      <c r="C271" t="s">
        <v>40</v>
      </c>
      <c r="D271" t="s">
        <v>27</v>
      </c>
      <c r="E271">
        <v>20</v>
      </c>
      <c r="F271" t="str">
        <f t="shared" si="4"/>
        <v>Average Per Premise1-in-10August System Peak DayAll20</v>
      </c>
      <c r="G271" s="14">
        <v>7.6190030000000002</v>
      </c>
      <c r="H271" s="14">
        <v>7.6190030000000002</v>
      </c>
      <c r="I271" s="14">
        <v>77.285200000000003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  <c r="O271">
        <v>4870</v>
      </c>
    </row>
    <row r="272" spans="1:15">
      <c r="A272" s="12" t="s">
        <v>30</v>
      </c>
      <c r="B272" s="14" t="s">
        <v>42</v>
      </c>
      <c r="C272" t="s">
        <v>40</v>
      </c>
      <c r="D272" t="s">
        <v>27</v>
      </c>
      <c r="E272">
        <v>20</v>
      </c>
      <c r="F272" t="str">
        <f t="shared" si="4"/>
        <v>Average Per Device1-in-10August System Peak DayAll20</v>
      </c>
      <c r="G272" s="14">
        <v>3.2000470000000001</v>
      </c>
      <c r="H272" s="14">
        <v>3.2000470000000001</v>
      </c>
      <c r="I272" s="14">
        <v>77.285200000000003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>
        <v>4870</v>
      </c>
    </row>
    <row r="273" spans="1:15">
      <c r="A273" s="12" t="s">
        <v>51</v>
      </c>
      <c r="B273" s="14" t="s">
        <v>42</v>
      </c>
      <c r="C273" t="s">
        <v>40</v>
      </c>
      <c r="D273" t="s">
        <v>27</v>
      </c>
      <c r="E273">
        <v>20</v>
      </c>
      <c r="F273" t="str">
        <f t="shared" si="4"/>
        <v>Aggregate1-in-10August System Peak DayAll20</v>
      </c>
      <c r="G273" s="14">
        <v>37.104550000000003</v>
      </c>
      <c r="H273" s="14">
        <v>37.104550000000003</v>
      </c>
      <c r="I273" s="14">
        <v>77.285200000000003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>
        <v>4870</v>
      </c>
    </row>
    <row r="274" spans="1:15">
      <c r="A274" s="12" t="s">
        <v>31</v>
      </c>
      <c r="B274" s="14" t="s">
        <v>42</v>
      </c>
      <c r="C274" t="s">
        <v>40</v>
      </c>
      <c r="D274" t="s">
        <v>27</v>
      </c>
      <c r="E274">
        <v>21</v>
      </c>
      <c r="F274" t="str">
        <f t="shared" si="4"/>
        <v>Average Per Ton1-in-10August System Peak DayAll21</v>
      </c>
      <c r="G274" s="14">
        <v>0.76218079999999999</v>
      </c>
      <c r="H274" s="14">
        <v>0.76218079999999999</v>
      </c>
      <c r="I274" s="14">
        <v>76.588899999999995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>
        <v>4870</v>
      </c>
    </row>
    <row r="275" spans="1:15">
      <c r="A275" s="12" t="s">
        <v>29</v>
      </c>
      <c r="B275" s="14" t="s">
        <v>42</v>
      </c>
      <c r="C275" t="s">
        <v>40</v>
      </c>
      <c r="D275" t="s">
        <v>27</v>
      </c>
      <c r="E275">
        <v>21</v>
      </c>
      <c r="F275" t="str">
        <f t="shared" si="4"/>
        <v>Average Per Premise1-in-10August System Peak DayAll21</v>
      </c>
      <c r="G275" s="14">
        <v>7.0444279999999999</v>
      </c>
      <c r="H275" s="14">
        <v>7.0444279999999999</v>
      </c>
      <c r="I275" s="14">
        <v>76.588899999999995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>
        <v>4870</v>
      </c>
    </row>
    <row r="276" spans="1:15">
      <c r="A276" s="12" t="s">
        <v>30</v>
      </c>
      <c r="B276" s="14" t="s">
        <v>42</v>
      </c>
      <c r="C276" t="s">
        <v>40</v>
      </c>
      <c r="D276" t="s">
        <v>27</v>
      </c>
      <c r="E276">
        <v>21</v>
      </c>
      <c r="F276" t="str">
        <f t="shared" si="4"/>
        <v>Average Per Device1-in-10August System Peak DayAll21</v>
      </c>
      <c r="G276" s="14">
        <v>2.9587210000000002</v>
      </c>
      <c r="H276" s="14">
        <v>2.9587210000000002</v>
      </c>
      <c r="I276" s="14">
        <v>76.588899999999995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>
        <v>4870</v>
      </c>
    </row>
    <row r="277" spans="1:15">
      <c r="A277" s="12" t="s">
        <v>51</v>
      </c>
      <c r="B277" s="14" t="s">
        <v>42</v>
      </c>
      <c r="C277" t="s">
        <v>40</v>
      </c>
      <c r="D277" t="s">
        <v>27</v>
      </c>
      <c r="E277">
        <v>21</v>
      </c>
      <c r="F277" t="str">
        <f t="shared" si="4"/>
        <v>Aggregate1-in-10August System Peak DayAll21</v>
      </c>
      <c r="G277" s="14">
        <v>34.306370000000001</v>
      </c>
      <c r="H277" s="14">
        <v>34.306370000000001</v>
      </c>
      <c r="I277" s="14">
        <v>76.588899999999995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>
        <v>4870</v>
      </c>
    </row>
    <row r="278" spans="1:15">
      <c r="A278" s="12" t="s">
        <v>31</v>
      </c>
      <c r="B278" s="14" t="s">
        <v>42</v>
      </c>
      <c r="C278" t="s">
        <v>40</v>
      </c>
      <c r="D278" t="s">
        <v>27</v>
      </c>
      <c r="E278">
        <v>22</v>
      </c>
      <c r="F278" t="str">
        <f t="shared" si="4"/>
        <v>Average Per Ton1-in-10August System Peak DayAll22</v>
      </c>
      <c r="G278" s="14">
        <v>0.66843070000000004</v>
      </c>
      <c r="H278" s="14">
        <v>0.66843070000000004</v>
      </c>
      <c r="I278" s="14">
        <v>75.166499999999999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>
        <v>4870</v>
      </c>
    </row>
    <row r="279" spans="1:15">
      <c r="A279" s="12" t="s">
        <v>29</v>
      </c>
      <c r="B279" s="14" t="s">
        <v>42</v>
      </c>
      <c r="C279" t="s">
        <v>40</v>
      </c>
      <c r="D279" t="s">
        <v>27</v>
      </c>
      <c r="E279">
        <v>22</v>
      </c>
      <c r="F279" t="str">
        <f t="shared" si="4"/>
        <v>Average Per Premise1-in-10August System Peak DayAll22</v>
      </c>
      <c r="G279" s="14">
        <v>6.1779469999999996</v>
      </c>
      <c r="H279" s="14">
        <v>6.1779469999999996</v>
      </c>
      <c r="I279" s="14">
        <v>75.166499999999999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>
        <v>4870</v>
      </c>
    </row>
    <row r="280" spans="1:15">
      <c r="A280" s="12" t="s">
        <v>30</v>
      </c>
      <c r="B280" s="14" t="s">
        <v>42</v>
      </c>
      <c r="C280" t="s">
        <v>40</v>
      </c>
      <c r="D280" t="s">
        <v>27</v>
      </c>
      <c r="E280">
        <v>22</v>
      </c>
      <c r="F280" t="str">
        <f t="shared" si="4"/>
        <v>Average Per Device1-in-10August System Peak DayAll22</v>
      </c>
      <c r="G280" s="14">
        <v>2.5947909999999998</v>
      </c>
      <c r="H280" s="14">
        <v>2.5947909999999998</v>
      </c>
      <c r="I280" s="14">
        <v>75.166499999999999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>
        <v>4870</v>
      </c>
    </row>
    <row r="281" spans="1:15">
      <c r="A281" s="12" t="s">
        <v>51</v>
      </c>
      <c r="B281" s="14" t="s">
        <v>42</v>
      </c>
      <c r="C281" t="s">
        <v>40</v>
      </c>
      <c r="D281" t="s">
        <v>27</v>
      </c>
      <c r="E281">
        <v>22</v>
      </c>
      <c r="F281" t="str">
        <f t="shared" si="4"/>
        <v>Aggregate1-in-10August System Peak DayAll22</v>
      </c>
      <c r="G281" s="14">
        <v>30.086600000000001</v>
      </c>
      <c r="H281" s="14">
        <v>30.086600000000001</v>
      </c>
      <c r="I281" s="14">
        <v>75.166499999999999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>
        <v>4870</v>
      </c>
    </row>
    <row r="282" spans="1:15">
      <c r="A282" s="12" t="s">
        <v>31</v>
      </c>
      <c r="B282" s="14" t="s">
        <v>42</v>
      </c>
      <c r="C282" t="s">
        <v>40</v>
      </c>
      <c r="D282" t="s">
        <v>27</v>
      </c>
      <c r="E282">
        <v>23</v>
      </c>
      <c r="F282" t="str">
        <f t="shared" si="4"/>
        <v>Average Per Ton1-in-10August System Peak DayAll23</v>
      </c>
      <c r="G282" s="14">
        <v>0.58200200000000002</v>
      </c>
      <c r="H282" s="14">
        <v>0.58200200000000002</v>
      </c>
      <c r="I282" s="14">
        <v>74.025000000000006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>
        <v>4870</v>
      </c>
    </row>
    <row r="283" spans="1:15">
      <c r="A283" s="12" t="s">
        <v>29</v>
      </c>
      <c r="B283" s="14" t="s">
        <v>42</v>
      </c>
      <c r="C283" t="s">
        <v>40</v>
      </c>
      <c r="D283" t="s">
        <v>27</v>
      </c>
      <c r="E283">
        <v>23</v>
      </c>
      <c r="F283" t="str">
        <f t="shared" si="4"/>
        <v>Average Per Premise1-in-10August System Peak DayAll23</v>
      </c>
      <c r="G283" s="14">
        <v>5.3791330000000004</v>
      </c>
      <c r="H283" s="14">
        <v>5.3791330000000004</v>
      </c>
      <c r="I283" s="14">
        <v>74.025000000000006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>
        <v>4870</v>
      </c>
    </row>
    <row r="284" spans="1:15">
      <c r="A284" s="12" t="s">
        <v>30</v>
      </c>
      <c r="B284" s="14" t="s">
        <v>42</v>
      </c>
      <c r="C284" t="s">
        <v>40</v>
      </c>
      <c r="D284" t="s">
        <v>27</v>
      </c>
      <c r="E284">
        <v>23</v>
      </c>
      <c r="F284" t="str">
        <f t="shared" si="4"/>
        <v>Average Per Device1-in-10August System Peak DayAll23</v>
      </c>
      <c r="G284" s="14">
        <v>2.2592819999999998</v>
      </c>
      <c r="H284" s="14">
        <v>2.2592819999999998</v>
      </c>
      <c r="I284" s="14">
        <v>74.025000000000006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>
        <v>4870</v>
      </c>
    </row>
    <row r="285" spans="1:15">
      <c r="A285" s="12" t="s">
        <v>51</v>
      </c>
      <c r="B285" s="14" t="s">
        <v>42</v>
      </c>
      <c r="C285" t="s">
        <v>40</v>
      </c>
      <c r="D285" t="s">
        <v>27</v>
      </c>
      <c r="E285">
        <v>23</v>
      </c>
      <c r="F285" t="str">
        <f t="shared" si="4"/>
        <v>Aggregate1-in-10August System Peak DayAll23</v>
      </c>
      <c r="G285" s="14">
        <v>26.196380000000001</v>
      </c>
      <c r="H285" s="14">
        <v>26.196380000000001</v>
      </c>
      <c r="I285" s="14">
        <v>74.025000000000006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>
        <v>4870</v>
      </c>
    </row>
    <row r="286" spans="1:15">
      <c r="A286" s="12" t="s">
        <v>31</v>
      </c>
      <c r="B286" s="14" t="s">
        <v>42</v>
      </c>
      <c r="C286" t="s">
        <v>40</v>
      </c>
      <c r="D286" t="s">
        <v>27</v>
      </c>
      <c r="E286">
        <v>24</v>
      </c>
      <c r="F286" t="str">
        <f t="shared" si="4"/>
        <v>Average Per Ton1-in-10August System Peak DayAll24</v>
      </c>
      <c r="G286" s="14">
        <v>0.52376789999999995</v>
      </c>
      <c r="H286" s="14">
        <v>0.52376789999999995</v>
      </c>
      <c r="I286" s="14">
        <v>72.932000000000002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>
        <v>4870</v>
      </c>
    </row>
    <row r="287" spans="1:15">
      <c r="A287" s="12" t="s">
        <v>29</v>
      </c>
      <c r="B287" s="14" t="s">
        <v>42</v>
      </c>
      <c r="C287" t="s">
        <v>40</v>
      </c>
      <c r="D287" t="s">
        <v>27</v>
      </c>
      <c r="E287">
        <v>24</v>
      </c>
      <c r="F287" t="str">
        <f t="shared" si="4"/>
        <v>Average Per Premise1-in-10August System Peak DayAll24</v>
      </c>
      <c r="G287" s="14">
        <v>4.8409060000000004</v>
      </c>
      <c r="H287" s="14">
        <v>4.8409060000000004</v>
      </c>
      <c r="I287" s="14">
        <v>72.932000000000002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>
        <v>4870</v>
      </c>
    </row>
    <row r="288" spans="1:15">
      <c r="A288" s="12" t="s">
        <v>30</v>
      </c>
      <c r="B288" s="14" t="s">
        <v>42</v>
      </c>
      <c r="C288" t="s">
        <v>40</v>
      </c>
      <c r="D288" t="s">
        <v>27</v>
      </c>
      <c r="E288">
        <v>24</v>
      </c>
      <c r="F288" t="str">
        <f t="shared" si="4"/>
        <v>Average Per Device1-in-10August System Peak DayAll24</v>
      </c>
      <c r="G288" s="14">
        <v>2.0332219999999999</v>
      </c>
      <c r="H288" s="14">
        <v>2.0332219999999999</v>
      </c>
      <c r="I288" s="14">
        <v>72.932000000000002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>
        <v>4870</v>
      </c>
    </row>
    <row r="289" spans="1:15">
      <c r="A289" s="12" t="s">
        <v>51</v>
      </c>
      <c r="B289" s="14" t="s">
        <v>42</v>
      </c>
      <c r="C289" t="s">
        <v>40</v>
      </c>
      <c r="D289" t="s">
        <v>27</v>
      </c>
      <c r="E289">
        <v>24</v>
      </c>
      <c r="F289" t="str">
        <f t="shared" si="4"/>
        <v>Aggregate1-in-10August System Peak DayAll24</v>
      </c>
      <c r="G289" s="14">
        <v>23.575209999999998</v>
      </c>
      <c r="H289" s="14">
        <v>23.575209999999998</v>
      </c>
      <c r="I289" s="14">
        <v>72.932000000000002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>
        <v>4870</v>
      </c>
    </row>
    <row r="290" spans="1:15">
      <c r="A290" s="12" t="s">
        <v>31</v>
      </c>
      <c r="B290" s="14" t="s">
        <v>42</v>
      </c>
      <c r="C290" t="s">
        <v>41</v>
      </c>
      <c r="D290" t="s">
        <v>53</v>
      </c>
      <c r="E290">
        <v>1</v>
      </c>
      <c r="F290" t="str">
        <f t="shared" si="4"/>
        <v>Average Per Ton1-in-10August Typical Event Day30% Cycling1</v>
      </c>
      <c r="G290" s="14">
        <v>0.4892049</v>
      </c>
      <c r="H290" s="14">
        <v>0.4892049</v>
      </c>
      <c r="I290" s="14">
        <v>72.175399999999996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>
        <v>1469</v>
      </c>
    </row>
    <row r="291" spans="1:15">
      <c r="A291" s="12" t="s">
        <v>29</v>
      </c>
      <c r="B291" s="14" t="s">
        <v>42</v>
      </c>
      <c r="C291" t="s">
        <v>41</v>
      </c>
      <c r="D291" t="s">
        <v>53</v>
      </c>
      <c r="E291">
        <v>1</v>
      </c>
      <c r="F291" t="str">
        <f t="shared" si="4"/>
        <v>Average Per Premise1-in-10August Typical Event Day30% Cycling1</v>
      </c>
      <c r="G291" s="14">
        <v>5.0444050000000002</v>
      </c>
      <c r="H291" s="14">
        <v>5.0444050000000002</v>
      </c>
      <c r="I291" s="14">
        <v>72.175399999999996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>
        <v>1469</v>
      </c>
    </row>
    <row r="292" spans="1:15">
      <c r="A292" s="12" t="s">
        <v>30</v>
      </c>
      <c r="B292" s="14" t="s">
        <v>42</v>
      </c>
      <c r="C292" t="s">
        <v>41</v>
      </c>
      <c r="D292" t="s">
        <v>53</v>
      </c>
      <c r="E292">
        <v>1</v>
      </c>
      <c r="F292" t="str">
        <f t="shared" si="4"/>
        <v>Average Per Device1-in-10August Typical Event Day30% Cycling1</v>
      </c>
      <c r="G292" s="14">
        <v>1.8947149999999999</v>
      </c>
      <c r="H292" s="14">
        <v>1.8947149999999999</v>
      </c>
      <c r="I292" s="14">
        <v>72.175399999999996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>
        <v>1469</v>
      </c>
    </row>
    <row r="293" spans="1:15">
      <c r="A293" s="12" t="s">
        <v>51</v>
      </c>
      <c r="B293" s="14" t="s">
        <v>42</v>
      </c>
      <c r="C293" t="s">
        <v>41</v>
      </c>
      <c r="D293" t="s">
        <v>53</v>
      </c>
      <c r="E293">
        <v>1</v>
      </c>
      <c r="F293" t="str">
        <f t="shared" si="4"/>
        <v>Aggregate1-in-10August Typical Event Day30% Cycling1</v>
      </c>
      <c r="G293" s="14">
        <v>7.4102309999999996</v>
      </c>
      <c r="H293" s="14">
        <v>7.4102309999999996</v>
      </c>
      <c r="I293" s="14">
        <v>72.175399999999996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>
        <v>1469</v>
      </c>
    </row>
    <row r="294" spans="1:15">
      <c r="A294" s="12" t="s">
        <v>31</v>
      </c>
      <c r="B294" s="14" t="s">
        <v>42</v>
      </c>
      <c r="C294" t="s">
        <v>41</v>
      </c>
      <c r="D294" t="s">
        <v>53</v>
      </c>
      <c r="E294">
        <v>2</v>
      </c>
      <c r="F294" t="str">
        <f t="shared" si="4"/>
        <v>Average Per Ton1-in-10August Typical Event Day30% Cycling2</v>
      </c>
      <c r="G294" s="14">
        <v>0.46484449999999999</v>
      </c>
      <c r="H294" s="14">
        <v>0.46484449999999999</v>
      </c>
      <c r="I294" s="14">
        <v>71.703199999999995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>
        <v>1469</v>
      </c>
    </row>
    <row r="295" spans="1:15">
      <c r="A295" s="12" t="s">
        <v>29</v>
      </c>
      <c r="B295" s="14" t="s">
        <v>42</v>
      </c>
      <c r="C295" t="s">
        <v>41</v>
      </c>
      <c r="D295" t="s">
        <v>53</v>
      </c>
      <c r="E295">
        <v>2</v>
      </c>
      <c r="F295" t="str">
        <f t="shared" si="4"/>
        <v>Average Per Premise1-in-10August Typical Event Day30% Cycling2</v>
      </c>
      <c r="G295" s="14">
        <v>4.793215</v>
      </c>
      <c r="H295" s="14">
        <v>4.793215</v>
      </c>
      <c r="I295" s="14">
        <v>71.703199999999995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>
        <v>1469</v>
      </c>
    </row>
    <row r="296" spans="1:15">
      <c r="A296" s="12" t="s">
        <v>30</v>
      </c>
      <c r="B296" s="14" t="s">
        <v>42</v>
      </c>
      <c r="C296" t="s">
        <v>41</v>
      </c>
      <c r="D296" t="s">
        <v>53</v>
      </c>
      <c r="E296">
        <v>2</v>
      </c>
      <c r="F296" t="str">
        <f t="shared" si="4"/>
        <v>Average Per Device1-in-10August Typical Event Day30% Cycling2</v>
      </c>
      <c r="G296" s="14">
        <v>1.8003659999999999</v>
      </c>
      <c r="H296" s="14">
        <v>1.8003659999999999</v>
      </c>
      <c r="I296" s="14">
        <v>71.703199999999995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>
        <v>1469</v>
      </c>
    </row>
    <row r="297" spans="1:15">
      <c r="A297" s="12" t="s">
        <v>51</v>
      </c>
      <c r="B297" s="14" t="s">
        <v>42</v>
      </c>
      <c r="C297" t="s">
        <v>41</v>
      </c>
      <c r="D297" t="s">
        <v>53</v>
      </c>
      <c r="E297">
        <v>2</v>
      </c>
      <c r="F297" t="str">
        <f t="shared" si="4"/>
        <v>Aggregate1-in-10August Typical Event Day30% Cycling2</v>
      </c>
      <c r="G297" s="14">
        <v>7.0412319999999999</v>
      </c>
      <c r="H297" s="14">
        <v>7.0412319999999999</v>
      </c>
      <c r="I297" s="14">
        <v>71.703199999999995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>
        <v>1469</v>
      </c>
    </row>
    <row r="298" spans="1:15">
      <c r="A298" s="12" t="s">
        <v>31</v>
      </c>
      <c r="B298" s="14" t="s">
        <v>42</v>
      </c>
      <c r="C298" t="s">
        <v>41</v>
      </c>
      <c r="D298" t="s">
        <v>53</v>
      </c>
      <c r="E298">
        <v>3</v>
      </c>
      <c r="F298" t="str">
        <f t="shared" si="4"/>
        <v>Average Per Ton1-in-10August Typical Event Day30% Cycling3</v>
      </c>
      <c r="G298" s="14">
        <v>0.4455752</v>
      </c>
      <c r="H298" s="14">
        <v>0.4455752</v>
      </c>
      <c r="I298" s="14">
        <v>71.272400000000005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>
        <v>1469</v>
      </c>
    </row>
    <row r="299" spans="1:15">
      <c r="A299" s="12" t="s">
        <v>29</v>
      </c>
      <c r="B299" s="14" t="s">
        <v>42</v>
      </c>
      <c r="C299" t="s">
        <v>41</v>
      </c>
      <c r="D299" t="s">
        <v>53</v>
      </c>
      <c r="E299">
        <v>3</v>
      </c>
      <c r="F299" t="str">
        <f t="shared" si="4"/>
        <v>Average Per Premise1-in-10August Typical Event Day30% Cycling3</v>
      </c>
      <c r="G299" s="14">
        <v>4.5945210000000003</v>
      </c>
      <c r="H299" s="14">
        <v>4.5945210000000003</v>
      </c>
      <c r="I299" s="14">
        <v>71.272400000000005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>
        <v>1469</v>
      </c>
    </row>
    <row r="300" spans="1:15">
      <c r="A300" s="12" t="s">
        <v>30</v>
      </c>
      <c r="B300" s="14" t="s">
        <v>42</v>
      </c>
      <c r="C300" t="s">
        <v>41</v>
      </c>
      <c r="D300" t="s">
        <v>53</v>
      </c>
      <c r="E300">
        <v>3</v>
      </c>
      <c r="F300" t="str">
        <f t="shared" si="4"/>
        <v>Average Per Device1-in-10August Typical Event Day30% Cycling3</v>
      </c>
      <c r="G300" s="14">
        <v>1.725735</v>
      </c>
      <c r="H300" s="14">
        <v>1.725735</v>
      </c>
      <c r="I300" s="14">
        <v>71.272400000000005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>
        <v>1469</v>
      </c>
    </row>
    <row r="301" spans="1:15">
      <c r="A301" s="12" t="s">
        <v>51</v>
      </c>
      <c r="B301" s="14" t="s">
        <v>42</v>
      </c>
      <c r="C301" t="s">
        <v>41</v>
      </c>
      <c r="D301" t="s">
        <v>53</v>
      </c>
      <c r="E301">
        <v>3</v>
      </c>
      <c r="F301" t="str">
        <f t="shared" si="4"/>
        <v>Aggregate1-in-10August Typical Event Day30% Cycling3</v>
      </c>
      <c r="G301" s="14">
        <v>6.7493509999999999</v>
      </c>
      <c r="H301" s="14">
        <v>6.7493509999999999</v>
      </c>
      <c r="I301" s="14">
        <v>71.272400000000005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>
        <v>1469</v>
      </c>
    </row>
    <row r="302" spans="1:15">
      <c r="A302" s="12" t="s">
        <v>31</v>
      </c>
      <c r="B302" s="14" t="s">
        <v>42</v>
      </c>
      <c r="C302" t="s">
        <v>41</v>
      </c>
      <c r="D302" t="s">
        <v>53</v>
      </c>
      <c r="E302">
        <v>4</v>
      </c>
      <c r="F302" t="str">
        <f t="shared" si="4"/>
        <v>Average Per Ton1-in-10August Typical Event Day30% Cycling4</v>
      </c>
      <c r="G302" s="14">
        <v>0.43622699999999998</v>
      </c>
      <c r="H302" s="14">
        <v>0.43622699999999998</v>
      </c>
      <c r="I302" s="14">
        <v>70.657600000000002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>
        <v>1469</v>
      </c>
    </row>
    <row r="303" spans="1:15">
      <c r="A303" s="12" t="s">
        <v>29</v>
      </c>
      <c r="B303" s="14" t="s">
        <v>42</v>
      </c>
      <c r="C303" t="s">
        <v>41</v>
      </c>
      <c r="D303" t="s">
        <v>53</v>
      </c>
      <c r="E303">
        <v>4</v>
      </c>
      <c r="F303" t="str">
        <f t="shared" si="4"/>
        <v>Average Per Premise1-in-10August Typical Event Day30% Cycling4</v>
      </c>
      <c r="G303" s="14">
        <v>4.4981270000000002</v>
      </c>
      <c r="H303" s="14">
        <v>4.4981270000000002</v>
      </c>
      <c r="I303" s="14">
        <v>70.657600000000002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>
        <v>1469</v>
      </c>
    </row>
    <row r="304" spans="1:15">
      <c r="A304" s="12" t="s">
        <v>30</v>
      </c>
      <c r="B304" s="14" t="s">
        <v>42</v>
      </c>
      <c r="C304" t="s">
        <v>41</v>
      </c>
      <c r="D304" t="s">
        <v>53</v>
      </c>
      <c r="E304">
        <v>4</v>
      </c>
      <c r="F304" t="str">
        <f t="shared" si="4"/>
        <v>Average Per Device1-in-10August Typical Event Day30% Cycling4</v>
      </c>
      <c r="G304" s="14">
        <v>1.6895290000000001</v>
      </c>
      <c r="H304" s="14">
        <v>1.6895290000000001</v>
      </c>
      <c r="I304" s="14">
        <v>70.657600000000002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>
        <v>1469</v>
      </c>
    </row>
    <row r="305" spans="1:15">
      <c r="A305" s="12" t="s">
        <v>51</v>
      </c>
      <c r="B305" s="14" t="s">
        <v>42</v>
      </c>
      <c r="C305" t="s">
        <v>41</v>
      </c>
      <c r="D305" t="s">
        <v>53</v>
      </c>
      <c r="E305">
        <v>4</v>
      </c>
      <c r="F305" t="str">
        <f t="shared" si="4"/>
        <v>Aggregate1-in-10August Typical Event Day30% Cycling4</v>
      </c>
      <c r="G305" s="14">
        <v>6.6077490000000001</v>
      </c>
      <c r="H305" s="14">
        <v>6.6077490000000001</v>
      </c>
      <c r="I305" s="14">
        <v>70.657600000000002</v>
      </c>
      <c r="J305" s="14">
        <v>0</v>
      </c>
      <c r="K305" s="14">
        <v>0</v>
      </c>
      <c r="L305" s="14">
        <v>0</v>
      </c>
      <c r="M305" s="14">
        <v>0</v>
      </c>
      <c r="N305" s="14">
        <v>0</v>
      </c>
      <c r="O305">
        <v>1469</v>
      </c>
    </row>
    <row r="306" spans="1:15">
      <c r="A306" s="12" t="s">
        <v>31</v>
      </c>
      <c r="B306" s="14" t="s">
        <v>42</v>
      </c>
      <c r="C306" t="s">
        <v>41</v>
      </c>
      <c r="D306" t="s">
        <v>53</v>
      </c>
      <c r="E306">
        <v>5</v>
      </c>
      <c r="F306" t="str">
        <f t="shared" si="4"/>
        <v>Average Per Ton1-in-10August Typical Event Day30% Cycling5</v>
      </c>
      <c r="G306" s="14">
        <v>0.4428108</v>
      </c>
      <c r="H306" s="14">
        <v>0.4428108</v>
      </c>
      <c r="I306" s="14">
        <v>70.540300000000002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>
        <v>1469</v>
      </c>
    </row>
    <row r="307" spans="1:15">
      <c r="A307" s="12" t="s">
        <v>29</v>
      </c>
      <c r="B307" s="14" t="s">
        <v>42</v>
      </c>
      <c r="C307" t="s">
        <v>41</v>
      </c>
      <c r="D307" t="s">
        <v>53</v>
      </c>
      <c r="E307">
        <v>5</v>
      </c>
      <c r="F307" t="str">
        <f t="shared" si="4"/>
        <v>Average Per Premise1-in-10August Typical Event Day30% Cycling5</v>
      </c>
      <c r="G307" s="14">
        <v>4.5660150000000002</v>
      </c>
      <c r="H307" s="14">
        <v>4.5660150000000002</v>
      </c>
      <c r="I307" s="14">
        <v>70.540300000000002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>
        <v>1469</v>
      </c>
    </row>
    <row r="308" spans="1:15">
      <c r="A308" s="12" t="s">
        <v>30</v>
      </c>
      <c r="B308" s="14" t="s">
        <v>42</v>
      </c>
      <c r="C308" t="s">
        <v>41</v>
      </c>
      <c r="D308" t="s">
        <v>53</v>
      </c>
      <c r="E308">
        <v>5</v>
      </c>
      <c r="F308" t="str">
        <f t="shared" si="4"/>
        <v>Average Per Device1-in-10August Typical Event Day30% Cycling5</v>
      </c>
      <c r="G308" s="14">
        <v>1.715028</v>
      </c>
      <c r="H308" s="14">
        <v>1.715028</v>
      </c>
      <c r="I308" s="14">
        <v>70.540300000000002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>
        <v>1469</v>
      </c>
    </row>
    <row r="309" spans="1:15">
      <c r="A309" s="12" t="s">
        <v>51</v>
      </c>
      <c r="B309" s="14" t="s">
        <v>42</v>
      </c>
      <c r="C309" t="s">
        <v>41</v>
      </c>
      <c r="D309" t="s">
        <v>53</v>
      </c>
      <c r="E309">
        <v>5</v>
      </c>
      <c r="F309" t="str">
        <f t="shared" si="4"/>
        <v>Aggregate1-in-10August Typical Event Day30% Cycling5</v>
      </c>
      <c r="G309" s="14">
        <v>6.7074769999999999</v>
      </c>
      <c r="H309" s="14">
        <v>6.7074769999999999</v>
      </c>
      <c r="I309" s="14">
        <v>70.540300000000002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>
        <v>1469</v>
      </c>
    </row>
    <row r="310" spans="1:15">
      <c r="A310" s="12" t="s">
        <v>31</v>
      </c>
      <c r="B310" s="14" t="s">
        <v>42</v>
      </c>
      <c r="C310" t="s">
        <v>41</v>
      </c>
      <c r="D310" t="s">
        <v>53</v>
      </c>
      <c r="E310">
        <v>6</v>
      </c>
      <c r="F310" t="str">
        <f t="shared" si="4"/>
        <v>Average Per Ton1-in-10August Typical Event Day30% Cycling6</v>
      </c>
      <c r="G310" s="14">
        <v>0.4911605</v>
      </c>
      <c r="H310" s="14">
        <v>0.4911605</v>
      </c>
      <c r="I310" s="14">
        <v>70.558999999999997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>
        <v>1469</v>
      </c>
    </row>
    <row r="311" spans="1:15">
      <c r="A311" s="12" t="s">
        <v>29</v>
      </c>
      <c r="B311" s="14" t="s">
        <v>42</v>
      </c>
      <c r="C311" t="s">
        <v>41</v>
      </c>
      <c r="D311" t="s">
        <v>53</v>
      </c>
      <c r="E311">
        <v>6</v>
      </c>
      <c r="F311" t="str">
        <f t="shared" si="4"/>
        <v>Average Per Premise1-in-10August Typical Event Day30% Cycling6</v>
      </c>
      <c r="G311" s="14">
        <v>5.0645709999999999</v>
      </c>
      <c r="H311" s="14">
        <v>5.0645709999999999</v>
      </c>
      <c r="I311" s="14">
        <v>70.558999999999997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>
        <v>1469</v>
      </c>
    </row>
    <row r="312" spans="1:15">
      <c r="A312" s="12" t="s">
        <v>30</v>
      </c>
      <c r="B312" s="14" t="s">
        <v>42</v>
      </c>
      <c r="C312" t="s">
        <v>41</v>
      </c>
      <c r="D312" t="s">
        <v>53</v>
      </c>
      <c r="E312">
        <v>6</v>
      </c>
      <c r="F312" t="str">
        <f t="shared" si="4"/>
        <v>Average Per Device1-in-10August Typical Event Day30% Cycling6</v>
      </c>
      <c r="G312" s="14">
        <v>1.90229</v>
      </c>
      <c r="H312" s="14">
        <v>1.90229</v>
      </c>
      <c r="I312" s="14">
        <v>70.558999999999997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>
        <v>1469</v>
      </c>
    </row>
    <row r="313" spans="1:15">
      <c r="A313" s="12" t="s">
        <v>51</v>
      </c>
      <c r="B313" s="14" t="s">
        <v>42</v>
      </c>
      <c r="C313" t="s">
        <v>41</v>
      </c>
      <c r="D313" t="s">
        <v>53</v>
      </c>
      <c r="E313">
        <v>6</v>
      </c>
      <c r="F313" t="str">
        <f t="shared" si="4"/>
        <v>Aggregate1-in-10August Typical Event Day30% Cycling6</v>
      </c>
      <c r="G313" s="14">
        <v>7.4398549999999997</v>
      </c>
      <c r="H313" s="14">
        <v>7.4398549999999997</v>
      </c>
      <c r="I313" s="14">
        <v>70.558999999999997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>
        <v>1469</v>
      </c>
    </row>
    <row r="314" spans="1:15">
      <c r="A314" s="12" t="s">
        <v>31</v>
      </c>
      <c r="B314" s="14" t="s">
        <v>42</v>
      </c>
      <c r="C314" t="s">
        <v>41</v>
      </c>
      <c r="D314" t="s">
        <v>53</v>
      </c>
      <c r="E314">
        <v>7</v>
      </c>
      <c r="F314" t="str">
        <f t="shared" si="4"/>
        <v>Average Per Ton1-in-10August Typical Event Day30% Cycling7</v>
      </c>
      <c r="G314" s="14">
        <v>0.56264539999999996</v>
      </c>
      <c r="H314" s="14">
        <v>0.56264539999999996</v>
      </c>
      <c r="I314" s="14">
        <v>71.108500000000006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>
        <v>1469</v>
      </c>
    </row>
    <row r="315" spans="1:15">
      <c r="A315" s="12" t="s">
        <v>29</v>
      </c>
      <c r="B315" s="14" t="s">
        <v>42</v>
      </c>
      <c r="C315" t="s">
        <v>41</v>
      </c>
      <c r="D315" t="s">
        <v>53</v>
      </c>
      <c r="E315">
        <v>7</v>
      </c>
      <c r="F315" t="str">
        <f t="shared" si="4"/>
        <v>Average Per Premise1-in-10August Typical Event Day30% Cycling7</v>
      </c>
      <c r="G315" s="14">
        <v>5.8016819999999996</v>
      </c>
      <c r="H315" s="14">
        <v>5.8016819999999996</v>
      </c>
      <c r="I315" s="14">
        <v>71.108500000000006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>
        <v>1469</v>
      </c>
    </row>
    <row r="316" spans="1:15">
      <c r="A316" s="12" t="s">
        <v>30</v>
      </c>
      <c r="B316" s="14" t="s">
        <v>42</v>
      </c>
      <c r="C316" t="s">
        <v>41</v>
      </c>
      <c r="D316" t="s">
        <v>53</v>
      </c>
      <c r="E316">
        <v>7</v>
      </c>
      <c r="F316" t="str">
        <f t="shared" si="4"/>
        <v>Average Per Device1-in-10August Typical Event Day30% Cycling7</v>
      </c>
      <c r="G316" s="14">
        <v>2.179154</v>
      </c>
      <c r="H316" s="14">
        <v>2.179154</v>
      </c>
      <c r="I316" s="14">
        <v>71.108500000000006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>
        <v>1469</v>
      </c>
    </row>
    <row r="317" spans="1:15">
      <c r="A317" s="12" t="s">
        <v>51</v>
      </c>
      <c r="B317" s="14" t="s">
        <v>42</v>
      </c>
      <c r="C317" t="s">
        <v>41</v>
      </c>
      <c r="D317" t="s">
        <v>53</v>
      </c>
      <c r="E317">
        <v>7</v>
      </c>
      <c r="F317" t="str">
        <f t="shared" si="4"/>
        <v>Aggregate1-in-10August Typical Event Day30% Cycling7</v>
      </c>
      <c r="G317" s="14">
        <v>8.5226710000000008</v>
      </c>
      <c r="H317" s="14">
        <v>8.5226710000000008</v>
      </c>
      <c r="I317" s="14">
        <v>71.108500000000006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>
        <v>1469</v>
      </c>
    </row>
    <row r="318" spans="1:15">
      <c r="A318" s="12" t="s">
        <v>31</v>
      </c>
      <c r="B318" s="14" t="s">
        <v>42</v>
      </c>
      <c r="C318" t="s">
        <v>41</v>
      </c>
      <c r="D318" t="s">
        <v>53</v>
      </c>
      <c r="E318">
        <v>8</v>
      </c>
      <c r="F318" t="str">
        <f t="shared" si="4"/>
        <v>Average Per Ton1-in-10August Typical Event Day30% Cycling8</v>
      </c>
      <c r="G318" s="14">
        <v>0.68770339999999996</v>
      </c>
      <c r="H318" s="14">
        <v>0.68770339999999996</v>
      </c>
      <c r="I318" s="14">
        <v>74.723699999999994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>
        <v>1469</v>
      </c>
    </row>
    <row r="319" spans="1:15">
      <c r="A319" s="12" t="s">
        <v>29</v>
      </c>
      <c r="B319" s="14" t="s">
        <v>42</v>
      </c>
      <c r="C319" t="s">
        <v>41</v>
      </c>
      <c r="D319" t="s">
        <v>53</v>
      </c>
      <c r="E319">
        <v>8</v>
      </c>
      <c r="F319" t="str">
        <f t="shared" si="4"/>
        <v>Average Per Premise1-in-10August Typical Event Day30% Cycling8</v>
      </c>
      <c r="G319" s="14">
        <v>7.0912100000000002</v>
      </c>
      <c r="H319" s="14">
        <v>7.0912100000000002</v>
      </c>
      <c r="I319" s="14">
        <v>74.723699999999994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>
        <v>1469</v>
      </c>
    </row>
    <row r="320" spans="1:15">
      <c r="A320" s="12" t="s">
        <v>30</v>
      </c>
      <c r="B320" s="14" t="s">
        <v>42</v>
      </c>
      <c r="C320" t="s">
        <v>41</v>
      </c>
      <c r="D320" t="s">
        <v>53</v>
      </c>
      <c r="E320">
        <v>8</v>
      </c>
      <c r="F320" t="str">
        <f t="shared" si="4"/>
        <v>Average Per Device1-in-10August Typical Event Day30% Cycling8</v>
      </c>
      <c r="G320" s="14">
        <v>2.66351</v>
      </c>
      <c r="H320" s="14">
        <v>2.66351</v>
      </c>
      <c r="I320" s="14">
        <v>74.723699999999994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>
        <v>1469</v>
      </c>
    </row>
    <row r="321" spans="1:15">
      <c r="A321" s="12" t="s">
        <v>51</v>
      </c>
      <c r="B321" s="14" t="s">
        <v>42</v>
      </c>
      <c r="C321" t="s">
        <v>41</v>
      </c>
      <c r="D321" t="s">
        <v>53</v>
      </c>
      <c r="E321">
        <v>8</v>
      </c>
      <c r="F321" t="str">
        <f t="shared" si="4"/>
        <v>Aggregate1-in-10August Typical Event Day30% Cycling8</v>
      </c>
      <c r="G321" s="14">
        <v>10.41699</v>
      </c>
      <c r="H321" s="14">
        <v>10.41699</v>
      </c>
      <c r="I321" s="14">
        <v>74.723699999999994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>
        <v>1469</v>
      </c>
    </row>
    <row r="322" spans="1:15">
      <c r="A322" s="12" t="s">
        <v>31</v>
      </c>
      <c r="B322" s="14" t="s">
        <v>42</v>
      </c>
      <c r="C322" t="s">
        <v>41</v>
      </c>
      <c r="D322" t="s">
        <v>53</v>
      </c>
      <c r="E322">
        <v>9</v>
      </c>
      <c r="F322" t="str">
        <f t="shared" si="4"/>
        <v>Average Per Ton1-in-10August Typical Event Day30% Cycling9</v>
      </c>
      <c r="G322" s="14">
        <v>0.87916079999999996</v>
      </c>
      <c r="H322" s="14">
        <v>0.87916079999999996</v>
      </c>
      <c r="I322" s="14">
        <v>78.623599999999996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>
        <v>1469</v>
      </c>
    </row>
    <row r="323" spans="1:15">
      <c r="A323" s="12" t="s">
        <v>29</v>
      </c>
      <c r="B323" s="14" t="s">
        <v>42</v>
      </c>
      <c r="C323" t="s">
        <v>41</v>
      </c>
      <c r="D323" t="s">
        <v>53</v>
      </c>
      <c r="E323">
        <v>9</v>
      </c>
      <c r="F323" t="str">
        <f t="shared" ref="F323:F386" si="5">CONCATENATE(A323,B323,C323,D323,E323)</f>
        <v>Average Per Premise1-in-10August Typical Event Day30% Cycling9</v>
      </c>
      <c r="G323" s="14">
        <v>9.0654109999999992</v>
      </c>
      <c r="H323" s="14">
        <v>9.0654109999999992</v>
      </c>
      <c r="I323" s="14">
        <v>78.623599999999996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>
        <v>1469</v>
      </c>
    </row>
    <row r="324" spans="1:15">
      <c r="A324" s="12" t="s">
        <v>30</v>
      </c>
      <c r="B324" s="14" t="s">
        <v>42</v>
      </c>
      <c r="C324" t="s">
        <v>41</v>
      </c>
      <c r="D324" t="s">
        <v>53</v>
      </c>
      <c r="E324">
        <v>9</v>
      </c>
      <c r="F324" t="str">
        <f t="shared" si="5"/>
        <v>Average Per Device1-in-10August Typical Event Day30% Cycling9</v>
      </c>
      <c r="G324" s="14">
        <v>3.4050340000000001</v>
      </c>
      <c r="H324" s="14">
        <v>3.4050340000000001</v>
      </c>
      <c r="I324" s="14">
        <v>78.623599999999996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>
        <v>1469</v>
      </c>
    </row>
    <row r="325" spans="1:15">
      <c r="A325" s="12" t="s">
        <v>51</v>
      </c>
      <c r="B325" s="14" t="s">
        <v>42</v>
      </c>
      <c r="C325" t="s">
        <v>41</v>
      </c>
      <c r="D325" t="s">
        <v>53</v>
      </c>
      <c r="E325">
        <v>9</v>
      </c>
      <c r="F325" t="str">
        <f t="shared" si="5"/>
        <v>Aggregate1-in-10August Typical Event Day30% Cycling9</v>
      </c>
      <c r="G325" s="14">
        <v>13.31709</v>
      </c>
      <c r="H325" s="14">
        <v>13.31709</v>
      </c>
      <c r="I325" s="14">
        <v>78.623599999999996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>
        <v>1469</v>
      </c>
    </row>
    <row r="326" spans="1:15">
      <c r="A326" s="12" t="s">
        <v>31</v>
      </c>
      <c r="B326" s="14" t="s">
        <v>42</v>
      </c>
      <c r="C326" t="s">
        <v>41</v>
      </c>
      <c r="D326" t="s">
        <v>53</v>
      </c>
      <c r="E326">
        <v>10</v>
      </c>
      <c r="F326" t="str">
        <f t="shared" si="5"/>
        <v>Average Per Ton1-in-10August Typical Event Day30% Cycling10</v>
      </c>
      <c r="G326" s="14">
        <v>1.051555</v>
      </c>
      <c r="H326" s="14">
        <v>1.051555</v>
      </c>
      <c r="I326" s="14">
        <v>82.7012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>
        <v>1469</v>
      </c>
    </row>
    <row r="327" spans="1:15">
      <c r="A327" s="12" t="s">
        <v>29</v>
      </c>
      <c r="B327" s="14" t="s">
        <v>42</v>
      </c>
      <c r="C327" t="s">
        <v>41</v>
      </c>
      <c r="D327" t="s">
        <v>53</v>
      </c>
      <c r="E327">
        <v>10</v>
      </c>
      <c r="F327" t="str">
        <f t="shared" si="5"/>
        <v>Average Per Premise1-in-10August Typical Event Day30% Cycling10</v>
      </c>
      <c r="G327" s="14">
        <v>10.84304</v>
      </c>
      <c r="H327" s="14">
        <v>10.84304</v>
      </c>
      <c r="I327" s="14">
        <v>82.7012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>
        <v>1469</v>
      </c>
    </row>
    <row r="328" spans="1:15">
      <c r="A328" s="12" t="s">
        <v>30</v>
      </c>
      <c r="B328" s="14" t="s">
        <v>42</v>
      </c>
      <c r="C328" t="s">
        <v>41</v>
      </c>
      <c r="D328" t="s">
        <v>53</v>
      </c>
      <c r="E328">
        <v>10</v>
      </c>
      <c r="F328" t="str">
        <f t="shared" si="5"/>
        <v>Average Per Device1-in-10August Typical Event Day30% Cycling10</v>
      </c>
      <c r="G328" s="14">
        <v>4.0727260000000003</v>
      </c>
      <c r="H328" s="14">
        <v>4.0727260000000003</v>
      </c>
      <c r="I328" s="14">
        <v>82.7012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>
        <v>1469</v>
      </c>
    </row>
    <row r="329" spans="1:15">
      <c r="A329" s="12" t="s">
        <v>51</v>
      </c>
      <c r="B329" s="14" t="s">
        <v>42</v>
      </c>
      <c r="C329" t="s">
        <v>41</v>
      </c>
      <c r="D329" t="s">
        <v>53</v>
      </c>
      <c r="E329">
        <v>10</v>
      </c>
      <c r="F329" t="str">
        <f t="shared" si="5"/>
        <v>Aggregate1-in-10August Typical Event Day30% Cycling10</v>
      </c>
      <c r="G329" s="14">
        <v>15.928430000000001</v>
      </c>
      <c r="H329" s="14">
        <v>15.928430000000001</v>
      </c>
      <c r="I329" s="14">
        <v>82.7012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>
        <v>1469</v>
      </c>
    </row>
    <row r="330" spans="1:15">
      <c r="A330" s="12" t="s">
        <v>31</v>
      </c>
      <c r="B330" s="14" t="s">
        <v>42</v>
      </c>
      <c r="C330" t="s">
        <v>41</v>
      </c>
      <c r="D330" t="s">
        <v>53</v>
      </c>
      <c r="E330">
        <v>11</v>
      </c>
      <c r="F330" t="str">
        <f t="shared" si="5"/>
        <v>Average Per Ton1-in-10August Typical Event Day30% Cycling11</v>
      </c>
      <c r="G330" s="14">
        <v>1.182579</v>
      </c>
      <c r="H330" s="14">
        <v>1.182579</v>
      </c>
      <c r="I330" s="14">
        <v>85.669300000000007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>
        <v>1469</v>
      </c>
    </row>
    <row r="331" spans="1:15">
      <c r="A331" s="12" t="s">
        <v>29</v>
      </c>
      <c r="B331" s="14" t="s">
        <v>42</v>
      </c>
      <c r="C331" t="s">
        <v>41</v>
      </c>
      <c r="D331" t="s">
        <v>53</v>
      </c>
      <c r="E331">
        <v>11</v>
      </c>
      <c r="F331" t="str">
        <f t="shared" si="5"/>
        <v>Average Per Premise1-in-10August Typical Event Day30% Cycling11</v>
      </c>
      <c r="G331" s="14">
        <v>12.194089999999999</v>
      </c>
      <c r="H331" s="14">
        <v>12.194089999999999</v>
      </c>
      <c r="I331" s="14">
        <v>85.669300000000007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>
        <v>1469</v>
      </c>
    </row>
    <row r="332" spans="1:15">
      <c r="A332" s="12" t="s">
        <v>30</v>
      </c>
      <c r="B332" s="14" t="s">
        <v>42</v>
      </c>
      <c r="C332" t="s">
        <v>41</v>
      </c>
      <c r="D332" t="s">
        <v>53</v>
      </c>
      <c r="E332">
        <v>11</v>
      </c>
      <c r="F332" t="str">
        <f t="shared" si="5"/>
        <v>Average Per Device1-in-10August Typical Event Day30% Cycling11</v>
      </c>
      <c r="G332" s="14">
        <v>4.5801889999999998</v>
      </c>
      <c r="H332" s="14">
        <v>4.5801889999999998</v>
      </c>
      <c r="I332" s="14">
        <v>85.669300000000007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>
        <v>1469</v>
      </c>
    </row>
    <row r="333" spans="1:15">
      <c r="A333" s="12" t="s">
        <v>51</v>
      </c>
      <c r="B333" s="14" t="s">
        <v>42</v>
      </c>
      <c r="C333" t="s">
        <v>41</v>
      </c>
      <c r="D333" t="s">
        <v>53</v>
      </c>
      <c r="E333">
        <v>11</v>
      </c>
      <c r="F333" t="str">
        <f t="shared" si="5"/>
        <v>Aggregate1-in-10August Typical Event Day30% Cycling11</v>
      </c>
      <c r="G333" s="14">
        <v>17.913119999999999</v>
      </c>
      <c r="H333" s="14">
        <v>17.913119999999999</v>
      </c>
      <c r="I333" s="14">
        <v>85.669300000000007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>
        <v>1469</v>
      </c>
    </row>
    <row r="334" spans="1:15">
      <c r="A334" s="12" t="s">
        <v>31</v>
      </c>
      <c r="B334" s="14" t="s">
        <v>42</v>
      </c>
      <c r="C334" t="s">
        <v>41</v>
      </c>
      <c r="D334" t="s">
        <v>53</v>
      </c>
      <c r="E334">
        <v>12</v>
      </c>
      <c r="F334" t="str">
        <f t="shared" si="5"/>
        <v>Average Per Ton1-in-10August Typical Event Day30% Cycling12</v>
      </c>
      <c r="G334" s="14">
        <v>1.252513</v>
      </c>
      <c r="H334" s="14">
        <v>1.252513</v>
      </c>
      <c r="I334" s="14">
        <v>87.183999999999997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>
        <v>1469</v>
      </c>
    </row>
    <row r="335" spans="1:15">
      <c r="A335" s="12" t="s">
        <v>29</v>
      </c>
      <c r="B335" s="14" t="s">
        <v>42</v>
      </c>
      <c r="C335" t="s">
        <v>41</v>
      </c>
      <c r="D335" t="s">
        <v>53</v>
      </c>
      <c r="E335">
        <v>12</v>
      </c>
      <c r="F335" t="str">
        <f t="shared" si="5"/>
        <v>Average Per Premise1-in-10August Typical Event Day30% Cycling12</v>
      </c>
      <c r="G335" s="14">
        <v>12.9152</v>
      </c>
      <c r="H335" s="14">
        <v>12.9152</v>
      </c>
      <c r="I335" s="14">
        <v>87.183999999999997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>
        <v>1469</v>
      </c>
    </row>
    <row r="336" spans="1:15">
      <c r="A336" s="12" t="s">
        <v>30</v>
      </c>
      <c r="B336" s="14" t="s">
        <v>42</v>
      </c>
      <c r="C336" t="s">
        <v>41</v>
      </c>
      <c r="D336" t="s">
        <v>53</v>
      </c>
      <c r="E336">
        <v>12</v>
      </c>
      <c r="F336" t="str">
        <f t="shared" si="5"/>
        <v>Average Per Device1-in-10August Typical Event Day30% Cycling12</v>
      </c>
      <c r="G336" s="14">
        <v>4.8510439999999999</v>
      </c>
      <c r="H336" s="14">
        <v>4.8510439999999999</v>
      </c>
      <c r="I336" s="14">
        <v>87.183999999999997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>
        <v>1469</v>
      </c>
    </row>
    <row r="337" spans="1:15">
      <c r="A337" s="12" t="s">
        <v>51</v>
      </c>
      <c r="B337" s="14" t="s">
        <v>42</v>
      </c>
      <c r="C337" t="s">
        <v>41</v>
      </c>
      <c r="D337" t="s">
        <v>53</v>
      </c>
      <c r="E337">
        <v>12</v>
      </c>
      <c r="F337" t="str">
        <f t="shared" si="5"/>
        <v>Aggregate1-in-10August Typical Event Day30% Cycling12</v>
      </c>
      <c r="G337" s="14">
        <v>18.972439999999999</v>
      </c>
      <c r="H337" s="14">
        <v>18.972439999999999</v>
      </c>
      <c r="I337" s="14">
        <v>87.183999999999997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>
        <v>1469</v>
      </c>
    </row>
    <row r="338" spans="1:15">
      <c r="A338" s="12" t="s">
        <v>31</v>
      </c>
      <c r="B338" s="14" t="s">
        <v>42</v>
      </c>
      <c r="C338" t="s">
        <v>41</v>
      </c>
      <c r="D338" t="s">
        <v>53</v>
      </c>
      <c r="E338">
        <v>13</v>
      </c>
      <c r="F338" t="str">
        <f t="shared" si="5"/>
        <v>Average Per Ton1-in-10August Typical Event Day30% Cycling13</v>
      </c>
      <c r="G338" s="14">
        <v>1.275298</v>
      </c>
      <c r="H338" s="14">
        <v>1.275298</v>
      </c>
      <c r="I338" s="14">
        <v>87.508700000000005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>
        <v>1469</v>
      </c>
    </row>
    <row r="339" spans="1:15">
      <c r="A339" s="12" t="s">
        <v>29</v>
      </c>
      <c r="B339" s="14" t="s">
        <v>42</v>
      </c>
      <c r="C339" t="s">
        <v>41</v>
      </c>
      <c r="D339" t="s">
        <v>53</v>
      </c>
      <c r="E339">
        <v>13</v>
      </c>
      <c r="F339" t="str">
        <f t="shared" si="5"/>
        <v>Average Per Premise1-in-10August Typical Event Day30% Cycling13</v>
      </c>
      <c r="G339" s="14">
        <v>13.15015</v>
      </c>
      <c r="H339" s="14">
        <v>13.15015</v>
      </c>
      <c r="I339" s="14">
        <v>87.508700000000005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>
        <v>1469</v>
      </c>
    </row>
    <row r="340" spans="1:15">
      <c r="A340" s="12" t="s">
        <v>30</v>
      </c>
      <c r="B340" s="14" t="s">
        <v>42</v>
      </c>
      <c r="C340" t="s">
        <v>41</v>
      </c>
      <c r="D340" t="s">
        <v>53</v>
      </c>
      <c r="E340">
        <v>13</v>
      </c>
      <c r="F340" t="str">
        <f t="shared" si="5"/>
        <v>Average Per Device1-in-10August Typical Event Day30% Cycling13</v>
      </c>
      <c r="G340" s="14">
        <v>4.9392930000000002</v>
      </c>
      <c r="H340" s="14">
        <v>4.9392930000000002</v>
      </c>
      <c r="I340" s="14">
        <v>87.508700000000005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>
        <v>1469</v>
      </c>
    </row>
    <row r="341" spans="1:15">
      <c r="A341" s="12" t="s">
        <v>51</v>
      </c>
      <c r="B341" s="14" t="s">
        <v>42</v>
      </c>
      <c r="C341" t="s">
        <v>41</v>
      </c>
      <c r="D341" t="s">
        <v>53</v>
      </c>
      <c r="E341">
        <v>13</v>
      </c>
      <c r="F341" t="str">
        <f t="shared" si="5"/>
        <v>Aggregate1-in-10August Typical Event Day30% Cycling13</v>
      </c>
      <c r="G341" s="14">
        <v>19.31757</v>
      </c>
      <c r="H341" s="14">
        <v>19.31757</v>
      </c>
      <c r="I341" s="14">
        <v>87.508700000000005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>
        <v>1469</v>
      </c>
    </row>
    <row r="342" spans="1:15">
      <c r="A342" s="12" t="s">
        <v>31</v>
      </c>
      <c r="B342" s="14" t="s">
        <v>42</v>
      </c>
      <c r="C342" t="s">
        <v>41</v>
      </c>
      <c r="D342" t="s">
        <v>53</v>
      </c>
      <c r="E342">
        <v>14</v>
      </c>
      <c r="F342" t="str">
        <f t="shared" si="5"/>
        <v>Average Per Ton1-in-10August Typical Event Day30% Cycling14</v>
      </c>
      <c r="G342" s="14">
        <v>1.208558</v>
      </c>
      <c r="H342" s="14">
        <v>1.2805230000000001</v>
      </c>
      <c r="I342" s="14">
        <v>87.647800000000004</v>
      </c>
      <c r="J342" s="14">
        <v>4.9267900000000003E-2</v>
      </c>
      <c r="K342" s="14">
        <v>6.2677499999999997E-2</v>
      </c>
      <c r="L342" s="14">
        <v>7.1964899999999998E-2</v>
      </c>
      <c r="M342" s="14">
        <v>8.12523E-2</v>
      </c>
      <c r="N342" s="14">
        <v>9.4661899999999993E-2</v>
      </c>
      <c r="O342">
        <v>1469</v>
      </c>
    </row>
    <row r="343" spans="1:15">
      <c r="A343" s="12" t="s">
        <v>29</v>
      </c>
      <c r="B343" s="14" t="s">
        <v>42</v>
      </c>
      <c r="C343" t="s">
        <v>41</v>
      </c>
      <c r="D343" t="s">
        <v>53</v>
      </c>
      <c r="E343">
        <v>14</v>
      </c>
      <c r="F343" t="str">
        <f t="shared" si="5"/>
        <v>Average Per Premise1-in-10August Typical Event Day30% Cycling14</v>
      </c>
      <c r="G343" s="14">
        <v>12.461970000000001</v>
      </c>
      <c r="H343" s="14">
        <v>13.204029999999999</v>
      </c>
      <c r="I343" s="14">
        <v>87.647800000000004</v>
      </c>
      <c r="J343" s="14">
        <v>0.50802329999999996</v>
      </c>
      <c r="K343" s="14">
        <v>0.64629499999999995</v>
      </c>
      <c r="L343" s="14">
        <v>0.74206159999999999</v>
      </c>
      <c r="M343" s="14">
        <v>0.83782809999999996</v>
      </c>
      <c r="N343" s="14">
        <v>0.97609979999999996</v>
      </c>
      <c r="O343">
        <v>1469</v>
      </c>
    </row>
    <row r="344" spans="1:15">
      <c r="A344" s="12" t="s">
        <v>30</v>
      </c>
      <c r="B344" s="14" t="s">
        <v>42</v>
      </c>
      <c r="C344" t="s">
        <v>41</v>
      </c>
      <c r="D344" t="s">
        <v>53</v>
      </c>
      <c r="E344">
        <v>14</v>
      </c>
      <c r="F344" t="str">
        <f t="shared" si="5"/>
        <v>Average Per Device1-in-10August Typical Event Day30% Cycling14</v>
      </c>
      <c r="G344" s="14">
        <v>4.6808050000000003</v>
      </c>
      <c r="H344" s="14">
        <v>4.9595289999999999</v>
      </c>
      <c r="I344" s="14">
        <v>87.647800000000004</v>
      </c>
      <c r="J344" s="14">
        <v>0.19081719999999999</v>
      </c>
      <c r="K344" s="14">
        <v>0.2427531</v>
      </c>
      <c r="L344" s="14">
        <v>0.27872370000000002</v>
      </c>
      <c r="M344" s="14">
        <v>0.31469429999999998</v>
      </c>
      <c r="N344" s="14">
        <v>0.36663020000000002</v>
      </c>
      <c r="O344">
        <v>1469</v>
      </c>
    </row>
    <row r="345" spans="1:15">
      <c r="A345" s="12" t="s">
        <v>51</v>
      </c>
      <c r="B345" s="14" t="s">
        <v>42</v>
      </c>
      <c r="C345" t="s">
        <v>41</v>
      </c>
      <c r="D345" t="s">
        <v>53</v>
      </c>
      <c r="E345">
        <v>14</v>
      </c>
      <c r="F345" t="str">
        <f t="shared" si="5"/>
        <v>Aggregate1-in-10August Typical Event Day30% Cycling14</v>
      </c>
      <c r="G345" s="14">
        <v>18.306629999999998</v>
      </c>
      <c r="H345" s="14">
        <v>19.396719999999998</v>
      </c>
      <c r="I345" s="14">
        <v>87.647800000000004</v>
      </c>
      <c r="J345" s="14">
        <v>0.74628620000000001</v>
      </c>
      <c r="K345" s="14">
        <v>0.94940740000000001</v>
      </c>
      <c r="L345" s="14">
        <v>1.0900879999999999</v>
      </c>
      <c r="M345" s="14">
        <v>1.230769</v>
      </c>
      <c r="N345" s="14">
        <v>1.433891</v>
      </c>
      <c r="O345">
        <v>1469</v>
      </c>
    </row>
    <row r="346" spans="1:15">
      <c r="A346" s="12" t="s">
        <v>31</v>
      </c>
      <c r="B346" s="14" t="s">
        <v>42</v>
      </c>
      <c r="C346" t="s">
        <v>41</v>
      </c>
      <c r="D346" t="s">
        <v>53</v>
      </c>
      <c r="E346">
        <v>15</v>
      </c>
      <c r="F346" t="str">
        <f t="shared" si="5"/>
        <v>Average Per Ton1-in-10August Typical Event Day30% Cycling15</v>
      </c>
      <c r="G346" s="14">
        <v>1.2001820000000001</v>
      </c>
      <c r="H346" s="14">
        <v>1.2801</v>
      </c>
      <c r="I346" s="14">
        <v>87.366699999999994</v>
      </c>
      <c r="J346" s="14">
        <v>5.4712200000000002E-2</v>
      </c>
      <c r="K346" s="14">
        <v>6.9603600000000002E-2</v>
      </c>
      <c r="L346" s="14">
        <v>7.9917299999999997E-2</v>
      </c>
      <c r="M346" s="14">
        <v>9.0231000000000006E-2</v>
      </c>
      <c r="N346" s="14">
        <v>0.1051223</v>
      </c>
      <c r="O346">
        <v>1469</v>
      </c>
    </row>
    <row r="347" spans="1:15">
      <c r="A347" s="12" t="s">
        <v>29</v>
      </c>
      <c r="B347" s="14" t="s">
        <v>42</v>
      </c>
      <c r="C347" t="s">
        <v>41</v>
      </c>
      <c r="D347" t="s">
        <v>53</v>
      </c>
      <c r="E347">
        <v>15</v>
      </c>
      <c r="F347" t="str">
        <f t="shared" si="5"/>
        <v>Average Per Premise1-in-10August Typical Event Day30% Cycling15</v>
      </c>
      <c r="G347" s="14">
        <v>12.3756</v>
      </c>
      <c r="H347" s="14">
        <v>13.199669999999999</v>
      </c>
      <c r="I347" s="14">
        <v>87.366699999999994</v>
      </c>
      <c r="J347" s="14">
        <v>0.56416169999999999</v>
      </c>
      <c r="K347" s="14">
        <v>0.71771289999999999</v>
      </c>
      <c r="L347" s="14">
        <v>0.82406190000000001</v>
      </c>
      <c r="M347" s="14">
        <v>0.93041099999999999</v>
      </c>
      <c r="N347" s="14">
        <v>1.0839620000000001</v>
      </c>
      <c r="O347">
        <v>1469</v>
      </c>
    </row>
    <row r="348" spans="1:15">
      <c r="A348" s="12" t="s">
        <v>30</v>
      </c>
      <c r="B348" s="14" t="s">
        <v>42</v>
      </c>
      <c r="C348" t="s">
        <v>41</v>
      </c>
      <c r="D348" t="s">
        <v>53</v>
      </c>
      <c r="E348">
        <v>15</v>
      </c>
      <c r="F348" t="str">
        <f t="shared" si="5"/>
        <v>Average Per Device1-in-10August Typical Event Day30% Cycling15</v>
      </c>
      <c r="G348" s="14">
        <v>4.6483660000000002</v>
      </c>
      <c r="H348" s="14">
        <v>4.9578899999999999</v>
      </c>
      <c r="I348" s="14">
        <v>87.366699999999994</v>
      </c>
      <c r="J348" s="14">
        <v>0.21190320000000001</v>
      </c>
      <c r="K348" s="14">
        <v>0.26957819999999999</v>
      </c>
      <c r="L348" s="14">
        <v>0.30952360000000001</v>
      </c>
      <c r="M348" s="14">
        <v>0.34946909999999998</v>
      </c>
      <c r="N348" s="14">
        <v>0.40714410000000001</v>
      </c>
      <c r="O348">
        <v>1469</v>
      </c>
    </row>
    <row r="349" spans="1:15">
      <c r="A349" s="12" t="s">
        <v>51</v>
      </c>
      <c r="B349" s="14" t="s">
        <v>42</v>
      </c>
      <c r="C349" t="s">
        <v>41</v>
      </c>
      <c r="D349" t="s">
        <v>53</v>
      </c>
      <c r="E349">
        <v>15</v>
      </c>
      <c r="F349" t="str">
        <f t="shared" si="5"/>
        <v>Aggregate1-in-10August Typical Event Day30% Cycling15</v>
      </c>
      <c r="G349" s="14">
        <v>18.179760000000002</v>
      </c>
      <c r="H349" s="14">
        <v>19.390309999999999</v>
      </c>
      <c r="I349" s="14">
        <v>87.366699999999994</v>
      </c>
      <c r="J349" s="14">
        <v>0.82875350000000003</v>
      </c>
      <c r="K349" s="14">
        <v>1.0543199999999999</v>
      </c>
      <c r="L349" s="14">
        <v>1.210547</v>
      </c>
      <c r="M349" s="14">
        <v>1.3667739999999999</v>
      </c>
      <c r="N349" s="14">
        <v>1.592341</v>
      </c>
      <c r="O349">
        <v>1469</v>
      </c>
    </row>
    <row r="350" spans="1:15">
      <c r="A350" s="12" t="s">
        <v>31</v>
      </c>
      <c r="B350" s="14" t="s">
        <v>42</v>
      </c>
      <c r="C350" t="s">
        <v>41</v>
      </c>
      <c r="D350" t="s">
        <v>53</v>
      </c>
      <c r="E350">
        <v>16</v>
      </c>
      <c r="F350" t="str">
        <f t="shared" si="5"/>
        <v>Average Per Ton1-in-10August Typical Event Day30% Cycling16</v>
      </c>
      <c r="G350" s="14">
        <v>1.18177</v>
      </c>
      <c r="H350" s="14">
        <v>1.2542329999999999</v>
      </c>
      <c r="I350" s="14">
        <v>85.719200000000001</v>
      </c>
      <c r="J350" s="14">
        <v>4.9609300000000002E-2</v>
      </c>
      <c r="K350" s="14">
        <v>6.3111799999999996E-2</v>
      </c>
      <c r="L350" s="14">
        <v>7.24635E-2</v>
      </c>
      <c r="M350" s="14">
        <v>8.1815299999999994E-2</v>
      </c>
      <c r="N350" s="14">
        <v>9.5317799999999994E-2</v>
      </c>
      <c r="O350">
        <v>1469</v>
      </c>
    </row>
    <row r="351" spans="1:15">
      <c r="A351" s="12" t="s">
        <v>29</v>
      </c>
      <c r="B351" s="14" t="s">
        <v>42</v>
      </c>
      <c r="C351" t="s">
        <v>41</v>
      </c>
      <c r="D351" t="s">
        <v>53</v>
      </c>
      <c r="E351">
        <v>16</v>
      </c>
      <c r="F351" t="str">
        <f t="shared" si="5"/>
        <v>Average Per Premise1-in-10August Typical Event Day30% Cycling16</v>
      </c>
      <c r="G351" s="14">
        <v>12.185739999999999</v>
      </c>
      <c r="H351" s="14">
        <v>12.93295</v>
      </c>
      <c r="I351" s="14">
        <v>85.719200000000001</v>
      </c>
      <c r="J351" s="14">
        <v>0.51154339999999998</v>
      </c>
      <c r="K351" s="14">
        <v>0.65077320000000005</v>
      </c>
      <c r="L351" s="14">
        <v>0.74720330000000001</v>
      </c>
      <c r="M351" s="14">
        <v>0.84363339999999998</v>
      </c>
      <c r="N351" s="14">
        <v>0.98286320000000005</v>
      </c>
      <c r="O351">
        <v>1469</v>
      </c>
    </row>
    <row r="352" spans="1:15">
      <c r="A352" s="12" t="s">
        <v>30</v>
      </c>
      <c r="B352" s="14" t="s">
        <v>42</v>
      </c>
      <c r="C352" t="s">
        <v>41</v>
      </c>
      <c r="D352" t="s">
        <v>53</v>
      </c>
      <c r="E352">
        <v>16</v>
      </c>
      <c r="F352" t="str">
        <f t="shared" si="5"/>
        <v>Average Per Device1-in-10August Typical Event Day30% Cycling16</v>
      </c>
      <c r="G352" s="14">
        <v>4.5770530000000003</v>
      </c>
      <c r="H352" s="14">
        <v>4.8577079999999997</v>
      </c>
      <c r="I352" s="14">
        <v>85.719200000000001</v>
      </c>
      <c r="J352" s="14">
        <v>0.19213939999999999</v>
      </c>
      <c r="K352" s="14">
        <v>0.24443509999999999</v>
      </c>
      <c r="L352" s="14">
        <v>0.28065499999999999</v>
      </c>
      <c r="M352" s="14">
        <v>0.31687480000000001</v>
      </c>
      <c r="N352" s="14">
        <v>0.36917050000000001</v>
      </c>
      <c r="O352">
        <v>1469</v>
      </c>
    </row>
    <row r="353" spans="1:15">
      <c r="A353" s="12" t="s">
        <v>51</v>
      </c>
      <c r="B353" s="14" t="s">
        <v>42</v>
      </c>
      <c r="C353" t="s">
        <v>41</v>
      </c>
      <c r="D353" t="s">
        <v>53</v>
      </c>
      <c r="E353">
        <v>16</v>
      </c>
      <c r="F353" t="str">
        <f t="shared" si="5"/>
        <v>Aggregate1-in-10August Typical Event Day30% Cycling16</v>
      </c>
      <c r="G353" s="14">
        <v>17.900860000000002</v>
      </c>
      <c r="H353" s="14">
        <v>18.9985</v>
      </c>
      <c r="I353" s="14">
        <v>85.719200000000001</v>
      </c>
      <c r="J353" s="14">
        <v>0.75145720000000005</v>
      </c>
      <c r="K353" s="14">
        <v>0.9559858</v>
      </c>
      <c r="L353" s="14">
        <v>1.097642</v>
      </c>
      <c r="M353" s="14">
        <v>1.2392970000000001</v>
      </c>
      <c r="N353" s="14">
        <v>1.4438260000000001</v>
      </c>
      <c r="O353">
        <v>1469</v>
      </c>
    </row>
    <row r="354" spans="1:15">
      <c r="A354" s="12" t="s">
        <v>31</v>
      </c>
      <c r="B354" s="14" t="s">
        <v>42</v>
      </c>
      <c r="C354" t="s">
        <v>41</v>
      </c>
      <c r="D354" t="s">
        <v>53</v>
      </c>
      <c r="E354">
        <v>17</v>
      </c>
      <c r="F354" t="str">
        <f t="shared" si="5"/>
        <v>Average Per Ton1-in-10August Typical Event Day30% Cycling17</v>
      </c>
      <c r="G354" s="14">
        <v>1.131046</v>
      </c>
      <c r="H354" s="14">
        <v>1.1935519999999999</v>
      </c>
      <c r="I354" s="14">
        <v>83.931600000000003</v>
      </c>
      <c r="J354" s="14">
        <v>4.2792299999999998E-2</v>
      </c>
      <c r="K354" s="14">
        <v>5.4439300000000003E-2</v>
      </c>
      <c r="L354" s="14">
        <v>6.2506000000000006E-2</v>
      </c>
      <c r="M354" s="14">
        <v>7.0572700000000002E-2</v>
      </c>
      <c r="N354" s="14">
        <v>8.2219700000000007E-2</v>
      </c>
      <c r="O354">
        <v>1469</v>
      </c>
    </row>
    <row r="355" spans="1:15">
      <c r="A355" s="12" t="s">
        <v>29</v>
      </c>
      <c r="B355" s="14" t="s">
        <v>42</v>
      </c>
      <c r="C355" t="s">
        <v>41</v>
      </c>
      <c r="D355" t="s">
        <v>53</v>
      </c>
      <c r="E355">
        <v>17</v>
      </c>
      <c r="F355" t="str">
        <f t="shared" si="5"/>
        <v>Average Per Premise1-in-10August Typical Event Day30% Cycling17</v>
      </c>
      <c r="G355" s="14">
        <v>11.662710000000001</v>
      </c>
      <c r="H355" s="14">
        <v>12.30724</v>
      </c>
      <c r="I355" s="14">
        <v>83.931600000000003</v>
      </c>
      <c r="J355" s="14">
        <v>0.44124980000000003</v>
      </c>
      <c r="K355" s="14">
        <v>0.56134740000000005</v>
      </c>
      <c r="L355" s="14">
        <v>0.64452659999999995</v>
      </c>
      <c r="M355" s="14">
        <v>0.72770579999999996</v>
      </c>
      <c r="N355" s="14">
        <v>0.84780339999999998</v>
      </c>
      <c r="O355">
        <v>1469</v>
      </c>
    </row>
    <row r="356" spans="1:15">
      <c r="A356" s="12" t="s">
        <v>30</v>
      </c>
      <c r="B356" s="14" t="s">
        <v>42</v>
      </c>
      <c r="C356" t="s">
        <v>41</v>
      </c>
      <c r="D356" t="s">
        <v>53</v>
      </c>
      <c r="E356">
        <v>17</v>
      </c>
      <c r="F356" t="str">
        <f t="shared" si="5"/>
        <v>Average Per Device1-in-10August Typical Event Day30% Cycling17</v>
      </c>
      <c r="G356" s="14">
        <v>4.3805990000000001</v>
      </c>
      <c r="H356" s="14">
        <v>4.6226880000000001</v>
      </c>
      <c r="I356" s="14">
        <v>83.931600000000003</v>
      </c>
      <c r="J356" s="14">
        <v>0.16573660000000001</v>
      </c>
      <c r="K356" s="14">
        <v>0.21084620000000001</v>
      </c>
      <c r="L356" s="14">
        <v>0.2420889</v>
      </c>
      <c r="M356" s="14">
        <v>0.27333160000000001</v>
      </c>
      <c r="N356" s="14">
        <v>0.31844109999999998</v>
      </c>
      <c r="O356">
        <v>1469</v>
      </c>
    </row>
    <row r="357" spans="1:15">
      <c r="A357" s="12" t="s">
        <v>51</v>
      </c>
      <c r="B357" s="14" t="s">
        <v>42</v>
      </c>
      <c r="C357" t="s">
        <v>41</v>
      </c>
      <c r="D357" t="s">
        <v>53</v>
      </c>
      <c r="E357">
        <v>17</v>
      </c>
      <c r="F357" t="str">
        <f t="shared" si="5"/>
        <v>Aggregate1-in-10August Typical Event Day30% Cycling17</v>
      </c>
      <c r="G357" s="14">
        <v>17.13252</v>
      </c>
      <c r="H357" s="14">
        <v>18.079329999999999</v>
      </c>
      <c r="I357" s="14">
        <v>83.931600000000003</v>
      </c>
      <c r="J357" s="14">
        <v>0.64819599999999999</v>
      </c>
      <c r="K357" s="14">
        <v>0.82461930000000006</v>
      </c>
      <c r="L357" s="14">
        <v>0.94680949999999997</v>
      </c>
      <c r="M357" s="14">
        <v>1.069</v>
      </c>
      <c r="N357" s="14">
        <v>1.2454229999999999</v>
      </c>
      <c r="O357">
        <v>1469</v>
      </c>
    </row>
    <row r="358" spans="1:15">
      <c r="A358" s="12" t="s">
        <v>31</v>
      </c>
      <c r="B358" s="14" t="s">
        <v>42</v>
      </c>
      <c r="C358" t="s">
        <v>41</v>
      </c>
      <c r="D358" t="s">
        <v>53</v>
      </c>
      <c r="E358">
        <v>18</v>
      </c>
      <c r="F358" t="str">
        <f t="shared" si="5"/>
        <v>Average Per Ton1-in-10August Typical Event Day30% Cycling18</v>
      </c>
      <c r="G358" s="14">
        <v>1.0159720000000001</v>
      </c>
      <c r="H358" s="14">
        <v>1.0749409999999999</v>
      </c>
      <c r="I358" s="14">
        <v>81.783100000000005</v>
      </c>
      <c r="J358" s="14">
        <v>4.0370900000000001E-2</v>
      </c>
      <c r="K358" s="14">
        <v>5.1358899999999999E-2</v>
      </c>
      <c r="L358" s="14">
        <v>5.8969100000000003E-2</v>
      </c>
      <c r="M358" s="14">
        <v>6.6579299999999994E-2</v>
      </c>
      <c r="N358" s="14">
        <v>7.7567300000000006E-2</v>
      </c>
      <c r="O358">
        <v>1469</v>
      </c>
    </row>
    <row r="359" spans="1:15">
      <c r="A359" s="12" t="s">
        <v>29</v>
      </c>
      <c r="B359" s="14" t="s">
        <v>42</v>
      </c>
      <c r="C359" t="s">
        <v>41</v>
      </c>
      <c r="D359" t="s">
        <v>53</v>
      </c>
      <c r="E359">
        <v>18</v>
      </c>
      <c r="F359" t="str">
        <f t="shared" si="5"/>
        <v>Average Per Premise1-in-10August Typical Event Day30% Cycling18</v>
      </c>
      <c r="G359" s="14">
        <v>10.476129999999999</v>
      </c>
      <c r="H359" s="14">
        <v>11.08419</v>
      </c>
      <c r="I359" s="14">
        <v>81.783100000000005</v>
      </c>
      <c r="J359" s="14">
        <v>0.41628179999999998</v>
      </c>
      <c r="K359" s="14">
        <v>0.52958360000000004</v>
      </c>
      <c r="L359" s="14">
        <v>0.60805609999999999</v>
      </c>
      <c r="M359" s="14">
        <v>0.68652869999999999</v>
      </c>
      <c r="N359" s="14">
        <v>0.79983059999999995</v>
      </c>
      <c r="O359">
        <v>1469</v>
      </c>
    </row>
    <row r="360" spans="1:15">
      <c r="A360" s="12" t="s">
        <v>30</v>
      </c>
      <c r="B360" s="14" t="s">
        <v>42</v>
      </c>
      <c r="C360" t="s">
        <v>41</v>
      </c>
      <c r="D360" t="s">
        <v>53</v>
      </c>
      <c r="E360">
        <v>18</v>
      </c>
      <c r="F360" t="str">
        <f t="shared" si="5"/>
        <v>Average Per Device1-in-10August Typical Event Day30% Cycling18</v>
      </c>
      <c r="G360" s="14">
        <v>3.934911</v>
      </c>
      <c r="H360" s="14">
        <v>4.1633019999999998</v>
      </c>
      <c r="I360" s="14">
        <v>81.783100000000005</v>
      </c>
      <c r="J360" s="14">
        <v>0.15635840000000001</v>
      </c>
      <c r="K360" s="14">
        <v>0.19891539999999999</v>
      </c>
      <c r="L360" s="14">
        <v>0.22839029999999999</v>
      </c>
      <c r="M360" s="14">
        <v>0.25786520000000002</v>
      </c>
      <c r="N360" s="14">
        <v>0.30042219999999997</v>
      </c>
      <c r="O360">
        <v>1469</v>
      </c>
    </row>
    <row r="361" spans="1:15">
      <c r="A361" s="12" t="s">
        <v>51</v>
      </c>
      <c r="B361" s="14" t="s">
        <v>42</v>
      </c>
      <c r="C361" t="s">
        <v>41</v>
      </c>
      <c r="D361" t="s">
        <v>53</v>
      </c>
      <c r="E361">
        <v>18</v>
      </c>
      <c r="F361" t="str">
        <f t="shared" si="5"/>
        <v>Aggregate1-in-10August Typical Event Day30% Cycling18</v>
      </c>
      <c r="G361" s="14">
        <v>15.38944</v>
      </c>
      <c r="H361" s="14">
        <v>16.28267</v>
      </c>
      <c r="I361" s="14">
        <v>81.783100000000005</v>
      </c>
      <c r="J361" s="14">
        <v>0.61151789999999995</v>
      </c>
      <c r="K361" s="14">
        <v>0.77795829999999999</v>
      </c>
      <c r="L361" s="14">
        <v>0.89323450000000004</v>
      </c>
      <c r="M361" s="14">
        <v>1.0085109999999999</v>
      </c>
      <c r="N361" s="14">
        <v>1.1749510000000001</v>
      </c>
      <c r="O361">
        <v>1469</v>
      </c>
    </row>
    <row r="362" spans="1:15">
      <c r="A362" s="12" t="s">
        <v>31</v>
      </c>
      <c r="B362" s="14" t="s">
        <v>42</v>
      </c>
      <c r="C362" t="s">
        <v>41</v>
      </c>
      <c r="D362" t="s">
        <v>53</v>
      </c>
      <c r="E362">
        <v>19</v>
      </c>
      <c r="F362" t="str">
        <f t="shared" si="5"/>
        <v>Average Per Ton1-in-10August Typical Event Day30% Cycling19</v>
      </c>
      <c r="G362" s="14">
        <v>0.93493389999999998</v>
      </c>
      <c r="H362" s="14">
        <v>0.93493389999999998</v>
      </c>
      <c r="I362" s="14">
        <v>78.837400000000002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>
        <v>1469</v>
      </c>
    </row>
    <row r="363" spans="1:15">
      <c r="A363" s="12" t="s">
        <v>29</v>
      </c>
      <c r="B363" s="14" t="s">
        <v>42</v>
      </c>
      <c r="C363" t="s">
        <v>41</v>
      </c>
      <c r="D363" t="s">
        <v>53</v>
      </c>
      <c r="E363">
        <v>19</v>
      </c>
      <c r="F363" t="str">
        <f t="shared" si="5"/>
        <v>Average Per Premise1-in-10August Typical Event Day30% Cycling19</v>
      </c>
      <c r="G363" s="14">
        <v>9.6405119999999993</v>
      </c>
      <c r="H363" s="14">
        <v>9.6405119999999993</v>
      </c>
      <c r="I363" s="14">
        <v>78.837400000000002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>
        <v>1469</v>
      </c>
    </row>
    <row r="364" spans="1:15">
      <c r="A364" s="12" t="s">
        <v>30</v>
      </c>
      <c r="B364" s="14" t="s">
        <v>42</v>
      </c>
      <c r="C364" t="s">
        <v>41</v>
      </c>
      <c r="D364" t="s">
        <v>53</v>
      </c>
      <c r="E364">
        <v>19</v>
      </c>
      <c r="F364" t="str">
        <f t="shared" si="5"/>
        <v>Average Per Device1-in-10August Typical Event Day30% Cycling19</v>
      </c>
      <c r="G364" s="14">
        <v>3.6210460000000002</v>
      </c>
      <c r="H364" s="14">
        <v>3.6210460000000002</v>
      </c>
      <c r="I364" s="14">
        <v>78.837400000000002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>
        <v>1469</v>
      </c>
    </row>
    <row r="365" spans="1:15">
      <c r="A365" s="12" t="s">
        <v>51</v>
      </c>
      <c r="B365" s="14" t="s">
        <v>42</v>
      </c>
      <c r="C365" t="s">
        <v>41</v>
      </c>
      <c r="D365" t="s">
        <v>53</v>
      </c>
      <c r="E365">
        <v>19</v>
      </c>
      <c r="F365" t="str">
        <f t="shared" si="5"/>
        <v>Aggregate1-in-10August Typical Event Day30% Cycling19</v>
      </c>
      <c r="G365" s="14">
        <v>14.161910000000001</v>
      </c>
      <c r="H365" s="14">
        <v>14.161910000000001</v>
      </c>
      <c r="I365" s="14">
        <v>78.837400000000002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  <c r="O365">
        <v>1469</v>
      </c>
    </row>
    <row r="366" spans="1:15">
      <c r="A366" s="12" t="s">
        <v>31</v>
      </c>
      <c r="B366" s="14" t="s">
        <v>42</v>
      </c>
      <c r="C366" t="s">
        <v>41</v>
      </c>
      <c r="D366" t="s">
        <v>53</v>
      </c>
      <c r="E366">
        <v>20</v>
      </c>
      <c r="F366" t="str">
        <f t="shared" si="5"/>
        <v>Average Per Ton1-in-10August Typical Event Day30% Cycling20</v>
      </c>
      <c r="G366" s="14">
        <v>0.87478290000000003</v>
      </c>
      <c r="H366" s="14">
        <v>0.87478290000000003</v>
      </c>
      <c r="I366" s="14">
        <v>76.174899999999994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>
        <v>1469</v>
      </c>
    </row>
    <row r="367" spans="1:15">
      <c r="A367" s="12" t="s">
        <v>29</v>
      </c>
      <c r="B367" s="14" t="s">
        <v>42</v>
      </c>
      <c r="C367" t="s">
        <v>41</v>
      </c>
      <c r="D367" t="s">
        <v>53</v>
      </c>
      <c r="E367">
        <v>20</v>
      </c>
      <c r="F367" t="str">
        <f t="shared" si="5"/>
        <v>Average Per Premise1-in-10August Typical Event Day30% Cycling20</v>
      </c>
      <c r="G367" s="14">
        <v>9.0202679999999997</v>
      </c>
      <c r="H367" s="14">
        <v>9.0202679999999997</v>
      </c>
      <c r="I367" s="14">
        <v>76.174899999999994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>
        <v>1469</v>
      </c>
    </row>
    <row r="368" spans="1:15">
      <c r="A368" s="12" t="s">
        <v>30</v>
      </c>
      <c r="B368" s="14" t="s">
        <v>42</v>
      </c>
      <c r="C368" t="s">
        <v>41</v>
      </c>
      <c r="D368" t="s">
        <v>53</v>
      </c>
      <c r="E368">
        <v>20</v>
      </c>
      <c r="F368" t="str">
        <f t="shared" si="5"/>
        <v>Average Per Device1-in-10August Typical Event Day30% Cycling20</v>
      </c>
      <c r="G368" s="14">
        <v>3.3880780000000001</v>
      </c>
      <c r="H368" s="14">
        <v>3.3880780000000001</v>
      </c>
      <c r="I368" s="14">
        <v>76.174899999999994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>
        <v>1469</v>
      </c>
    </row>
    <row r="369" spans="1:15">
      <c r="A369" s="12" t="s">
        <v>51</v>
      </c>
      <c r="B369" s="14" t="s">
        <v>42</v>
      </c>
      <c r="C369" t="s">
        <v>41</v>
      </c>
      <c r="D369" t="s">
        <v>53</v>
      </c>
      <c r="E369">
        <v>20</v>
      </c>
      <c r="F369" t="str">
        <f t="shared" si="5"/>
        <v>Aggregate1-in-10August Typical Event Day30% Cycling20</v>
      </c>
      <c r="G369" s="14">
        <v>13.250769999999999</v>
      </c>
      <c r="H369" s="14">
        <v>13.250769999999999</v>
      </c>
      <c r="I369" s="14">
        <v>76.174899999999994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>
        <v>1469</v>
      </c>
    </row>
    <row r="370" spans="1:15">
      <c r="A370" s="12" t="s">
        <v>31</v>
      </c>
      <c r="B370" s="14" t="s">
        <v>42</v>
      </c>
      <c r="C370" t="s">
        <v>41</v>
      </c>
      <c r="D370" t="s">
        <v>53</v>
      </c>
      <c r="E370">
        <v>21</v>
      </c>
      <c r="F370" t="str">
        <f t="shared" si="5"/>
        <v>Average Per Ton1-in-10August Typical Event Day30% Cycling21</v>
      </c>
      <c r="G370" s="14">
        <v>0.82070030000000005</v>
      </c>
      <c r="H370" s="14">
        <v>0.82070030000000005</v>
      </c>
      <c r="I370" s="14">
        <v>75.011399999999995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>
        <v>1469</v>
      </c>
    </row>
    <row r="371" spans="1:15">
      <c r="A371" s="12" t="s">
        <v>29</v>
      </c>
      <c r="B371" s="14" t="s">
        <v>42</v>
      </c>
      <c r="C371" t="s">
        <v>41</v>
      </c>
      <c r="D371" t="s">
        <v>53</v>
      </c>
      <c r="E371">
        <v>21</v>
      </c>
      <c r="F371" t="str">
        <f t="shared" si="5"/>
        <v>Average Per Premise1-in-10August Typical Event Day30% Cycling21</v>
      </c>
      <c r="G371" s="14">
        <v>8.4626000000000001</v>
      </c>
      <c r="H371" s="14">
        <v>8.4626000000000001</v>
      </c>
      <c r="I371" s="14">
        <v>75.011399999999995</v>
      </c>
      <c r="J371" s="14">
        <v>0</v>
      </c>
      <c r="K371" s="14">
        <v>0</v>
      </c>
      <c r="L371" s="14">
        <v>0</v>
      </c>
      <c r="M371" s="14">
        <v>0</v>
      </c>
      <c r="N371" s="14">
        <v>0</v>
      </c>
      <c r="O371">
        <v>1469</v>
      </c>
    </row>
    <row r="372" spans="1:15">
      <c r="A372" s="12" t="s">
        <v>30</v>
      </c>
      <c r="B372" s="14" t="s">
        <v>42</v>
      </c>
      <c r="C372" t="s">
        <v>41</v>
      </c>
      <c r="D372" t="s">
        <v>53</v>
      </c>
      <c r="E372">
        <v>21</v>
      </c>
      <c r="F372" t="str">
        <f t="shared" si="5"/>
        <v>Average Per Device1-in-10August Typical Event Day30% Cycling21</v>
      </c>
      <c r="G372" s="14">
        <v>3.1786140000000001</v>
      </c>
      <c r="H372" s="14">
        <v>3.1786140000000001</v>
      </c>
      <c r="I372" s="14">
        <v>75.011399999999995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>
        <v>1469</v>
      </c>
    </row>
    <row r="373" spans="1:15">
      <c r="A373" s="12" t="s">
        <v>51</v>
      </c>
      <c r="B373" s="14" t="s">
        <v>42</v>
      </c>
      <c r="C373" t="s">
        <v>41</v>
      </c>
      <c r="D373" t="s">
        <v>53</v>
      </c>
      <c r="E373">
        <v>21</v>
      </c>
      <c r="F373" t="str">
        <f t="shared" si="5"/>
        <v>Aggregate1-in-10August Typical Event Day30% Cycling21</v>
      </c>
      <c r="G373" s="14">
        <v>12.431559999999999</v>
      </c>
      <c r="H373" s="14">
        <v>12.431559999999999</v>
      </c>
      <c r="I373" s="14">
        <v>75.011399999999995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>
        <v>1469</v>
      </c>
    </row>
    <row r="374" spans="1:15">
      <c r="A374" s="12" t="s">
        <v>31</v>
      </c>
      <c r="B374" s="14" t="s">
        <v>42</v>
      </c>
      <c r="C374" t="s">
        <v>41</v>
      </c>
      <c r="D374" t="s">
        <v>53</v>
      </c>
      <c r="E374">
        <v>22</v>
      </c>
      <c r="F374" t="str">
        <f t="shared" si="5"/>
        <v>Average Per Ton1-in-10August Typical Event Day30% Cycling22</v>
      </c>
      <c r="G374" s="14">
        <v>0.72104049999999997</v>
      </c>
      <c r="H374" s="14">
        <v>0.72104049999999997</v>
      </c>
      <c r="I374" s="14">
        <v>73.809200000000004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>
        <v>1469</v>
      </c>
    </row>
    <row r="375" spans="1:15">
      <c r="A375" s="12" t="s">
        <v>29</v>
      </c>
      <c r="B375" s="14" t="s">
        <v>42</v>
      </c>
      <c r="C375" t="s">
        <v>41</v>
      </c>
      <c r="D375" t="s">
        <v>53</v>
      </c>
      <c r="E375">
        <v>22</v>
      </c>
      <c r="F375" t="str">
        <f t="shared" si="5"/>
        <v>Average Per Premise1-in-10August Typical Event Day30% Cycling22</v>
      </c>
      <c r="G375" s="14">
        <v>7.4349629999999998</v>
      </c>
      <c r="H375" s="14">
        <v>7.4349629999999998</v>
      </c>
      <c r="I375" s="14">
        <v>73.809200000000004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>
        <v>1469</v>
      </c>
    </row>
    <row r="376" spans="1:15">
      <c r="A376" s="12" t="s">
        <v>30</v>
      </c>
      <c r="B376" s="14" t="s">
        <v>42</v>
      </c>
      <c r="C376" t="s">
        <v>41</v>
      </c>
      <c r="D376" t="s">
        <v>53</v>
      </c>
      <c r="E376">
        <v>22</v>
      </c>
      <c r="F376" t="str">
        <f t="shared" si="5"/>
        <v>Average Per Device1-in-10August Typical Event Day30% Cycling22</v>
      </c>
      <c r="G376" s="14">
        <v>2.7926259999999998</v>
      </c>
      <c r="H376" s="14">
        <v>2.7926259999999998</v>
      </c>
      <c r="I376" s="14">
        <v>73.809200000000004</v>
      </c>
      <c r="J376" s="14">
        <v>0</v>
      </c>
      <c r="K376" s="14">
        <v>0</v>
      </c>
      <c r="L376" s="14">
        <v>0</v>
      </c>
      <c r="M376" s="14">
        <v>0</v>
      </c>
      <c r="N376" s="14">
        <v>0</v>
      </c>
      <c r="O376">
        <v>1469</v>
      </c>
    </row>
    <row r="377" spans="1:15">
      <c r="A377" s="12" t="s">
        <v>51</v>
      </c>
      <c r="B377" s="14" t="s">
        <v>42</v>
      </c>
      <c r="C377" t="s">
        <v>41</v>
      </c>
      <c r="D377" t="s">
        <v>53</v>
      </c>
      <c r="E377">
        <v>22</v>
      </c>
      <c r="F377" t="str">
        <f t="shared" si="5"/>
        <v>Aggregate1-in-10August Typical Event Day30% Cycling22</v>
      </c>
      <c r="G377" s="14">
        <v>10.92196</v>
      </c>
      <c r="H377" s="14">
        <v>10.92196</v>
      </c>
      <c r="I377" s="14">
        <v>73.809200000000004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>
        <v>1469</v>
      </c>
    </row>
    <row r="378" spans="1:15">
      <c r="A378" s="12" t="s">
        <v>31</v>
      </c>
      <c r="B378" s="14" t="s">
        <v>42</v>
      </c>
      <c r="C378" t="s">
        <v>41</v>
      </c>
      <c r="D378" t="s">
        <v>53</v>
      </c>
      <c r="E378">
        <v>23</v>
      </c>
      <c r="F378" t="str">
        <f t="shared" si="5"/>
        <v>Average Per Ton1-in-10August Typical Event Day30% Cycling23</v>
      </c>
      <c r="G378" s="14">
        <v>0.62704800000000005</v>
      </c>
      <c r="H378" s="14">
        <v>0.62704800000000005</v>
      </c>
      <c r="I378" s="14">
        <v>72.838499999999996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>
        <v>1469</v>
      </c>
    </row>
    <row r="379" spans="1:15">
      <c r="A379" s="12" t="s">
        <v>29</v>
      </c>
      <c r="B379" s="14" t="s">
        <v>42</v>
      </c>
      <c r="C379" t="s">
        <v>41</v>
      </c>
      <c r="D379" t="s">
        <v>53</v>
      </c>
      <c r="E379">
        <v>23</v>
      </c>
      <c r="F379" t="str">
        <f t="shared" si="5"/>
        <v>Average Per Premise1-in-10August Typical Event Day30% Cycling23</v>
      </c>
      <c r="G379" s="14">
        <v>6.4657650000000002</v>
      </c>
      <c r="H379" s="14">
        <v>6.4657650000000002</v>
      </c>
      <c r="I379" s="14">
        <v>72.838499999999996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>
        <v>1469</v>
      </c>
    </row>
    <row r="380" spans="1:15">
      <c r="A380" s="12" t="s">
        <v>30</v>
      </c>
      <c r="B380" s="14" t="s">
        <v>42</v>
      </c>
      <c r="C380" t="s">
        <v>41</v>
      </c>
      <c r="D380" t="s">
        <v>53</v>
      </c>
      <c r="E380">
        <v>23</v>
      </c>
      <c r="F380" t="str">
        <f t="shared" si="5"/>
        <v>Average Per Device1-in-10August Typical Event Day30% Cycling23</v>
      </c>
      <c r="G380" s="14">
        <v>2.428588</v>
      </c>
      <c r="H380" s="14">
        <v>2.428588</v>
      </c>
      <c r="I380" s="14">
        <v>72.838499999999996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  <c r="O380">
        <v>1469</v>
      </c>
    </row>
    <row r="381" spans="1:15">
      <c r="A381" s="12" t="s">
        <v>51</v>
      </c>
      <c r="B381" s="14" t="s">
        <v>42</v>
      </c>
      <c r="C381" t="s">
        <v>41</v>
      </c>
      <c r="D381" t="s">
        <v>53</v>
      </c>
      <c r="E381">
        <v>23</v>
      </c>
      <c r="F381" t="str">
        <f t="shared" si="5"/>
        <v>Aggregate1-in-10August Typical Event Day30% Cycling23</v>
      </c>
      <c r="G381" s="14">
        <v>9.4982089999999992</v>
      </c>
      <c r="H381" s="14">
        <v>9.4982089999999992</v>
      </c>
      <c r="I381" s="14">
        <v>72.838499999999996</v>
      </c>
      <c r="J381" s="14">
        <v>0</v>
      </c>
      <c r="K381" s="14">
        <v>0</v>
      </c>
      <c r="L381" s="14">
        <v>0</v>
      </c>
      <c r="M381" s="14">
        <v>0</v>
      </c>
      <c r="N381" s="14">
        <v>0</v>
      </c>
      <c r="O381">
        <v>1469</v>
      </c>
    </row>
    <row r="382" spans="1:15">
      <c r="A382" s="12" t="s">
        <v>31</v>
      </c>
      <c r="B382" s="14" t="s">
        <v>42</v>
      </c>
      <c r="C382" t="s">
        <v>41</v>
      </c>
      <c r="D382" t="s">
        <v>53</v>
      </c>
      <c r="E382">
        <v>24</v>
      </c>
      <c r="F382" t="str">
        <f t="shared" si="5"/>
        <v>Average Per Ton1-in-10August Typical Event Day30% Cycling24</v>
      </c>
      <c r="G382" s="14">
        <v>0.56115360000000003</v>
      </c>
      <c r="H382" s="14">
        <v>0.56115360000000003</v>
      </c>
      <c r="I382" s="14">
        <v>72.260000000000005</v>
      </c>
      <c r="J382" s="14">
        <v>0</v>
      </c>
      <c r="K382" s="14">
        <v>0</v>
      </c>
      <c r="L382" s="14">
        <v>0</v>
      </c>
      <c r="M382" s="14">
        <v>0</v>
      </c>
      <c r="N382" s="14">
        <v>0</v>
      </c>
      <c r="O382">
        <v>1469</v>
      </c>
    </row>
    <row r="383" spans="1:15">
      <c r="A383" s="12" t="s">
        <v>29</v>
      </c>
      <c r="B383" s="14" t="s">
        <v>42</v>
      </c>
      <c r="C383" t="s">
        <v>41</v>
      </c>
      <c r="D383" t="s">
        <v>53</v>
      </c>
      <c r="E383">
        <v>24</v>
      </c>
      <c r="F383" t="str">
        <f t="shared" si="5"/>
        <v>Average Per Premise1-in-10August Typical Event Day30% Cycling24</v>
      </c>
      <c r="G383" s="14">
        <v>5.7862999999999998</v>
      </c>
      <c r="H383" s="14">
        <v>5.7862999999999998</v>
      </c>
      <c r="I383" s="14">
        <v>72.260000000000005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>
        <v>1469</v>
      </c>
    </row>
    <row r="384" spans="1:15">
      <c r="A384" s="12" t="s">
        <v>30</v>
      </c>
      <c r="B384" s="14" t="s">
        <v>42</v>
      </c>
      <c r="C384" t="s">
        <v>41</v>
      </c>
      <c r="D384" t="s">
        <v>53</v>
      </c>
      <c r="E384">
        <v>24</v>
      </c>
      <c r="F384" t="str">
        <f t="shared" si="5"/>
        <v>Average Per Device1-in-10August Typical Event Day30% Cycling24</v>
      </c>
      <c r="G384" s="14">
        <v>2.1733760000000002</v>
      </c>
      <c r="H384" s="14">
        <v>2.1733760000000002</v>
      </c>
      <c r="I384" s="14">
        <v>72.260000000000005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>
        <v>1469</v>
      </c>
    </row>
    <row r="385" spans="1:15">
      <c r="A385" s="12" t="s">
        <v>51</v>
      </c>
      <c r="B385" s="14" t="s">
        <v>42</v>
      </c>
      <c r="C385" t="s">
        <v>41</v>
      </c>
      <c r="D385" t="s">
        <v>53</v>
      </c>
      <c r="E385">
        <v>24</v>
      </c>
      <c r="F385" t="str">
        <f t="shared" si="5"/>
        <v>Aggregate1-in-10August Typical Event Day30% Cycling24</v>
      </c>
      <c r="G385" s="14">
        <v>8.5000739999999997</v>
      </c>
      <c r="H385" s="14">
        <v>8.5000739999999997</v>
      </c>
      <c r="I385" s="14">
        <v>72.260000000000005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>
        <v>1469</v>
      </c>
    </row>
    <row r="386" spans="1:15">
      <c r="A386" s="12" t="s">
        <v>31</v>
      </c>
      <c r="B386" s="14" t="s">
        <v>42</v>
      </c>
      <c r="C386" t="s">
        <v>41</v>
      </c>
      <c r="D386" t="s">
        <v>32</v>
      </c>
      <c r="E386">
        <v>1</v>
      </c>
      <c r="F386" t="str">
        <f t="shared" si="5"/>
        <v>Average Per Ton1-in-10August Typical Event Day50% Cycling1</v>
      </c>
      <c r="G386" s="14">
        <v>0.44832509999999998</v>
      </c>
      <c r="H386" s="14">
        <v>0.44832509999999998</v>
      </c>
      <c r="I386" s="14">
        <v>72.325000000000003</v>
      </c>
      <c r="J386" s="14">
        <v>0</v>
      </c>
      <c r="K386" s="14">
        <v>0</v>
      </c>
      <c r="L386" s="14">
        <v>0</v>
      </c>
      <c r="M386" s="14">
        <v>0</v>
      </c>
      <c r="N386" s="14">
        <v>0</v>
      </c>
      <c r="O386">
        <v>3401</v>
      </c>
    </row>
    <row r="387" spans="1:15">
      <c r="A387" s="12" t="s">
        <v>29</v>
      </c>
      <c r="B387" s="14" t="s">
        <v>42</v>
      </c>
      <c r="C387" t="s">
        <v>41</v>
      </c>
      <c r="D387" t="s">
        <v>32</v>
      </c>
      <c r="E387">
        <v>1</v>
      </c>
      <c r="F387" t="str">
        <f t="shared" ref="F387:F450" si="6">CONCATENATE(A387,B387,C387,D387,E387)</f>
        <v>Average Per Premise1-in-10August Typical Event Day50% Cycling1</v>
      </c>
      <c r="G387" s="14">
        <v>3.936626</v>
      </c>
      <c r="H387" s="14">
        <v>3.936626</v>
      </c>
      <c r="I387" s="14">
        <v>72.325000000000003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>
        <v>3401</v>
      </c>
    </row>
    <row r="388" spans="1:15">
      <c r="A388" s="12" t="s">
        <v>30</v>
      </c>
      <c r="B388" s="14" t="s">
        <v>42</v>
      </c>
      <c r="C388" t="s">
        <v>41</v>
      </c>
      <c r="D388" t="s">
        <v>32</v>
      </c>
      <c r="E388">
        <v>1</v>
      </c>
      <c r="F388" t="str">
        <f t="shared" si="6"/>
        <v>Average Per Device1-in-10August Typical Event Day50% Cycling1</v>
      </c>
      <c r="G388" s="14">
        <v>1.7423820000000001</v>
      </c>
      <c r="H388" s="14">
        <v>1.7423820000000001</v>
      </c>
      <c r="I388" s="14">
        <v>72.325000000000003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>
        <v>3401</v>
      </c>
    </row>
    <row r="389" spans="1:15">
      <c r="A389" s="12" t="s">
        <v>51</v>
      </c>
      <c r="B389" s="14" t="s">
        <v>42</v>
      </c>
      <c r="C389" t="s">
        <v>41</v>
      </c>
      <c r="D389" t="s">
        <v>32</v>
      </c>
      <c r="E389">
        <v>1</v>
      </c>
      <c r="F389" t="str">
        <f t="shared" si="6"/>
        <v>Aggregate1-in-10August Typical Event Day50% Cycling1</v>
      </c>
      <c r="G389" s="14">
        <v>13.38847</v>
      </c>
      <c r="H389" s="14">
        <v>13.38847</v>
      </c>
      <c r="I389" s="14">
        <v>72.325000000000003</v>
      </c>
      <c r="J389" s="14">
        <v>0</v>
      </c>
      <c r="K389" s="14">
        <v>0</v>
      </c>
      <c r="L389" s="14">
        <v>0</v>
      </c>
      <c r="M389" s="14">
        <v>0</v>
      </c>
      <c r="N389" s="14">
        <v>0</v>
      </c>
      <c r="O389">
        <v>3401</v>
      </c>
    </row>
    <row r="390" spans="1:15">
      <c r="A390" s="12" t="s">
        <v>31</v>
      </c>
      <c r="B390" s="14" t="s">
        <v>42</v>
      </c>
      <c r="C390" t="s">
        <v>41</v>
      </c>
      <c r="D390" t="s">
        <v>32</v>
      </c>
      <c r="E390">
        <v>2</v>
      </c>
      <c r="F390" t="str">
        <f t="shared" si="6"/>
        <v>Average Per Ton1-in-10August Typical Event Day50% Cycling2</v>
      </c>
      <c r="G390" s="14">
        <v>0.43125279999999999</v>
      </c>
      <c r="H390" s="14">
        <v>0.43125279999999999</v>
      </c>
      <c r="I390" s="14">
        <v>71.754900000000006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>
        <v>3401</v>
      </c>
    </row>
    <row r="391" spans="1:15">
      <c r="A391" s="12" t="s">
        <v>29</v>
      </c>
      <c r="B391" s="14" t="s">
        <v>42</v>
      </c>
      <c r="C391" t="s">
        <v>41</v>
      </c>
      <c r="D391" t="s">
        <v>32</v>
      </c>
      <c r="E391">
        <v>2</v>
      </c>
      <c r="F391" t="str">
        <f t="shared" si="6"/>
        <v>Average Per Premise1-in-10August Typical Event Day50% Cycling2</v>
      </c>
      <c r="G391" s="14">
        <v>3.7867199999999999</v>
      </c>
      <c r="H391" s="14">
        <v>3.7867199999999999</v>
      </c>
      <c r="I391" s="14">
        <v>71.754900000000006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>
        <v>3401</v>
      </c>
    </row>
    <row r="392" spans="1:15">
      <c r="A392" s="12" t="s">
        <v>30</v>
      </c>
      <c r="B392" s="14" t="s">
        <v>42</v>
      </c>
      <c r="C392" t="s">
        <v>41</v>
      </c>
      <c r="D392" t="s">
        <v>32</v>
      </c>
      <c r="E392">
        <v>2</v>
      </c>
      <c r="F392" t="str">
        <f t="shared" si="6"/>
        <v>Average Per Device1-in-10August Typical Event Day50% Cycling2</v>
      </c>
      <c r="G392" s="14">
        <v>1.676032</v>
      </c>
      <c r="H392" s="14">
        <v>1.676032</v>
      </c>
      <c r="I392" s="14">
        <v>71.754900000000006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  <c r="O392">
        <v>3401</v>
      </c>
    </row>
    <row r="393" spans="1:15">
      <c r="A393" s="12" t="s">
        <v>51</v>
      </c>
      <c r="B393" s="14" t="s">
        <v>42</v>
      </c>
      <c r="C393" t="s">
        <v>41</v>
      </c>
      <c r="D393" t="s">
        <v>32</v>
      </c>
      <c r="E393">
        <v>2</v>
      </c>
      <c r="F393" t="str">
        <f t="shared" si="6"/>
        <v>Aggregate1-in-10August Typical Event Day50% Cycling2</v>
      </c>
      <c r="G393" s="14">
        <v>12.878629999999999</v>
      </c>
      <c r="H393" s="14">
        <v>12.878629999999999</v>
      </c>
      <c r="I393" s="14">
        <v>71.754900000000006</v>
      </c>
      <c r="J393" s="14">
        <v>0</v>
      </c>
      <c r="K393" s="14">
        <v>0</v>
      </c>
      <c r="L393" s="14">
        <v>0</v>
      </c>
      <c r="M393" s="14">
        <v>0</v>
      </c>
      <c r="N393" s="14">
        <v>0</v>
      </c>
      <c r="O393">
        <v>3401</v>
      </c>
    </row>
    <row r="394" spans="1:15">
      <c r="A394" s="12" t="s">
        <v>31</v>
      </c>
      <c r="B394" s="14" t="s">
        <v>42</v>
      </c>
      <c r="C394" t="s">
        <v>41</v>
      </c>
      <c r="D394" t="s">
        <v>32</v>
      </c>
      <c r="E394">
        <v>3</v>
      </c>
      <c r="F394" t="str">
        <f t="shared" si="6"/>
        <v>Average Per Ton1-in-10August Typical Event Day50% Cycling3</v>
      </c>
      <c r="G394" s="14">
        <v>0.42095719999999998</v>
      </c>
      <c r="H394" s="14">
        <v>0.42095719999999998</v>
      </c>
      <c r="I394" s="14">
        <v>71.3202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  <c r="O394">
        <v>3401</v>
      </c>
    </row>
    <row r="395" spans="1:15">
      <c r="A395" s="12" t="s">
        <v>29</v>
      </c>
      <c r="B395" s="14" t="s">
        <v>42</v>
      </c>
      <c r="C395" t="s">
        <v>41</v>
      </c>
      <c r="D395" t="s">
        <v>32</v>
      </c>
      <c r="E395">
        <v>3</v>
      </c>
      <c r="F395" t="str">
        <f t="shared" si="6"/>
        <v>Average Per Premise1-in-10August Typical Event Day50% Cycling3</v>
      </c>
      <c r="G395" s="14">
        <v>3.6963159999999999</v>
      </c>
      <c r="H395" s="14">
        <v>3.6963159999999999</v>
      </c>
      <c r="I395" s="14">
        <v>71.3202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>
        <v>3401</v>
      </c>
    </row>
    <row r="396" spans="1:15">
      <c r="A396" s="12" t="s">
        <v>30</v>
      </c>
      <c r="B396" s="14" t="s">
        <v>42</v>
      </c>
      <c r="C396" t="s">
        <v>41</v>
      </c>
      <c r="D396" t="s">
        <v>32</v>
      </c>
      <c r="E396">
        <v>3</v>
      </c>
      <c r="F396" t="str">
        <f t="shared" si="6"/>
        <v>Average Per Device1-in-10August Typical Event Day50% Cycling3</v>
      </c>
      <c r="G396" s="14">
        <v>1.6360189999999999</v>
      </c>
      <c r="H396" s="14">
        <v>1.6360189999999999</v>
      </c>
      <c r="I396" s="14">
        <v>71.3202</v>
      </c>
      <c r="J396" s="14">
        <v>0</v>
      </c>
      <c r="K396" s="14">
        <v>0</v>
      </c>
      <c r="L396" s="14">
        <v>0</v>
      </c>
      <c r="M396" s="14">
        <v>0</v>
      </c>
      <c r="N396" s="14">
        <v>0</v>
      </c>
      <c r="O396">
        <v>3401</v>
      </c>
    </row>
    <row r="397" spans="1:15">
      <c r="A397" s="12" t="s">
        <v>51</v>
      </c>
      <c r="B397" s="14" t="s">
        <v>42</v>
      </c>
      <c r="C397" t="s">
        <v>41</v>
      </c>
      <c r="D397" t="s">
        <v>32</v>
      </c>
      <c r="E397">
        <v>3</v>
      </c>
      <c r="F397" t="str">
        <f t="shared" si="6"/>
        <v>Aggregate1-in-10August Typical Event Day50% Cycling3</v>
      </c>
      <c r="G397" s="14">
        <v>12.57117</v>
      </c>
      <c r="H397" s="14">
        <v>12.57117</v>
      </c>
      <c r="I397" s="14">
        <v>71.3202</v>
      </c>
      <c r="J397" s="14">
        <v>0</v>
      </c>
      <c r="K397" s="14">
        <v>0</v>
      </c>
      <c r="L397" s="14">
        <v>0</v>
      </c>
      <c r="M397" s="14">
        <v>0</v>
      </c>
      <c r="N397" s="14">
        <v>0</v>
      </c>
      <c r="O397">
        <v>3401</v>
      </c>
    </row>
    <row r="398" spans="1:15">
      <c r="A398" s="12" t="s">
        <v>31</v>
      </c>
      <c r="B398" s="14" t="s">
        <v>42</v>
      </c>
      <c r="C398" t="s">
        <v>41</v>
      </c>
      <c r="D398" t="s">
        <v>32</v>
      </c>
      <c r="E398">
        <v>4</v>
      </c>
      <c r="F398" t="str">
        <f t="shared" si="6"/>
        <v>Average Per Ton1-in-10August Typical Event Day50% Cycling4</v>
      </c>
      <c r="G398" s="14">
        <v>0.41733179999999998</v>
      </c>
      <c r="H398" s="14">
        <v>0.41733179999999998</v>
      </c>
      <c r="I398" s="14">
        <v>70.702600000000004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O398">
        <v>3401</v>
      </c>
    </row>
    <row r="399" spans="1:15">
      <c r="A399" s="12" t="s">
        <v>29</v>
      </c>
      <c r="B399" s="14" t="s">
        <v>42</v>
      </c>
      <c r="C399" t="s">
        <v>41</v>
      </c>
      <c r="D399" t="s">
        <v>32</v>
      </c>
      <c r="E399">
        <v>4</v>
      </c>
      <c r="F399" t="str">
        <f t="shared" si="6"/>
        <v>Average Per Premise1-in-10August Typical Event Day50% Cycling4</v>
      </c>
      <c r="G399" s="14">
        <v>3.664482</v>
      </c>
      <c r="H399" s="14">
        <v>3.664482</v>
      </c>
      <c r="I399" s="14">
        <v>70.702600000000004</v>
      </c>
      <c r="J399" s="14">
        <v>0</v>
      </c>
      <c r="K399" s="14">
        <v>0</v>
      </c>
      <c r="L399" s="14">
        <v>0</v>
      </c>
      <c r="M399" s="14">
        <v>0</v>
      </c>
      <c r="N399" s="14">
        <v>0</v>
      </c>
      <c r="O399">
        <v>3401</v>
      </c>
    </row>
    <row r="400" spans="1:15">
      <c r="A400" s="12" t="s">
        <v>30</v>
      </c>
      <c r="B400" s="14" t="s">
        <v>42</v>
      </c>
      <c r="C400" t="s">
        <v>41</v>
      </c>
      <c r="D400" t="s">
        <v>32</v>
      </c>
      <c r="E400">
        <v>4</v>
      </c>
      <c r="F400" t="str">
        <f t="shared" si="6"/>
        <v>Average Per Device1-in-10August Typical Event Day50% Cycling4</v>
      </c>
      <c r="G400" s="14">
        <v>1.621929</v>
      </c>
      <c r="H400" s="14">
        <v>1.621929</v>
      </c>
      <c r="I400" s="14">
        <v>70.702600000000004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O400">
        <v>3401</v>
      </c>
    </row>
    <row r="401" spans="1:15">
      <c r="A401" s="12" t="s">
        <v>51</v>
      </c>
      <c r="B401" s="14" t="s">
        <v>42</v>
      </c>
      <c r="C401" t="s">
        <v>41</v>
      </c>
      <c r="D401" t="s">
        <v>32</v>
      </c>
      <c r="E401">
        <v>4</v>
      </c>
      <c r="F401" t="str">
        <f t="shared" si="6"/>
        <v>Aggregate1-in-10August Typical Event Day50% Cycling4</v>
      </c>
      <c r="G401" s="14">
        <v>12.462899999999999</v>
      </c>
      <c r="H401" s="14">
        <v>12.462899999999999</v>
      </c>
      <c r="I401" s="14">
        <v>70.702600000000004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>
        <v>3401</v>
      </c>
    </row>
    <row r="402" spans="1:15">
      <c r="A402" s="12" t="s">
        <v>31</v>
      </c>
      <c r="B402" s="14" t="s">
        <v>42</v>
      </c>
      <c r="C402" t="s">
        <v>41</v>
      </c>
      <c r="D402" t="s">
        <v>32</v>
      </c>
      <c r="E402">
        <v>5</v>
      </c>
      <c r="F402" t="str">
        <f t="shared" si="6"/>
        <v>Average Per Ton1-in-10August Typical Event Day50% Cycling5</v>
      </c>
      <c r="G402" s="14">
        <v>0.43081380000000002</v>
      </c>
      <c r="H402" s="14">
        <v>0.43081380000000002</v>
      </c>
      <c r="I402" s="14">
        <v>70.6006</v>
      </c>
      <c r="J402" s="14">
        <v>0</v>
      </c>
      <c r="K402" s="14">
        <v>0</v>
      </c>
      <c r="L402" s="14">
        <v>0</v>
      </c>
      <c r="M402" s="14">
        <v>0</v>
      </c>
      <c r="N402" s="14">
        <v>0</v>
      </c>
      <c r="O402">
        <v>3401</v>
      </c>
    </row>
    <row r="403" spans="1:15">
      <c r="A403" s="12" t="s">
        <v>29</v>
      </c>
      <c r="B403" s="14" t="s">
        <v>42</v>
      </c>
      <c r="C403" t="s">
        <v>41</v>
      </c>
      <c r="D403" t="s">
        <v>32</v>
      </c>
      <c r="E403">
        <v>5</v>
      </c>
      <c r="F403" t="str">
        <f t="shared" si="6"/>
        <v>Average Per Premise1-in-10August Typical Event Day50% Cycling5</v>
      </c>
      <c r="G403" s="14">
        <v>3.782864</v>
      </c>
      <c r="H403" s="14">
        <v>3.782864</v>
      </c>
      <c r="I403" s="14">
        <v>70.6006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>
        <v>3401</v>
      </c>
    </row>
    <row r="404" spans="1:15">
      <c r="A404" s="12" t="s">
        <v>30</v>
      </c>
      <c r="B404" s="14" t="s">
        <v>42</v>
      </c>
      <c r="C404" t="s">
        <v>41</v>
      </c>
      <c r="D404" t="s">
        <v>32</v>
      </c>
      <c r="E404">
        <v>5</v>
      </c>
      <c r="F404" t="str">
        <f t="shared" si="6"/>
        <v>Average Per Device1-in-10August Typical Event Day50% Cycling5</v>
      </c>
      <c r="G404" s="14">
        <v>1.674326</v>
      </c>
      <c r="H404" s="14">
        <v>1.674326</v>
      </c>
      <c r="I404" s="14">
        <v>70.6006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>
        <v>3401</v>
      </c>
    </row>
    <row r="405" spans="1:15">
      <c r="A405" s="12" t="s">
        <v>51</v>
      </c>
      <c r="B405" s="14" t="s">
        <v>42</v>
      </c>
      <c r="C405" t="s">
        <v>41</v>
      </c>
      <c r="D405" t="s">
        <v>32</v>
      </c>
      <c r="E405">
        <v>5</v>
      </c>
      <c r="F405" t="str">
        <f t="shared" si="6"/>
        <v>Aggregate1-in-10August Typical Event Day50% Cycling5</v>
      </c>
      <c r="G405" s="14">
        <v>12.86552</v>
      </c>
      <c r="H405" s="14">
        <v>12.86552</v>
      </c>
      <c r="I405" s="14">
        <v>70.6006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>
        <v>3401</v>
      </c>
    </row>
    <row r="406" spans="1:15">
      <c r="A406" s="12" t="s">
        <v>31</v>
      </c>
      <c r="B406" s="14" t="s">
        <v>42</v>
      </c>
      <c r="C406" t="s">
        <v>41</v>
      </c>
      <c r="D406" t="s">
        <v>32</v>
      </c>
      <c r="E406">
        <v>6</v>
      </c>
      <c r="F406" t="str">
        <f t="shared" si="6"/>
        <v>Average Per Ton1-in-10August Typical Event Day50% Cycling6</v>
      </c>
      <c r="G406" s="14">
        <v>0.4669355</v>
      </c>
      <c r="H406" s="14">
        <v>0.4669355</v>
      </c>
      <c r="I406" s="14">
        <v>70.575900000000004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>
        <v>3401</v>
      </c>
    </row>
    <row r="407" spans="1:15">
      <c r="A407" s="12" t="s">
        <v>29</v>
      </c>
      <c r="B407" s="14" t="s">
        <v>42</v>
      </c>
      <c r="C407" t="s">
        <v>41</v>
      </c>
      <c r="D407" t="s">
        <v>32</v>
      </c>
      <c r="E407">
        <v>6</v>
      </c>
      <c r="F407" t="str">
        <f t="shared" si="6"/>
        <v>Average Per Premise1-in-10August Typical Event Day50% Cycling6</v>
      </c>
      <c r="G407" s="14">
        <v>4.1000389999999998</v>
      </c>
      <c r="H407" s="14">
        <v>4.1000389999999998</v>
      </c>
      <c r="I407" s="14">
        <v>70.575900000000004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O407">
        <v>3401</v>
      </c>
    </row>
    <row r="408" spans="1:15">
      <c r="A408" s="12" t="s">
        <v>30</v>
      </c>
      <c r="B408" s="14" t="s">
        <v>42</v>
      </c>
      <c r="C408" t="s">
        <v>41</v>
      </c>
      <c r="D408" t="s">
        <v>32</v>
      </c>
      <c r="E408">
        <v>6</v>
      </c>
      <c r="F408" t="str">
        <f t="shared" si="6"/>
        <v>Average Per Device1-in-10August Typical Event Day50% Cycling6</v>
      </c>
      <c r="G408" s="14">
        <v>1.81471</v>
      </c>
      <c r="H408" s="14">
        <v>1.81471</v>
      </c>
      <c r="I408" s="14">
        <v>70.575900000000004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O408">
        <v>3401</v>
      </c>
    </row>
    <row r="409" spans="1:15">
      <c r="A409" s="12" t="s">
        <v>51</v>
      </c>
      <c r="B409" s="14" t="s">
        <v>42</v>
      </c>
      <c r="C409" t="s">
        <v>41</v>
      </c>
      <c r="D409" t="s">
        <v>32</v>
      </c>
      <c r="E409">
        <v>6</v>
      </c>
      <c r="F409" t="str">
        <f t="shared" si="6"/>
        <v>Aggregate1-in-10August Typical Event Day50% Cycling6</v>
      </c>
      <c r="G409" s="14">
        <v>13.944229999999999</v>
      </c>
      <c r="H409" s="14">
        <v>13.944229999999999</v>
      </c>
      <c r="I409" s="14">
        <v>70.575900000000004</v>
      </c>
      <c r="J409" s="14">
        <v>0</v>
      </c>
      <c r="K409" s="14">
        <v>0</v>
      </c>
      <c r="L409" s="14">
        <v>0</v>
      </c>
      <c r="M409" s="14">
        <v>0</v>
      </c>
      <c r="N409" s="14">
        <v>0</v>
      </c>
      <c r="O409">
        <v>3401</v>
      </c>
    </row>
    <row r="410" spans="1:15">
      <c r="A410" s="12" t="s">
        <v>31</v>
      </c>
      <c r="B410" s="14" t="s">
        <v>42</v>
      </c>
      <c r="C410" t="s">
        <v>41</v>
      </c>
      <c r="D410" t="s">
        <v>32</v>
      </c>
      <c r="E410">
        <v>7</v>
      </c>
      <c r="F410" t="str">
        <f t="shared" si="6"/>
        <v>Average Per Ton1-in-10August Typical Event Day50% Cycling7</v>
      </c>
      <c r="G410" s="14">
        <v>0.53013770000000005</v>
      </c>
      <c r="H410" s="14">
        <v>0.53013770000000005</v>
      </c>
      <c r="I410" s="14">
        <v>71.134200000000007</v>
      </c>
      <c r="J410" s="14">
        <v>0</v>
      </c>
      <c r="K410" s="14">
        <v>0</v>
      </c>
      <c r="L410" s="14">
        <v>0</v>
      </c>
      <c r="M410" s="14">
        <v>0</v>
      </c>
      <c r="N410" s="14">
        <v>0</v>
      </c>
      <c r="O410">
        <v>3401</v>
      </c>
    </row>
    <row r="411" spans="1:15">
      <c r="A411" s="12" t="s">
        <v>29</v>
      </c>
      <c r="B411" s="14" t="s">
        <v>42</v>
      </c>
      <c r="C411" t="s">
        <v>41</v>
      </c>
      <c r="D411" t="s">
        <v>32</v>
      </c>
      <c r="E411">
        <v>7</v>
      </c>
      <c r="F411" t="str">
        <f t="shared" si="6"/>
        <v>Average Per Premise1-in-10August Typical Event Day50% Cycling7</v>
      </c>
      <c r="G411" s="14">
        <v>4.6550019999999996</v>
      </c>
      <c r="H411" s="14">
        <v>4.6550019999999996</v>
      </c>
      <c r="I411" s="14">
        <v>71.134200000000007</v>
      </c>
      <c r="J411" s="14">
        <v>0</v>
      </c>
      <c r="K411" s="14">
        <v>0</v>
      </c>
      <c r="L411" s="14">
        <v>0</v>
      </c>
      <c r="M411" s="14">
        <v>0</v>
      </c>
      <c r="N411" s="14">
        <v>0</v>
      </c>
      <c r="O411">
        <v>3401</v>
      </c>
    </row>
    <row r="412" spans="1:15">
      <c r="A412" s="12" t="s">
        <v>30</v>
      </c>
      <c r="B412" s="14" t="s">
        <v>42</v>
      </c>
      <c r="C412" t="s">
        <v>41</v>
      </c>
      <c r="D412" t="s">
        <v>32</v>
      </c>
      <c r="E412">
        <v>7</v>
      </c>
      <c r="F412" t="str">
        <f t="shared" si="6"/>
        <v>Average Per Device1-in-10August Typical Event Day50% Cycling7</v>
      </c>
      <c r="G412" s="14">
        <v>2.0603410000000002</v>
      </c>
      <c r="H412" s="14">
        <v>2.0603410000000002</v>
      </c>
      <c r="I412" s="14">
        <v>71.134200000000007</v>
      </c>
      <c r="J412" s="14">
        <v>0</v>
      </c>
      <c r="K412" s="14">
        <v>0</v>
      </c>
      <c r="L412" s="14">
        <v>0</v>
      </c>
      <c r="M412" s="14">
        <v>0</v>
      </c>
      <c r="N412" s="14">
        <v>0</v>
      </c>
      <c r="O412">
        <v>3401</v>
      </c>
    </row>
    <row r="413" spans="1:15">
      <c r="A413" s="12" t="s">
        <v>51</v>
      </c>
      <c r="B413" s="14" t="s">
        <v>42</v>
      </c>
      <c r="C413" t="s">
        <v>41</v>
      </c>
      <c r="D413" t="s">
        <v>32</v>
      </c>
      <c r="E413">
        <v>7</v>
      </c>
      <c r="F413" t="str">
        <f t="shared" si="6"/>
        <v>Aggregate1-in-10August Typical Event Day50% Cycling7</v>
      </c>
      <c r="G413" s="14">
        <v>15.831659999999999</v>
      </c>
      <c r="H413" s="14">
        <v>15.831659999999999</v>
      </c>
      <c r="I413" s="14">
        <v>71.134200000000007</v>
      </c>
      <c r="J413" s="14">
        <v>0</v>
      </c>
      <c r="K413" s="14">
        <v>0</v>
      </c>
      <c r="L413" s="14">
        <v>0</v>
      </c>
      <c r="M413" s="14">
        <v>0</v>
      </c>
      <c r="N413" s="14">
        <v>0</v>
      </c>
      <c r="O413">
        <v>3401</v>
      </c>
    </row>
    <row r="414" spans="1:15">
      <c r="A414" s="12" t="s">
        <v>31</v>
      </c>
      <c r="B414" s="14" t="s">
        <v>42</v>
      </c>
      <c r="C414" t="s">
        <v>41</v>
      </c>
      <c r="D414" t="s">
        <v>32</v>
      </c>
      <c r="E414">
        <v>8</v>
      </c>
      <c r="F414" t="str">
        <f t="shared" si="6"/>
        <v>Average Per Ton1-in-10August Typical Event Day50% Cycling8</v>
      </c>
      <c r="G414" s="14">
        <v>0.65192589999999995</v>
      </c>
      <c r="H414" s="14">
        <v>0.65192589999999995</v>
      </c>
      <c r="I414" s="14">
        <v>74.593599999999995</v>
      </c>
      <c r="J414" s="14">
        <v>0</v>
      </c>
      <c r="K414" s="14">
        <v>0</v>
      </c>
      <c r="L414" s="14">
        <v>0</v>
      </c>
      <c r="M414" s="14">
        <v>0</v>
      </c>
      <c r="N414" s="14">
        <v>0</v>
      </c>
      <c r="O414">
        <v>3401</v>
      </c>
    </row>
    <row r="415" spans="1:15">
      <c r="A415" s="12" t="s">
        <v>29</v>
      </c>
      <c r="B415" s="14" t="s">
        <v>42</v>
      </c>
      <c r="C415" t="s">
        <v>41</v>
      </c>
      <c r="D415" t="s">
        <v>32</v>
      </c>
      <c r="E415">
        <v>8</v>
      </c>
      <c r="F415" t="str">
        <f t="shared" si="6"/>
        <v>Average Per Premise1-in-10August Typical Event Day50% Cycling8</v>
      </c>
      <c r="G415" s="14">
        <v>5.7243919999999999</v>
      </c>
      <c r="H415" s="14">
        <v>5.7243919999999999</v>
      </c>
      <c r="I415" s="14">
        <v>74.593599999999995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>
        <v>3401</v>
      </c>
    </row>
    <row r="416" spans="1:15">
      <c r="A416" s="12" t="s">
        <v>30</v>
      </c>
      <c r="B416" s="14" t="s">
        <v>42</v>
      </c>
      <c r="C416" t="s">
        <v>41</v>
      </c>
      <c r="D416" t="s">
        <v>32</v>
      </c>
      <c r="E416">
        <v>8</v>
      </c>
      <c r="F416" t="str">
        <f t="shared" si="6"/>
        <v>Average Per Device1-in-10August Typical Event Day50% Cycling8</v>
      </c>
      <c r="G416" s="14">
        <v>2.5336620000000001</v>
      </c>
      <c r="H416" s="14">
        <v>2.5336620000000001</v>
      </c>
      <c r="I416" s="14">
        <v>74.593599999999995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>
        <v>3401</v>
      </c>
    </row>
    <row r="417" spans="1:15">
      <c r="A417" s="12" t="s">
        <v>51</v>
      </c>
      <c r="B417" s="14" t="s">
        <v>42</v>
      </c>
      <c r="C417" t="s">
        <v>41</v>
      </c>
      <c r="D417" t="s">
        <v>32</v>
      </c>
      <c r="E417">
        <v>8</v>
      </c>
      <c r="F417" t="str">
        <f t="shared" si="6"/>
        <v>Aggregate1-in-10August Typical Event Day50% Cycling8</v>
      </c>
      <c r="G417" s="14">
        <v>19.46866</v>
      </c>
      <c r="H417" s="14">
        <v>19.46866</v>
      </c>
      <c r="I417" s="14">
        <v>74.593599999999995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O417">
        <v>3401</v>
      </c>
    </row>
    <row r="418" spans="1:15">
      <c r="A418" s="12" t="s">
        <v>31</v>
      </c>
      <c r="B418" s="14" t="s">
        <v>42</v>
      </c>
      <c r="C418" t="s">
        <v>41</v>
      </c>
      <c r="D418" t="s">
        <v>32</v>
      </c>
      <c r="E418">
        <v>9</v>
      </c>
      <c r="F418" t="str">
        <f t="shared" si="6"/>
        <v>Average Per Ton1-in-10August Typical Event Day50% Cycling9</v>
      </c>
      <c r="G418" s="14">
        <v>0.82961929999999995</v>
      </c>
      <c r="H418" s="14">
        <v>0.82961929999999995</v>
      </c>
      <c r="I418" s="14">
        <v>78.387</v>
      </c>
      <c r="J418" s="14">
        <v>0</v>
      </c>
      <c r="K418" s="14">
        <v>0</v>
      </c>
      <c r="L418" s="14">
        <v>0</v>
      </c>
      <c r="M418" s="14">
        <v>0</v>
      </c>
      <c r="N418" s="14">
        <v>0</v>
      </c>
      <c r="O418">
        <v>3401</v>
      </c>
    </row>
    <row r="419" spans="1:15">
      <c r="A419" s="12" t="s">
        <v>29</v>
      </c>
      <c r="B419" s="14" t="s">
        <v>42</v>
      </c>
      <c r="C419" t="s">
        <v>41</v>
      </c>
      <c r="D419" t="s">
        <v>32</v>
      </c>
      <c r="E419">
        <v>9</v>
      </c>
      <c r="F419" t="str">
        <f t="shared" si="6"/>
        <v>Average Per Premise1-in-10August Typical Event Day50% Cycling9</v>
      </c>
      <c r="G419" s="14">
        <v>7.2846719999999996</v>
      </c>
      <c r="H419" s="14">
        <v>7.2846719999999996</v>
      </c>
      <c r="I419" s="14">
        <v>78.387</v>
      </c>
      <c r="J419" s="14">
        <v>0</v>
      </c>
      <c r="K419" s="14">
        <v>0</v>
      </c>
      <c r="L419" s="14">
        <v>0</v>
      </c>
      <c r="M419" s="14">
        <v>0</v>
      </c>
      <c r="N419" s="14">
        <v>0</v>
      </c>
      <c r="O419">
        <v>3401</v>
      </c>
    </row>
    <row r="420" spans="1:15">
      <c r="A420" s="12" t="s">
        <v>30</v>
      </c>
      <c r="B420" s="14" t="s">
        <v>42</v>
      </c>
      <c r="C420" t="s">
        <v>41</v>
      </c>
      <c r="D420" t="s">
        <v>32</v>
      </c>
      <c r="E420">
        <v>9</v>
      </c>
      <c r="F420" t="str">
        <f t="shared" si="6"/>
        <v>Average Per Device1-in-10August Typical Event Day50% Cycling9</v>
      </c>
      <c r="G420" s="14">
        <v>3.2242540000000002</v>
      </c>
      <c r="H420" s="14">
        <v>3.2242540000000002</v>
      </c>
      <c r="I420" s="14">
        <v>78.387</v>
      </c>
      <c r="J420" s="14">
        <v>0</v>
      </c>
      <c r="K420" s="14">
        <v>0</v>
      </c>
      <c r="L420" s="14">
        <v>0</v>
      </c>
      <c r="M420" s="14">
        <v>0</v>
      </c>
      <c r="N420" s="14">
        <v>0</v>
      </c>
      <c r="O420">
        <v>3401</v>
      </c>
    </row>
    <row r="421" spans="1:15">
      <c r="A421" s="12" t="s">
        <v>51</v>
      </c>
      <c r="B421" s="14" t="s">
        <v>42</v>
      </c>
      <c r="C421" t="s">
        <v>41</v>
      </c>
      <c r="D421" t="s">
        <v>32</v>
      </c>
      <c r="E421">
        <v>9</v>
      </c>
      <c r="F421" t="str">
        <f t="shared" si="6"/>
        <v>Aggregate1-in-10August Typical Event Day50% Cycling9</v>
      </c>
      <c r="G421" s="14">
        <v>24.775169999999999</v>
      </c>
      <c r="H421" s="14">
        <v>24.775169999999999</v>
      </c>
      <c r="I421" s="14">
        <v>78.387</v>
      </c>
      <c r="J421" s="14">
        <v>0</v>
      </c>
      <c r="K421" s="14">
        <v>0</v>
      </c>
      <c r="L421" s="14">
        <v>0</v>
      </c>
      <c r="M421" s="14">
        <v>0</v>
      </c>
      <c r="N421" s="14">
        <v>0</v>
      </c>
      <c r="O421">
        <v>3401</v>
      </c>
    </row>
    <row r="422" spans="1:15">
      <c r="A422" s="12" t="s">
        <v>31</v>
      </c>
      <c r="B422" s="14" t="s">
        <v>42</v>
      </c>
      <c r="C422" t="s">
        <v>41</v>
      </c>
      <c r="D422" t="s">
        <v>32</v>
      </c>
      <c r="E422">
        <v>10</v>
      </c>
      <c r="F422" t="str">
        <f t="shared" si="6"/>
        <v>Average Per Ton1-in-10August Typical Event Day50% Cycling10</v>
      </c>
      <c r="G422" s="14">
        <v>0.98248919999999995</v>
      </c>
      <c r="H422" s="14">
        <v>0.98248919999999995</v>
      </c>
      <c r="I422" s="14">
        <v>82.125900000000001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O422">
        <v>3401</v>
      </c>
    </row>
    <row r="423" spans="1:15">
      <c r="A423" s="12" t="s">
        <v>29</v>
      </c>
      <c r="B423" s="14" t="s">
        <v>42</v>
      </c>
      <c r="C423" t="s">
        <v>41</v>
      </c>
      <c r="D423" t="s">
        <v>32</v>
      </c>
      <c r="E423">
        <v>10</v>
      </c>
      <c r="F423" t="str">
        <f t="shared" si="6"/>
        <v>Average Per Premise1-in-10August Typical Event Day50% Cycling10</v>
      </c>
      <c r="G423" s="14">
        <v>8.6269829999999992</v>
      </c>
      <c r="H423" s="14">
        <v>8.6269829999999992</v>
      </c>
      <c r="I423" s="14">
        <v>82.125900000000001</v>
      </c>
      <c r="J423" s="14">
        <v>0</v>
      </c>
      <c r="K423" s="14">
        <v>0</v>
      </c>
      <c r="L423" s="14">
        <v>0</v>
      </c>
      <c r="M423" s="14">
        <v>0</v>
      </c>
      <c r="N423" s="14">
        <v>0</v>
      </c>
      <c r="O423">
        <v>3401</v>
      </c>
    </row>
    <row r="424" spans="1:15">
      <c r="A424" s="12" t="s">
        <v>30</v>
      </c>
      <c r="B424" s="14" t="s">
        <v>42</v>
      </c>
      <c r="C424" t="s">
        <v>41</v>
      </c>
      <c r="D424" t="s">
        <v>32</v>
      </c>
      <c r="E424">
        <v>10</v>
      </c>
      <c r="F424" t="str">
        <f t="shared" si="6"/>
        <v>Average Per Device1-in-10August Typical Event Day50% Cycling10</v>
      </c>
      <c r="G424" s="14">
        <v>3.8183720000000001</v>
      </c>
      <c r="H424" s="14">
        <v>3.8183720000000001</v>
      </c>
      <c r="I424" s="14">
        <v>82.125900000000001</v>
      </c>
      <c r="J424" s="14">
        <v>0</v>
      </c>
      <c r="K424" s="14">
        <v>0</v>
      </c>
      <c r="L424" s="14">
        <v>0</v>
      </c>
      <c r="M424" s="14">
        <v>0</v>
      </c>
      <c r="N424" s="14">
        <v>0</v>
      </c>
      <c r="O424">
        <v>3401</v>
      </c>
    </row>
    <row r="425" spans="1:15">
      <c r="A425" s="12" t="s">
        <v>51</v>
      </c>
      <c r="B425" s="14" t="s">
        <v>42</v>
      </c>
      <c r="C425" t="s">
        <v>41</v>
      </c>
      <c r="D425" t="s">
        <v>32</v>
      </c>
      <c r="E425">
        <v>10</v>
      </c>
      <c r="F425" t="str">
        <f t="shared" si="6"/>
        <v>Aggregate1-in-10August Typical Event Day50% Cycling10</v>
      </c>
      <c r="G425" s="14">
        <v>29.34037</v>
      </c>
      <c r="H425" s="14">
        <v>29.34037</v>
      </c>
      <c r="I425" s="14">
        <v>82.125900000000001</v>
      </c>
      <c r="J425" s="14">
        <v>0</v>
      </c>
      <c r="K425" s="14">
        <v>0</v>
      </c>
      <c r="L425" s="14">
        <v>0</v>
      </c>
      <c r="M425" s="14">
        <v>0</v>
      </c>
      <c r="N425" s="14">
        <v>0</v>
      </c>
      <c r="O425">
        <v>3401</v>
      </c>
    </row>
    <row r="426" spans="1:15">
      <c r="A426" s="12" t="s">
        <v>31</v>
      </c>
      <c r="B426" s="14" t="s">
        <v>42</v>
      </c>
      <c r="C426" t="s">
        <v>41</v>
      </c>
      <c r="D426" t="s">
        <v>32</v>
      </c>
      <c r="E426">
        <v>11</v>
      </c>
      <c r="F426" t="str">
        <f t="shared" si="6"/>
        <v>Average Per Ton1-in-10August Typical Event Day50% Cycling11</v>
      </c>
      <c r="G426" s="14">
        <v>1.101116</v>
      </c>
      <c r="H426" s="14">
        <v>1.101116</v>
      </c>
      <c r="I426" s="14">
        <v>84.731999999999999</v>
      </c>
      <c r="J426" s="14">
        <v>0</v>
      </c>
      <c r="K426" s="14">
        <v>0</v>
      </c>
      <c r="L426" s="14">
        <v>0</v>
      </c>
      <c r="M426" s="14">
        <v>0</v>
      </c>
      <c r="N426" s="14">
        <v>0</v>
      </c>
      <c r="O426">
        <v>3401</v>
      </c>
    </row>
    <row r="427" spans="1:15">
      <c r="A427" s="12" t="s">
        <v>29</v>
      </c>
      <c r="B427" s="14" t="s">
        <v>42</v>
      </c>
      <c r="C427" t="s">
        <v>41</v>
      </c>
      <c r="D427" t="s">
        <v>32</v>
      </c>
      <c r="E427">
        <v>11</v>
      </c>
      <c r="F427" t="str">
        <f t="shared" si="6"/>
        <v>Average Per Premise1-in-10August Typical Event Day50% Cycling11</v>
      </c>
      <c r="G427" s="14">
        <v>9.6686150000000008</v>
      </c>
      <c r="H427" s="14">
        <v>9.6686150000000008</v>
      </c>
      <c r="I427" s="14">
        <v>84.731999999999999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O427">
        <v>3401</v>
      </c>
    </row>
    <row r="428" spans="1:15">
      <c r="A428" s="12" t="s">
        <v>30</v>
      </c>
      <c r="B428" s="14" t="s">
        <v>42</v>
      </c>
      <c r="C428" t="s">
        <v>41</v>
      </c>
      <c r="D428" t="s">
        <v>32</v>
      </c>
      <c r="E428">
        <v>11</v>
      </c>
      <c r="F428" t="str">
        <f t="shared" si="6"/>
        <v>Average Per Device1-in-10August Typical Event Day50% Cycling11</v>
      </c>
      <c r="G428" s="14">
        <v>4.279407</v>
      </c>
      <c r="H428" s="14">
        <v>4.279407</v>
      </c>
      <c r="I428" s="14">
        <v>84.731999999999999</v>
      </c>
      <c r="J428" s="14">
        <v>0</v>
      </c>
      <c r="K428" s="14">
        <v>0</v>
      </c>
      <c r="L428" s="14">
        <v>0</v>
      </c>
      <c r="M428" s="14">
        <v>0</v>
      </c>
      <c r="N428" s="14">
        <v>0</v>
      </c>
      <c r="O428">
        <v>3401</v>
      </c>
    </row>
    <row r="429" spans="1:15">
      <c r="A429" s="12" t="s">
        <v>51</v>
      </c>
      <c r="B429" s="14" t="s">
        <v>42</v>
      </c>
      <c r="C429" t="s">
        <v>41</v>
      </c>
      <c r="D429" t="s">
        <v>32</v>
      </c>
      <c r="E429">
        <v>11</v>
      </c>
      <c r="F429" t="str">
        <f t="shared" si="6"/>
        <v>Aggregate1-in-10August Typical Event Day50% Cycling11</v>
      </c>
      <c r="G429" s="14">
        <v>32.882959999999997</v>
      </c>
      <c r="H429" s="14">
        <v>32.882959999999997</v>
      </c>
      <c r="I429" s="14">
        <v>84.731999999999999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O429">
        <v>3401</v>
      </c>
    </row>
    <row r="430" spans="1:15">
      <c r="A430" s="12" t="s">
        <v>31</v>
      </c>
      <c r="B430" s="14" t="s">
        <v>42</v>
      </c>
      <c r="C430" t="s">
        <v>41</v>
      </c>
      <c r="D430" t="s">
        <v>32</v>
      </c>
      <c r="E430">
        <v>12</v>
      </c>
      <c r="F430" t="str">
        <f t="shared" si="6"/>
        <v>Average Per Ton1-in-10August Typical Event Day50% Cycling12</v>
      </c>
      <c r="G430" s="14">
        <v>1.162237</v>
      </c>
      <c r="H430" s="14">
        <v>1.162237</v>
      </c>
      <c r="I430" s="14">
        <v>86.113200000000006</v>
      </c>
      <c r="J430" s="14">
        <v>0</v>
      </c>
      <c r="K430" s="14">
        <v>0</v>
      </c>
      <c r="L430" s="14">
        <v>0</v>
      </c>
      <c r="M430" s="14">
        <v>0</v>
      </c>
      <c r="N430" s="14">
        <v>0</v>
      </c>
      <c r="O430">
        <v>3401</v>
      </c>
    </row>
    <row r="431" spans="1:15">
      <c r="A431" s="12" t="s">
        <v>29</v>
      </c>
      <c r="B431" s="14" t="s">
        <v>42</v>
      </c>
      <c r="C431" t="s">
        <v>41</v>
      </c>
      <c r="D431" t="s">
        <v>32</v>
      </c>
      <c r="E431">
        <v>12</v>
      </c>
      <c r="F431" t="str">
        <f t="shared" si="6"/>
        <v>Average Per Premise1-in-10August Typical Event Day50% Cycling12</v>
      </c>
      <c r="G431" s="14">
        <v>10.205310000000001</v>
      </c>
      <c r="H431" s="14">
        <v>10.205310000000001</v>
      </c>
      <c r="I431" s="14">
        <v>86.113200000000006</v>
      </c>
      <c r="J431" s="14">
        <v>0</v>
      </c>
      <c r="K431" s="14">
        <v>0</v>
      </c>
      <c r="L431" s="14">
        <v>0</v>
      </c>
      <c r="M431" s="14">
        <v>0</v>
      </c>
      <c r="N431" s="14">
        <v>0</v>
      </c>
      <c r="O431">
        <v>3401</v>
      </c>
    </row>
    <row r="432" spans="1:15">
      <c r="A432" s="12" t="s">
        <v>30</v>
      </c>
      <c r="B432" s="14" t="s">
        <v>42</v>
      </c>
      <c r="C432" t="s">
        <v>41</v>
      </c>
      <c r="D432" t="s">
        <v>32</v>
      </c>
      <c r="E432">
        <v>12</v>
      </c>
      <c r="F432" t="str">
        <f t="shared" si="6"/>
        <v>Average Per Device1-in-10August Typical Event Day50% Cycling12</v>
      </c>
      <c r="G432" s="14">
        <v>4.5169499999999996</v>
      </c>
      <c r="H432" s="14">
        <v>4.5169499999999996</v>
      </c>
      <c r="I432" s="14">
        <v>86.113200000000006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>
        <v>3401</v>
      </c>
    </row>
    <row r="433" spans="1:15">
      <c r="A433" s="12" t="s">
        <v>51</v>
      </c>
      <c r="B433" s="14" t="s">
        <v>42</v>
      </c>
      <c r="C433" t="s">
        <v>41</v>
      </c>
      <c r="D433" t="s">
        <v>32</v>
      </c>
      <c r="E433">
        <v>12</v>
      </c>
      <c r="F433" t="str">
        <f t="shared" si="6"/>
        <v>Aggregate1-in-10August Typical Event Day50% Cycling12</v>
      </c>
      <c r="G433" s="14">
        <v>34.70825</v>
      </c>
      <c r="H433" s="14">
        <v>34.70825</v>
      </c>
      <c r="I433" s="14">
        <v>86.113200000000006</v>
      </c>
      <c r="J433" s="14">
        <v>0</v>
      </c>
      <c r="K433" s="14">
        <v>0</v>
      </c>
      <c r="L433" s="14">
        <v>0</v>
      </c>
      <c r="M433" s="14">
        <v>0</v>
      </c>
      <c r="N433" s="14">
        <v>0</v>
      </c>
      <c r="O433">
        <v>3401</v>
      </c>
    </row>
    <row r="434" spans="1:15">
      <c r="A434" s="12" t="s">
        <v>31</v>
      </c>
      <c r="B434" s="14" t="s">
        <v>42</v>
      </c>
      <c r="C434" t="s">
        <v>41</v>
      </c>
      <c r="D434" t="s">
        <v>32</v>
      </c>
      <c r="E434">
        <v>13</v>
      </c>
      <c r="F434" t="str">
        <f t="shared" si="6"/>
        <v>Average Per Ton1-in-10August Typical Event Day50% Cycling13</v>
      </c>
      <c r="G434" s="14">
        <v>1.179368</v>
      </c>
      <c r="H434" s="14">
        <v>1.179368</v>
      </c>
      <c r="I434" s="14">
        <v>86.251599999999996</v>
      </c>
      <c r="J434" s="14">
        <v>0</v>
      </c>
      <c r="K434" s="14">
        <v>0</v>
      </c>
      <c r="L434" s="14">
        <v>0</v>
      </c>
      <c r="M434" s="14">
        <v>0</v>
      </c>
      <c r="N434" s="14">
        <v>0</v>
      </c>
      <c r="O434">
        <v>3401</v>
      </c>
    </row>
    <row r="435" spans="1:15">
      <c r="A435" s="12" t="s">
        <v>29</v>
      </c>
      <c r="B435" s="14" t="s">
        <v>42</v>
      </c>
      <c r="C435" t="s">
        <v>41</v>
      </c>
      <c r="D435" t="s">
        <v>32</v>
      </c>
      <c r="E435">
        <v>13</v>
      </c>
      <c r="F435" t="str">
        <f t="shared" si="6"/>
        <v>Average Per Premise1-in-10August Typical Event Day50% Cycling13</v>
      </c>
      <c r="G435" s="14">
        <v>10.35572</v>
      </c>
      <c r="H435" s="14">
        <v>10.35572</v>
      </c>
      <c r="I435" s="14">
        <v>86.251599999999996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>
        <v>3401</v>
      </c>
    </row>
    <row r="436" spans="1:15">
      <c r="A436" s="12" t="s">
        <v>30</v>
      </c>
      <c r="B436" s="14" t="s">
        <v>42</v>
      </c>
      <c r="C436" t="s">
        <v>41</v>
      </c>
      <c r="D436" t="s">
        <v>32</v>
      </c>
      <c r="E436">
        <v>13</v>
      </c>
      <c r="F436" t="str">
        <f t="shared" si="6"/>
        <v>Average Per Device1-in-10August Typical Event Day50% Cycling13</v>
      </c>
      <c r="G436" s="14">
        <v>4.583526</v>
      </c>
      <c r="H436" s="14">
        <v>4.583526</v>
      </c>
      <c r="I436" s="14">
        <v>86.251599999999996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>
        <v>3401</v>
      </c>
    </row>
    <row r="437" spans="1:15">
      <c r="A437" s="12" t="s">
        <v>51</v>
      </c>
      <c r="B437" s="14" t="s">
        <v>42</v>
      </c>
      <c r="C437" t="s">
        <v>41</v>
      </c>
      <c r="D437" t="s">
        <v>32</v>
      </c>
      <c r="E437">
        <v>13</v>
      </c>
      <c r="F437" t="str">
        <f t="shared" si="6"/>
        <v>Aggregate1-in-10August Typical Event Day50% Cycling13</v>
      </c>
      <c r="G437" s="14">
        <v>35.219810000000003</v>
      </c>
      <c r="H437" s="14">
        <v>35.219810000000003</v>
      </c>
      <c r="I437" s="14">
        <v>86.251599999999996</v>
      </c>
      <c r="J437" s="14">
        <v>0</v>
      </c>
      <c r="K437" s="14">
        <v>0</v>
      </c>
      <c r="L437" s="14">
        <v>0</v>
      </c>
      <c r="M437" s="14">
        <v>0</v>
      </c>
      <c r="N437" s="14">
        <v>0</v>
      </c>
      <c r="O437">
        <v>3401</v>
      </c>
    </row>
    <row r="438" spans="1:15">
      <c r="A438" s="12" t="s">
        <v>31</v>
      </c>
      <c r="B438" s="14" t="s">
        <v>42</v>
      </c>
      <c r="C438" t="s">
        <v>41</v>
      </c>
      <c r="D438" t="s">
        <v>32</v>
      </c>
      <c r="E438">
        <v>14</v>
      </c>
      <c r="F438" t="str">
        <f t="shared" si="6"/>
        <v>Average Per Ton1-in-10August Typical Event Day50% Cycling14</v>
      </c>
      <c r="G438" s="14">
        <v>1.1055159999999999</v>
      </c>
      <c r="H438" s="14">
        <v>1.1845330000000001</v>
      </c>
      <c r="I438" s="14">
        <v>86.409700000000001</v>
      </c>
      <c r="J438" s="14">
        <v>4.7944500000000001E-2</v>
      </c>
      <c r="K438" s="14">
        <v>6.6302200000000006E-2</v>
      </c>
      <c r="L438" s="14">
        <v>7.9016600000000006E-2</v>
      </c>
      <c r="M438" s="14">
        <v>9.1731099999999996E-2</v>
      </c>
      <c r="N438" s="14">
        <v>0.1100888</v>
      </c>
      <c r="O438">
        <v>3401</v>
      </c>
    </row>
    <row r="439" spans="1:15">
      <c r="A439" s="12" t="s">
        <v>29</v>
      </c>
      <c r="B439" s="14" t="s">
        <v>42</v>
      </c>
      <c r="C439" t="s">
        <v>41</v>
      </c>
      <c r="D439" t="s">
        <v>32</v>
      </c>
      <c r="E439">
        <v>14</v>
      </c>
      <c r="F439" t="str">
        <f t="shared" si="6"/>
        <v>Average Per Premise1-in-10August Typical Event Day50% Cycling14</v>
      </c>
      <c r="G439" s="14">
        <v>9.7072520000000004</v>
      </c>
      <c r="H439" s="14">
        <v>10.40108</v>
      </c>
      <c r="I439" s="14">
        <v>86.409700000000001</v>
      </c>
      <c r="J439" s="14">
        <v>0.42098790000000003</v>
      </c>
      <c r="K439" s="14">
        <v>0.58218199999999998</v>
      </c>
      <c r="L439" s="14">
        <v>0.69382460000000001</v>
      </c>
      <c r="M439" s="14">
        <v>0.80546709999999999</v>
      </c>
      <c r="N439" s="14">
        <v>0.9666614</v>
      </c>
      <c r="O439">
        <v>3401</v>
      </c>
    </row>
    <row r="440" spans="1:15">
      <c r="A440" s="12" t="s">
        <v>30</v>
      </c>
      <c r="B440" s="14" t="s">
        <v>42</v>
      </c>
      <c r="C440" t="s">
        <v>41</v>
      </c>
      <c r="D440" t="s">
        <v>32</v>
      </c>
      <c r="E440">
        <v>14</v>
      </c>
      <c r="F440" t="str">
        <f t="shared" si="6"/>
        <v>Average Per Device1-in-10August Typical Event Day50% Cycling14</v>
      </c>
      <c r="G440" s="14">
        <v>4.2965070000000001</v>
      </c>
      <c r="H440" s="14">
        <v>4.6036000000000001</v>
      </c>
      <c r="I440" s="14">
        <v>86.409700000000001</v>
      </c>
      <c r="J440" s="14">
        <v>0.18633259999999999</v>
      </c>
      <c r="K440" s="14">
        <v>0.25767839999999997</v>
      </c>
      <c r="L440" s="14">
        <v>0.30709229999999998</v>
      </c>
      <c r="M440" s="14">
        <v>0.3565062</v>
      </c>
      <c r="N440" s="14">
        <v>0.42785210000000001</v>
      </c>
      <c r="O440">
        <v>3401</v>
      </c>
    </row>
    <row r="441" spans="1:15">
      <c r="A441" s="12" t="s">
        <v>51</v>
      </c>
      <c r="B441" s="14" t="s">
        <v>42</v>
      </c>
      <c r="C441" t="s">
        <v>41</v>
      </c>
      <c r="D441" t="s">
        <v>32</v>
      </c>
      <c r="E441">
        <v>14</v>
      </c>
      <c r="F441" t="str">
        <f t="shared" si="6"/>
        <v>Aggregate1-in-10August Typical Event Day50% Cycling14</v>
      </c>
      <c r="G441" s="14">
        <v>33.014360000000003</v>
      </c>
      <c r="H441" s="14">
        <v>35.37406</v>
      </c>
      <c r="I441" s="14">
        <v>86.409700000000001</v>
      </c>
      <c r="J441" s="14">
        <v>1.4317800000000001</v>
      </c>
      <c r="K441" s="14">
        <v>1.9800009999999999</v>
      </c>
      <c r="L441" s="14">
        <v>2.3596979999999999</v>
      </c>
      <c r="M441" s="14">
        <v>2.7393939999999999</v>
      </c>
      <c r="N441" s="14">
        <v>3.2876150000000002</v>
      </c>
      <c r="O441">
        <v>3401</v>
      </c>
    </row>
    <row r="442" spans="1:15">
      <c r="A442" s="12" t="s">
        <v>31</v>
      </c>
      <c r="B442" s="14" t="s">
        <v>42</v>
      </c>
      <c r="C442" t="s">
        <v>41</v>
      </c>
      <c r="D442" t="s">
        <v>32</v>
      </c>
      <c r="E442">
        <v>15</v>
      </c>
      <c r="F442" t="str">
        <f t="shared" si="6"/>
        <v>Average Per Ton1-in-10August Typical Event Day50% Cycling15</v>
      </c>
      <c r="G442" s="14">
        <v>1.0948899999999999</v>
      </c>
      <c r="H442" s="14">
        <v>1.1872959999999999</v>
      </c>
      <c r="I442" s="14">
        <v>86.405500000000004</v>
      </c>
      <c r="J442" s="14">
        <v>5.6068899999999998E-2</v>
      </c>
      <c r="K442" s="14">
        <v>7.7537300000000003E-2</v>
      </c>
      <c r="L442" s="14">
        <v>9.2406299999999997E-2</v>
      </c>
      <c r="M442" s="14">
        <v>0.1072753</v>
      </c>
      <c r="N442" s="14">
        <v>0.12874379999999999</v>
      </c>
      <c r="O442">
        <v>3401</v>
      </c>
    </row>
    <row r="443" spans="1:15">
      <c r="A443" s="12" t="s">
        <v>29</v>
      </c>
      <c r="B443" s="14" t="s">
        <v>42</v>
      </c>
      <c r="C443" t="s">
        <v>41</v>
      </c>
      <c r="D443" t="s">
        <v>32</v>
      </c>
      <c r="E443">
        <v>15</v>
      </c>
      <c r="F443" t="str">
        <f t="shared" si="6"/>
        <v>Average Per Premise1-in-10August Typical Event Day50% Cycling15</v>
      </c>
      <c r="G443" s="14">
        <v>9.6139449999999993</v>
      </c>
      <c r="H443" s="14">
        <v>10.42534</v>
      </c>
      <c r="I443" s="14">
        <v>86.405500000000004</v>
      </c>
      <c r="J443" s="14">
        <v>0.49232609999999999</v>
      </c>
      <c r="K443" s="14">
        <v>0.68083519999999997</v>
      </c>
      <c r="L443" s="14">
        <v>0.81139609999999995</v>
      </c>
      <c r="M443" s="14">
        <v>0.94195700000000004</v>
      </c>
      <c r="N443" s="14">
        <v>1.130466</v>
      </c>
      <c r="O443">
        <v>3401</v>
      </c>
    </row>
    <row r="444" spans="1:15">
      <c r="A444" s="12" t="s">
        <v>30</v>
      </c>
      <c r="B444" s="14" t="s">
        <v>42</v>
      </c>
      <c r="C444" t="s">
        <v>41</v>
      </c>
      <c r="D444" t="s">
        <v>32</v>
      </c>
      <c r="E444">
        <v>15</v>
      </c>
      <c r="F444" t="str">
        <f t="shared" si="6"/>
        <v>Average Per Device1-in-10August Typical Event Day50% Cycling15</v>
      </c>
      <c r="G444" s="14">
        <v>4.2552089999999998</v>
      </c>
      <c r="H444" s="14">
        <v>4.6143400000000003</v>
      </c>
      <c r="I444" s="14">
        <v>86.405500000000004</v>
      </c>
      <c r="J444" s="14">
        <v>0.2179075</v>
      </c>
      <c r="K444" s="14">
        <v>0.30134309999999997</v>
      </c>
      <c r="L444" s="14">
        <v>0.35913040000000002</v>
      </c>
      <c r="M444" s="14">
        <v>0.4169177</v>
      </c>
      <c r="N444" s="14">
        <v>0.50035339999999995</v>
      </c>
      <c r="O444">
        <v>3401</v>
      </c>
    </row>
    <row r="445" spans="1:15">
      <c r="A445" s="12" t="s">
        <v>51</v>
      </c>
      <c r="B445" s="14" t="s">
        <v>42</v>
      </c>
      <c r="C445" t="s">
        <v>41</v>
      </c>
      <c r="D445" t="s">
        <v>32</v>
      </c>
      <c r="E445">
        <v>15</v>
      </c>
      <c r="F445" t="str">
        <f t="shared" si="6"/>
        <v>Aggregate1-in-10August Typical Event Day50% Cycling15</v>
      </c>
      <c r="G445" s="14">
        <v>32.697029999999998</v>
      </c>
      <c r="H445" s="14">
        <v>35.456589999999998</v>
      </c>
      <c r="I445" s="14">
        <v>86.405500000000004</v>
      </c>
      <c r="J445" s="14">
        <v>1.674401</v>
      </c>
      <c r="K445" s="14">
        <v>2.3155209999999999</v>
      </c>
      <c r="L445" s="14">
        <v>2.7595580000000002</v>
      </c>
      <c r="M445" s="14">
        <v>3.2035960000000001</v>
      </c>
      <c r="N445" s="14">
        <v>3.844716</v>
      </c>
      <c r="O445">
        <v>3401</v>
      </c>
    </row>
    <row r="446" spans="1:15">
      <c r="A446" s="12" t="s">
        <v>31</v>
      </c>
      <c r="B446" s="14" t="s">
        <v>42</v>
      </c>
      <c r="C446" t="s">
        <v>41</v>
      </c>
      <c r="D446" t="s">
        <v>32</v>
      </c>
      <c r="E446">
        <v>16</v>
      </c>
      <c r="F446" t="str">
        <f t="shared" si="6"/>
        <v>Average Per Ton1-in-10August Typical Event Day50% Cycling16</v>
      </c>
      <c r="G446" s="14">
        <v>1.0653550000000001</v>
      </c>
      <c r="H446" s="14">
        <v>1.1707050000000001</v>
      </c>
      <c r="I446" s="14">
        <v>85.028899999999993</v>
      </c>
      <c r="J446" s="14">
        <v>6.3922599999999996E-2</v>
      </c>
      <c r="K446" s="14">
        <v>8.8398299999999999E-2</v>
      </c>
      <c r="L446" s="14">
        <v>0.10535</v>
      </c>
      <c r="M446" s="14">
        <v>0.1223018</v>
      </c>
      <c r="N446" s="14">
        <v>0.1467774</v>
      </c>
      <c r="O446">
        <v>3401</v>
      </c>
    </row>
    <row r="447" spans="1:15">
      <c r="A447" s="12" t="s">
        <v>29</v>
      </c>
      <c r="B447" s="14" t="s">
        <v>42</v>
      </c>
      <c r="C447" t="s">
        <v>41</v>
      </c>
      <c r="D447" t="s">
        <v>32</v>
      </c>
      <c r="E447">
        <v>16</v>
      </c>
      <c r="F447" t="str">
        <f t="shared" si="6"/>
        <v>Average Per Premise1-in-10August Typical Event Day50% Cycling16</v>
      </c>
      <c r="G447" s="14">
        <v>9.3546060000000004</v>
      </c>
      <c r="H447" s="14">
        <v>10.27966</v>
      </c>
      <c r="I447" s="14">
        <v>85.028899999999993</v>
      </c>
      <c r="J447" s="14">
        <v>0.56128789999999995</v>
      </c>
      <c r="K447" s="14">
        <v>0.77620230000000001</v>
      </c>
      <c r="L447" s="14">
        <v>0.92505130000000002</v>
      </c>
      <c r="M447" s="14">
        <v>1.0739000000000001</v>
      </c>
      <c r="N447" s="14">
        <v>1.288815</v>
      </c>
      <c r="O447">
        <v>3401</v>
      </c>
    </row>
    <row r="448" spans="1:15">
      <c r="A448" s="12" t="s">
        <v>30</v>
      </c>
      <c r="B448" s="14" t="s">
        <v>42</v>
      </c>
      <c r="C448" t="s">
        <v>41</v>
      </c>
      <c r="D448" t="s">
        <v>32</v>
      </c>
      <c r="E448">
        <v>16</v>
      </c>
      <c r="F448" t="str">
        <f t="shared" si="6"/>
        <v>Average Per Device1-in-10August Typical Event Day50% Cycling16</v>
      </c>
      <c r="G448" s="14">
        <v>4.1404240000000003</v>
      </c>
      <c r="H448" s="14">
        <v>4.5498589999999997</v>
      </c>
      <c r="I448" s="14">
        <v>85.028899999999993</v>
      </c>
      <c r="J448" s="14">
        <v>0.2484305</v>
      </c>
      <c r="K448" s="14">
        <v>0.34355330000000001</v>
      </c>
      <c r="L448" s="14">
        <v>0.4094351</v>
      </c>
      <c r="M448" s="14">
        <v>0.47531679999999998</v>
      </c>
      <c r="N448" s="14">
        <v>0.57043969999999999</v>
      </c>
      <c r="O448">
        <v>3401</v>
      </c>
    </row>
    <row r="449" spans="1:15">
      <c r="A449" s="12" t="s">
        <v>51</v>
      </c>
      <c r="B449" s="14" t="s">
        <v>42</v>
      </c>
      <c r="C449" t="s">
        <v>41</v>
      </c>
      <c r="D449" t="s">
        <v>32</v>
      </c>
      <c r="E449">
        <v>16</v>
      </c>
      <c r="F449" t="str">
        <f t="shared" si="6"/>
        <v>Aggregate1-in-10August Typical Event Day50% Cycling16</v>
      </c>
      <c r="G449" s="14">
        <v>31.815020000000001</v>
      </c>
      <c r="H449" s="14">
        <v>34.961109999999998</v>
      </c>
      <c r="I449" s="14">
        <v>85.028899999999993</v>
      </c>
      <c r="J449" s="14">
        <v>1.9089400000000001</v>
      </c>
      <c r="K449" s="14">
        <v>2.6398640000000002</v>
      </c>
      <c r="L449" s="14">
        <v>3.146099</v>
      </c>
      <c r="M449" s="14">
        <v>3.6523349999999999</v>
      </c>
      <c r="N449" s="14">
        <v>4.3832579999999997</v>
      </c>
      <c r="O449">
        <v>3401</v>
      </c>
    </row>
    <row r="450" spans="1:15">
      <c r="A450" s="12" t="s">
        <v>31</v>
      </c>
      <c r="B450" s="14" t="s">
        <v>42</v>
      </c>
      <c r="C450" t="s">
        <v>41</v>
      </c>
      <c r="D450" t="s">
        <v>32</v>
      </c>
      <c r="E450">
        <v>17</v>
      </c>
      <c r="F450" t="str">
        <f t="shared" si="6"/>
        <v>Average Per Ton1-in-10August Typical Event Day50% Cycling17</v>
      </c>
      <c r="G450" s="14">
        <v>1.0105040000000001</v>
      </c>
      <c r="H450" s="14">
        <v>1.114573</v>
      </c>
      <c r="I450" s="14">
        <v>83.253699999999995</v>
      </c>
      <c r="J450" s="14">
        <v>6.3145199999999999E-2</v>
      </c>
      <c r="K450" s="14">
        <v>8.7323200000000004E-2</v>
      </c>
      <c r="L450" s="14">
        <v>0.1040688</v>
      </c>
      <c r="M450" s="14">
        <v>0.1208144</v>
      </c>
      <c r="N450" s="14">
        <v>0.14499239999999999</v>
      </c>
      <c r="O450">
        <v>3401</v>
      </c>
    </row>
    <row r="451" spans="1:15">
      <c r="A451" s="12" t="s">
        <v>29</v>
      </c>
      <c r="B451" s="14" t="s">
        <v>42</v>
      </c>
      <c r="C451" t="s">
        <v>41</v>
      </c>
      <c r="D451" t="s">
        <v>32</v>
      </c>
      <c r="E451">
        <v>17</v>
      </c>
      <c r="F451" t="str">
        <f t="shared" ref="F451:F514" si="7">CONCATENATE(A451,B451,C451,D451,E451)</f>
        <v>Average Per Premise1-in-10August Typical Event Day50% Cycling17</v>
      </c>
      <c r="G451" s="14">
        <v>8.8729739999999993</v>
      </c>
      <c r="H451" s="14">
        <v>9.7867750000000004</v>
      </c>
      <c r="I451" s="14">
        <v>83.253699999999995</v>
      </c>
      <c r="J451" s="14">
        <v>0.55446169999999995</v>
      </c>
      <c r="K451" s="14">
        <v>0.76676230000000001</v>
      </c>
      <c r="L451" s="14">
        <v>0.91380099999999997</v>
      </c>
      <c r="M451" s="14">
        <v>1.06084</v>
      </c>
      <c r="N451" s="14">
        <v>1.2731399999999999</v>
      </c>
      <c r="O451">
        <v>3401</v>
      </c>
    </row>
    <row r="452" spans="1:15">
      <c r="A452" s="12" t="s">
        <v>30</v>
      </c>
      <c r="B452" s="14" t="s">
        <v>42</v>
      </c>
      <c r="C452" t="s">
        <v>41</v>
      </c>
      <c r="D452" t="s">
        <v>32</v>
      </c>
      <c r="E452">
        <v>17</v>
      </c>
      <c r="F452" t="str">
        <f t="shared" si="7"/>
        <v>Average Per Device1-in-10August Typical Event Day50% Cycling17</v>
      </c>
      <c r="G452" s="14">
        <v>3.9272499999999999</v>
      </c>
      <c r="H452" s="14">
        <v>4.3317050000000004</v>
      </c>
      <c r="I452" s="14">
        <v>83.253699999999995</v>
      </c>
      <c r="J452" s="14">
        <v>0.24540919999999999</v>
      </c>
      <c r="K452" s="14">
        <v>0.33937509999999999</v>
      </c>
      <c r="L452" s="14">
        <v>0.40445560000000003</v>
      </c>
      <c r="M452" s="14">
        <v>0.46953620000000001</v>
      </c>
      <c r="N452" s="14">
        <v>0.56350210000000001</v>
      </c>
      <c r="O452">
        <v>3401</v>
      </c>
    </row>
    <row r="453" spans="1:15">
      <c r="A453" s="12" t="s">
        <v>51</v>
      </c>
      <c r="B453" s="14" t="s">
        <v>42</v>
      </c>
      <c r="C453" t="s">
        <v>41</v>
      </c>
      <c r="D453" t="s">
        <v>32</v>
      </c>
      <c r="E453">
        <v>17</v>
      </c>
      <c r="F453" t="str">
        <f t="shared" si="7"/>
        <v>Aggregate1-in-10August Typical Event Day50% Cycling17</v>
      </c>
      <c r="G453" s="14">
        <v>30.17699</v>
      </c>
      <c r="H453" s="14">
        <v>33.284820000000003</v>
      </c>
      <c r="I453" s="14">
        <v>83.253699999999995</v>
      </c>
      <c r="J453" s="14">
        <v>1.885724</v>
      </c>
      <c r="K453" s="14">
        <v>2.607758</v>
      </c>
      <c r="L453" s="14">
        <v>3.107837</v>
      </c>
      <c r="M453" s="14">
        <v>3.6079159999999999</v>
      </c>
      <c r="N453" s="14">
        <v>4.3299500000000002</v>
      </c>
      <c r="O453">
        <v>3401</v>
      </c>
    </row>
    <row r="454" spans="1:15">
      <c r="A454" s="12" t="s">
        <v>31</v>
      </c>
      <c r="B454" s="14" t="s">
        <v>42</v>
      </c>
      <c r="C454" t="s">
        <v>41</v>
      </c>
      <c r="D454" t="s">
        <v>32</v>
      </c>
      <c r="E454">
        <v>18</v>
      </c>
      <c r="F454" t="str">
        <f t="shared" si="7"/>
        <v>Average Per Ton1-in-10August Typical Event Day50% Cycling18</v>
      </c>
      <c r="G454" s="14">
        <v>0.91783119999999996</v>
      </c>
      <c r="H454" s="14">
        <v>0.99407970000000001</v>
      </c>
      <c r="I454" s="14">
        <v>81.214600000000004</v>
      </c>
      <c r="J454" s="14">
        <v>4.6264800000000002E-2</v>
      </c>
      <c r="K454" s="14">
        <v>6.3979400000000006E-2</v>
      </c>
      <c r="L454" s="14">
        <v>7.6248399999999994E-2</v>
      </c>
      <c r="M454" s="14">
        <v>8.8517499999999999E-2</v>
      </c>
      <c r="N454" s="14">
        <v>0.1062321</v>
      </c>
      <c r="O454">
        <v>3401</v>
      </c>
    </row>
    <row r="455" spans="1:15">
      <c r="A455" s="12" t="s">
        <v>29</v>
      </c>
      <c r="B455" s="14" t="s">
        <v>42</v>
      </c>
      <c r="C455" t="s">
        <v>41</v>
      </c>
      <c r="D455" t="s">
        <v>32</v>
      </c>
      <c r="E455">
        <v>18</v>
      </c>
      <c r="F455" t="str">
        <f t="shared" si="7"/>
        <v>Average Per Premise1-in-10August Typical Event Day50% Cycling18</v>
      </c>
      <c r="G455" s="14">
        <v>8.0592389999999998</v>
      </c>
      <c r="H455" s="14">
        <v>8.7287569999999999</v>
      </c>
      <c r="I455" s="14">
        <v>81.214600000000004</v>
      </c>
      <c r="J455" s="14">
        <v>0.40623949999999998</v>
      </c>
      <c r="K455" s="14">
        <v>0.56178649999999997</v>
      </c>
      <c r="L455" s="14">
        <v>0.6695179</v>
      </c>
      <c r="M455" s="14">
        <v>0.77724930000000003</v>
      </c>
      <c r="N455" s="14">
        <v>0.93279639999999997</v>
      </c>
      <c r="O455">
        <v>3401</v>
      </c>
    </row>
    <row r="456" spans="1:15">
      <c r="A456" s="12" t="s">
        <v>30</v>
      </c>
      <c r="B456" s="14" t="s">
        <v>42</v>
      </c>
      <c r="C456" t="s">
        <v>41</v>
      </c>
      <c r="D456" t="s">
        <v>32</v>
      </c>
      <c r="E456">
        <v>18</v>
      </c>
      <c r="F456" t="str">
        <f t="shared" si="7"/>
        <v>Average Per Device1-in-10August Typical Event Day50% Cycling18</v>
      </c>
      <c r="G456" s="14">
        <v>3.5670839999999999</v>
      </c>
      <c r="H456" s="14">
        <v>3.8634179999999998</v>
      </c>
      <c r="I456" s="14">
        <v>81.214600000000004</v>
      </c>
      <c r="J456" s="14">
        <v>0.17980479999999999</v>
      </c>
      <c r="K456" s="14">
        <v>0.24865119999999999</v>
      </c>
      <c r="L456" s="14">
        <v>0.29633399999999999</v>
      </c>
      <c r="M456" s="14">
        <v>0.34401680000000001</v>
      </c>
      <c r="N456" s="14">
        <v>0.41286319999999999</v>
      </c>
      <c r="O456">
        <v>3401</v>
      </c>
    </row>
    <row r="457" spans="1:15">
      <c r="A457" s="12" t="s">
        <v>51</v>
      </c>
      <c r="B457" s="14" t="s">
        <v>42</v>
      </c>
      <c r="C457" t="s">
        <v>41</v>
      </c>
      <c r="D457" t="s">
        <v>32</v>
      </c>
      <c r="E457">
        <v>18</v>
      </c>
      <c r="F457" t="str">
        <f t="shared" si="7"/>
        <v>Aggregate1-in-10August Typical Event Day50% Cycling18</v>
      </c>
      <c r="G457" s="14">
        <v>27.409469999999999</v>
      </c>
      <c r="H457" s="14">
        <v>29.686499999999999</v>
      </c>
      <c r="I457" s="14">
        <v>81.214600000000004</v>
      </c>
      <c r="J457" s="14">
        <v>1.3816200000000001</v>
      </c>
      <c r="K457" s="14">
        <v>1.910636</v>
      </c>
      <c r="L457" s="14">
        <v>2.2770299999999999</v>
      </c>
      <c r="M457" s="14">
        <v>2.6434250000000001</v>
      </c>
      <c r="N457" s="14">
        <v>3.1724410000000001</v>
      </c>
      <c r="O457">
        <v>3401</v>
      </c>
    </row>
    <row r="458" spans="1:15">
      <c r="A458" s="12" t="s">
        <v>31</v>
      </c>
      <c r="B458" s="14" t="s">
        <v>42</v>
      </c>
      <c r="C458" t="s">
        <v>41</v>
      </c>
      <c r="D458" t="s">
        <v>32</v>
      </c>
      <c r="E458">
        <v>19</v>
      </c>
      <c r="F458" t="str">
        <f t="shared" si="7"/>
        <v>Average Per Ton1-in-10August Typical Event Day50% Cycling19</v>
      </c>
      <c r="G458" s="14">
        <v>0.85615370000000002</v>
      </c>
      <c r="H458" s="14">
        <v>0.85615370000000002</v>
      </c>
      <c r="I458" s="14">
        <v>78.447199999999995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>
        <v>3401</v>
      </c>
    </row>
    <row r="459" spans="1:15">
      <c r="A459" s="12" t="s">
        <v>29</v>
      </c>
      <c r="B459" s="14" t="s">
        <v>42</v>
      </c>
      <c r="C459" t="s">
        <v>41</v>
      </c>
      <c r="D459" t="s">
        <v>32</v>
      </c>
      <c r="E459">
        <v>19</v>
      </c>
      <c r="F459" t="str">
        <f t="shared" si="7"/>
        <v>Average Per Premise1-in-10August Typical Event Day50% Cycling19</v>
      </c>
      <c r="G459" s="14">
        <v>7.5176639999999999</v>
      </c>
      <c r="H459" s="14">
        <v>7.5176639999999999</v>
      </c>
      <c r="I459" s="14">
        <v>78.447199999999995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>
        <v>3401</v>
      </c>
    </row>
    <row r="460" spans="1:15">
      <c r="A460" s="12" t="s">
        <v>30</v>
      </c>
      <c r="B460" s="14" t="s">
        <v>42</v>
      </c>
      <c r="C460" t="s">
        <v>41</v>
      </c>
      <c r="D460" t="s">
        <v>32</v>
      </c>
      <c r="E460">
        <v>19</v>
      </c>
      <c r="F460" t="str">
        <f t="shared" si="7"/>
        <v>Average Per Device1-in-10August Typical Event Day50% Cycling19</v>
      </c>
      <c r="G460" s="14">
        <v>3.3273779999999999</v>
      </c>
      <c r="H460" s="14">
        <v>3.3273779999999999</v>
      </c>
      <c r="I460" s="14">
        <v>78.447199999999995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>
        <v>3401</v>
      </c>
    </row>
    <row r="461" spans="1:15">
      <c r="A461" s="12" t="s">
        <v>51</v>
      </c>
      <c r="B461" s="14" t="s">
        <v>42</v>
      </c>
      <c r="C461" t="s">
        <v>41</v>
      </c>
      <c r="D461" t="s">
        <v>32</v>
      </c>
      <c r="E461">
        <v>19</v>
      </c>
      <c r="F461" t="str">
        <f t="shared" si="7"/>
        <v>Aggregate1-in-10August Typical Event Day50% Cycling19</v>
      </c>
      <c r="G461" s="14">
        <v>25.56758</v>
      </c>
      <c r="H461" s="14">
        <v>25.56758</v>
      </c>
      <c r="I461" s="14">
        <v>78.447199999999995</v>
      </c>
      <c r="J461" s="14">
        <v>0</v>
      </c>
      <c r="K461" s="14">
        <v>0</v>
      </c>
      <c r="L461" s="14">
        <v>0</v>
      </c>
      <c r="M461" s="14">
        <v>0</v>
      </c>
      <c r="N461" s="14">
        <v>0</v>
      </c>
      <c r="O461">
        <v>3401</v>
      </c>
    </row>
    <row r="462" spans="1:15">
      <c r="A462" s="12" t="s">
        <v>31</v>
      </c>
      <c r="B462" s="14" t="s">
        <v>42</v>
      </c>
      <c r="C462" t="s">
        <v>41</v>
      </c>
      <c r="D462" t="s">
        <v>32</v>
      </c>
      <c r="E462">
        <v>20</v>
      </c>
      <c r="F462" t="str">
        <f t="shared" si="7"/>
        <v>Average Per Ton1-in-10August Typical Event Day50% Cycling20</v>
      </c>
      <c r="G462" s="14">
        <v>0.7988575</v>
      </c>
      <c r="H462" s="14">
        <v>0.7988575</v>
      </c>
      <c r="I462" s="14">
        <v>75.799000000000007</v>
      </c>
      <c r="J462" s="14">
        <v>0</v>
      </c>
      <c r="K462" s="14">
        <v>0</v>
      </c>
      <c r="L462" s="14">
        <v>0</v>
      </c>
      <c r="M462" s="14">
        <v>0</v>
      </c>
      <c r="N462" s="14">
        <v>0</v>
      </c>
      <c r="O462">
        <v>3401</v>
      </c>
    </row>
    <row r="463" spans="1:15">
      <c r="A463" s="12" t="s">
        <v>29</v>
      </c>
      <c r="B463" s="14" t="s">
        <v>42</v>
      </c>
      <c r="C463" t="s">
        <v>41</v>
      </c>
      <c r="D463" t="s">
        <v>32</v>
      </c>
      <c r="E463">
        <v>20</v>
      </c>
      <c r="F463" t="str">
        <f t="shared" si="7"/>
        <v>Average Per Premise1-in-10August Typical Event Day50% Cycling20</v>
      </c>
      <c r="G463" s="14">
        <v>7.0145609999999996</v>
      </c>
      <c r="H463" s="14">
        <v>7.0145609999999996</v>
      </c>
      <c r="I463" s="14">
        <v>75.799000000000007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>
        <v>3401</v>
      </c>
    </row>
    <row r="464" spans="1:15">
      <c r="A464" s="12" t="s">
        <v>30</v>
      </c>
      <c r="B464" s="14" t="s">
        <v>42</v>
      </c>
      <c r="C464" t="s">
        <v>41</v>
      </c>
      <c r="D464" t="s">
        <v>32</v>
      </c>
      <c r="E464">
        <v>20</v>
      </c>
      <c r="F464" t="str">
        <f t="shared" si="7"/>
        <v>Average Per Device1-in-10August Typical Event Day50% Cycling20</v>
      </c>
      <c r="G464" s="14">
        <v>3.1047009999999999</v>
      </c>
      <c r="H464" s="14">
        <v>3.1047009999999999</v>
      </c>
      <c r="I464" s="14">
        <v>75.799000000000007</v>
      </c>
      <c r="J464" s="14">
        <v>0</v>
      </c>
      <c r="K464" s="14">
        <v>0</v>
      </c>
      <c r="L464" s="14">
        <v>0</v>
      </c>
      <c r="M464" s="14">
        <v>0</v>
      </c>
      <c r="N464" s="14">
        <v>0</v>
      </c>
      <c r="O464">
        <v>3401</v>
      </c>
    </row>
    <row r="465" spans="1:15">
      <c r="A465" s="12" t="s">
        <v>51</v>
      </c>
      <c r="B465" s="14" t="s">
        <v>42</v>
      </c>
      <c r="C465" t="s">
        <v>41</v>
      </c>
      <c r="D465" t="s">
        <v>32</v>
      </c>
      <c r="E465">
        <v>20</v>
      </c>
      <c r="F465" t="str">
        <f t="shared" si="7"/>
        <v>Aggregate1-in-10August Typical Event Day50% Cycling20</v>
      </c>
      <c r="G465" s="14">
        <v>23.85652</v>
      </c>
      <c r="H465" s="14">
        <v>23.85652</v>
      </c>
      <c r="I465" s="14">
        <v>75.799000000000007</v>
      </c>
      <c r="J465" s="14">
        <v>0</v>
      </c>
      <c r="K465" s="14">
        <v>0</v>
      </c>
      <c r="L465" s="14">
        <v>0</v>
      </c>
      <c r="M465" s="14">
        <v>0</v>
      </c>
      <c r="N465" s="14">
        <v>0</v>
      </c>
      <c r="O465">
        <v>3401</v>
      </c>
    </row>
    <row r="466" spans="1:15">
      <c r="A466" s="12" t="s">
        <v>31</v>
      </c>
      <c r="B466" s="14" t="s">
        <v>42</v>
      </c>
      <c r="C466" t="s">
        <v>41</v>
      </c>
      <c r="D466" t="s">
        <v>32</v>
      </c>
      <c r="E466">
        <v>21</v>
      </c>
      <c r="F466" t="str">
        <f t="shared" si="7"/>
        <v>Average Per Ton1-in-10August Typical Event Day50% Cycling21</v>
      </c>
      <c r="G466" s="14">
        <v>0.73347870000000004</v>
      </c>
      <c r="H466" s="14">
        <v>0.73347870000000004</v>
      </c>
      <c r="I466" s="14">
        <v>74.751400000000004</v>
      </c>
      <c r="J466" s="14">
        <v>0</v>
      </c>
      <c r="K466" s="14">
        <v>0</v>
      </c>
      <c r="L466" s="14">
        <v>0</v>
      </c>
      <c r="M466" s="14">
        <v>0</v>
      </c>
      <c r="N466" s="14">
        <v>0</v>
      </c>
      <c r="O466">
        <v>3401</v>
      </c>
    </row>
    <row r="467" spans="1:15">
      <c r="A467" s="12" t="s">
        <v>29</v>
      </c>
      <c r="B467" s="14" t="s">
        <v>42</v>
      </c>
      <c r="C467" t="s">
        <v>41</v>
      </c>
      <c r="D467" t="s">
        <v>32</v>
      </c>
      <c r="E467">
        <v>21</v>
      </c>
      <c r="F467" t="str">
        <f t="shared" si="7"/>
        <v>Average Per Premise1-in-10August Typical Event Day50% Cycling21</v>
      </c>
      <c r="G467" s="14">
        <v>6.4404870000000001</v>
      </c>
      <c r="H467" s="14">
        <v>6.4404870000000001</v>
      </c>
      <c r="I467" s="14">
        <v>74.751400000000004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>
        <v>3401</v>
      </c>
    </row>
    <row r="468" spans="1:15">
      <c r="A468" s="12" t="s">
        <v>30</v>
      </c>
      <c r="B468" s="14" t="s">
        <v>42</v>
      </c>
      <c r="C468" t="s">
        <v>41</v>
      </c>
      <c r="D468" t="s">
        <v>32</v>
      </c>
      <c r="E468">
        <v>21</v>
      </c>
      <c r="F468" t="str">
        <f t="shared" si="7"/>
        <v>Average Per Device1-in-10August Typical Event Day50% Cycling21</v>
      </c>
      <c r="G468" s="14">
        <v>2.8506109999999998</v>
      </c>
      <c r="H468" s="14">
        <v>2.8506109999999998</v>
      </c>
      <c r="I468" s="14">
        <v>74.751400000000004</v>
      </c>
      <c r="J468" s="14">
        <v>0</v>
      </c>
      <c r="K468" s="14">
        <v>0</v>
      </c>
      <c r="L468" s="14">
        <v>0</v>
      </c>
      <c r="M468" s="14">
        <v>0</v>
      </c>
      <c r="N468" s="14">
        <v>0</v>
      </c>
      <c r="O468">
        <v>3401</v>
      </c>
    </row>
    <row r="469" spans="1:15">
      <c r="A469" s="12" t="s">
        <v>51</v>
      </c>
      <c r="B469" s="14" t="s">
        <v>42</v>
      </c>
      <c r="C469" t="s">
        <v>41</v>
      </c>
      <c r="D469" t="s">
        <v>32</v>
      </c>
      <c r="E469">
        <v>21</v>
      </c>
      <c r="F469" t="str">
        <f t="shared" si="7"/>
        <v>Aggregate1-in-10August Typical Event Day50% Cycling21</v>
      </c>
      <c r="G469" s="14">
        <v>21.9041</v>
      </c>
      <c r="H469" s="14">
        <v>21.9041</v>
      </c>
      <c r="I469" s="14">
        <v>74.751400000000004</v>
      </c>
      <c r="J469" s="14">
        <v>0</v>
      </c>
      <c r="K469" s="14">
        <v>0</v>
      </c>
      <c r="L469" s="14">
        <v>0</v>
      </c>
      <c r="M469" s="14">
        <v>0</v>
      </c>
      <c r="N469" s="14">
        <v>0</v>
      </c>
      <c r="O469">
        <v>3401</v>
      </c>
    </row>
    <row r="470" spans="1:15">
      <c r="A470" s="12" t="s">
        <v>31</v>
      </c>
      <c r="B470" s="14" t="s">
        <v>42</v>
      </c>
      <c r="C470" t="s">
        <v>41</v>
      </c>
      <c r="D470" t="s">
        <v>32</v>
      </c>
      <c r="E470">
        <v>22</v>
      </c>
      <c r="F470" t="str">
        <f t="shared" si="7"/>
        <v>Average Per Ton1-in-10August Typical Event Day50% Cycling22</v>
      </c>
      <c r="G470" s="14">
        <v>0.64270269999999996</v>
      </c>
      <c r="H470" s="14">
        <v>0.64270269999999996</v>
      </c>
      <c r="I470" s="14">
        <v>73.729399999999998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>
        <v>3401</v>
      </c>
    </row>
    <row r="471" spans="1:15">
      <c r="A471" s="12" t="s">
        <v>29</v>
      </c>
      <c r="B471" s="14" t="s">
        <v>42</v>
      </c>
      <c r="C471" t="s">
        <v>41</v>
      </c>
      <c r="D471" t="s">
        <v>32</v>
      </c>
      <c r="E471">
        <v>22</v>
      </c>
      <c r="F471" t="str">
        <f t="shared" si="7"/>
        <v>Average Per Premise1-in-10August Typical Event Day50% Cycling22</v>
      </c>
      <c r="G471" s="14">
        <v>5.6434059999999997</v>
      </c>
      <c r="H471" s="14">
        <v>5.6434059999999997</v>
      </c>
      <c r="I471" s="14">
        <v>73.729399999999998</v>
      </c>
      <c r="J471" s="14">
        <v>0</v>
      </c>
      <c r="K471" s="14">
        <v>0</v>
      </c>
      <c r="L471" s="14">
        <v>0</v>
      </c>
      <c r="M471" s="14">
        <v>0</v>
      </c>
      <c r="N471" s="14">
        <v>0</v>
      </c>
      <c r="O471">
        <v>3401</v>
      </c>
    </row>
    <row r="472" spans="1:15">
      <c r="A472" s="12" t="s">
        <v>30</v>
      </c>
      <c r="B472" s="14" t="s">
        <v>42</v>
      </c>
      <c r="C472" t="s">
        <v>41</v>
      </c>
      <c r="D472" t="s">
        <v>32</v>
      </c>
      <c r="E472">
        <v>22</v>
      </c>
      <c r="F472" t="str">
        <f t="shared" si="7"/>
        <v>Average Per Device1-in-10August Typical Event Day50% Cycling22</v>
      </c>
      <c r="G472" s="14">
        <v>2.497817</v>
      </c>
      <c r="H472" s="14">
        <v>2.497817</v>
      </c>
      <c r="I472" s="14">
        <v>73.729399999999998</v>
      </c>
      <c r="J472" s="14">
        <v>0</v>
      </c>
      <c r="K472" s="14">
        <v>0</v>
      </c>
      <c r="L472" s="14">
        <v>0</v>
      </c>
      <c r="M472" s="14">
        <v>0</v>
      </c>
      <c r="N472" s="14">
        <v>0</v>
      </c>
      <c r="O472">
        <v>3401</v>
      </c>
    </row>
    <row r="473" spans="1:15">
      <c r="A473" s="12" t="s">
        <v>51</v>
      </c>
      <c r="B473" s="14" t="s">
        <v>42</v>
      </c>
      <c r="C473" t="s">
        <v>41</v>
      </c>
      <c r="D473" t="s">
        <v>32</v>
      </c>
      <c r="E473">
        <v>22</v>
      </c>
      <c r="F473" t="str">
        <f t="shared" si="7"/>
        <v>Aggregate1-in-10August Typical Event Day50% Cycling22</v>
      </c>
      <c r="G473" s="14">
        <v>19.19322</v>
      </c>
      <c r="H473" s="14">
        <v>19.19322</v>
      </c>
      <c r="I473" s="14">
        <v>73.729399999999998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>
        <v>3401</v>
      </c>
    </row>
    <row r="474" spans="1:15">
      <c r="A474" s="12" t="s">
        <v>31</v>
      </c>
      <c r="B474" s="14" t="s">
        <v>42</v>
      </c>
      <c r="C474" t="s">
        <v>41</v>
      </c>
      <c r="D474" t="s">
        <v>32</v>
      </c>
      <c r="E474">
        <v>23</v>
      </c>
      <c r="F474" t="str">
        <f t="shared" si="7"/>
        <v>Average Per Ton1-in-10August Typical Event Day50% Cycling23</v>
      </c>
      <c r="G474" s="14">
        <v>0.55992940000000002</v>
      </c>
      <c r="H474" s="14">
        <v>0.55992940000000002</v>
      </c>
      <c r="I474" s="14">
        <v>72.902900000000002</v>
      </c>
      <c r="J474" s="14">
        <v>0</v>
      </c>
      <c r="K474" s="14">
        <v>0</v>
      </c>
      <c r="L474" s="14">
        <v>0</v>
      </c>
      <c r="M474" s="14">
        <v>0</v>
      </c>
      <c r="N474" s="14">
        <v>0</v>
      </c>
      <c r="O474">
        <v>3401</v>
      </c>
    </row>
    <row r="475" spans="1:15">
      <c r="A475" s="12" t="s">
        <v>29</v>
      </c>
      <c r="B475" s="14" t="s">
        <v>42</v>
      </c>
      <c r="C475" t="s">
        <v>41</v>
      </c>
      <c r="D475" t="s">
        <v>32</v>
      </c>
      <c r="E475">
        <v>23</v>
      </c>
      <c r="F475" t="str">
        <f t="shared" si="7"/>
        <v>Average Per Premise1-in-10August Typical Event Day50% Cycling23</v>
      </c>
      <c r="G475" s="14">
        <v>4.916595</v>
      </c>
      <c r="H475" s="14">
        <v>4.916595</v>
      </c>
      <c r="I475" s="14">
        <v>72.902900000000002</v>
      </c>
      <c r="J475" s="14">
        <v>0</v>
      </c>
      <c r="K475" s="14">
        <v>0</v>
      </c>
      <c r="L475" s="14">
        <v>0</v>
      </c>
      <c r="M475" s="14">
        <v>0</v>
      </c>
      <c r="N475" s="14">
        <v>0</v>
      </c>
      <c r="O475">
        <v>3401</v>
      </c>
    </row>
    <row r="476" spans="1:15">
      <c r="A476" s="12" t="s">
        <v>30</v>
      </c>
      <c r="B476" s="14" t="s">
        <v>42</v>
      </c>
      <c r="C476" t="s">
        <v>41</v>
      </c>
      <c r="D476" t="s">
        <v>32</v>
      </c>
      <c r="E476">
        <v>23</v>
      </c>
      <c r="F476" t="str">
        <f t="shared" si="7"/>
        <v>Average Per Device1-in-10August Typical Event Day50% Cycling23</v>
      </c>
      <c r="G476" s="14">
        <v>2.1761249999999999</v>
      </c>
      <c r="H476" s="14">
        <v>2.1761249999999999</v>
      </c>
      <c r="I476" s="14">
        <v>72.902900000000002</v>
      </c>
      <c r="J476" s="14">
        <v>0</v>
      </c>
      <c r="K476" s="14">
        <v>0</v>
      </c>
      <c r="L476" s="14">
        <v>0</v>
      </c>
      <c r="M476" s="14">
        <v>0</v>
      </c>
      <c r="N476" s="14">
        <v>0</v>
      </c>
      <c r="O476">
        <v>3401</v>
      </c>
    </row>
    <row r="477" spans="1:15">
      <c r="A477" s="12" t="s">
        <v>51</v>
      </c>
      <c r="B477" s="14" t="s">
        <v>42</v>
      </c>
      <c r="C477" t="s">
        <v>41</v>
      </c>
      <c r="D477" t="s">
        <v>32</v>
      </c>
      <c r="E477">
        <v>23</v>
      </c>
      <c r="F477" t="str">
        <f t="shared" si="7"/>
        <v>Aggregate1-in-10August Typical Event Day50% Cycling23</v>
      </c>
      <c r="G477" s="14">
        <v>16.721340000000001</v>
      </c>
      <c r="H477" s="14">
        <v>16.721340000000001</v>
      </c>
      <c r="I477" s="14">
        <v>72.902900000000002</v>
      </c>
      <c r="J477" s="14">
        <v>0</v>
      </c>
      <c r="K477" s="14">
        <v>0</v>
      </c>
      <c r="L477" s="14">
        <v>0</v>
      </c>
      <c r="M477" s="14">
        <v>0</v>
      </c>
      <c r="N477" s="14">
        <v>0</v>
      </c>
      <c r="O477">
        <v>3401</v>
      </c>
    </row>
    <row r="478" spans="1:15">
      <c r="A478" s="12" t="s">
        <v>31</v>
      </c>
      <c r="B478" s="14" t="s">
        <v>42</v>
      </c>
      <c r="C478" t="s">
        <v>41</v>
      </c>
      <c r="D478" t="s">
        <v>32</v>
      </c>
      <c r="E478">
        <v>24</v>
      </c>
      <c r="F478" t="str">
        <f t="shared" si="7"/>
        <v>Average Per Ton1-in-10August Typical Event Day50% Cycling24</v>
      </c>
      <c r="G478" s="14">
        <v>0.50526570000000004</v>
      </c>
      <c r="H478" s="14">
        <v>0.50526570000000004</v>
      </c>
      <c r="I478" s="14">
        <v>72.326800000000006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>
        <v>3401</v>
      </c>
    </row>
    <row r="479" spans="1:15">
      <c r="A479" s="12" t="s">
        <v>29</v>
      </c>
      <c r="B479" s="14" t="s">
        <v>42</v>
      </c>
      <c r="C479" t="s">
        <v>41</v>
      </c>
      <c r="D479" t="s">
        <v>32</v>
      </c>
      <c r="E479">
        <v>24</v>
      </c>
      <c r="F479" t="str">
        <f t="shared" si="7"/>
        <v>Average Per Premise1-in-10August Typical Event Day50% Cycling24</v>
      </c>
      <c r="G479" s="14">
        <v>4.4366079999999997</v>
      </c>
      <c r="H479" s="14">
        <v>4.4366079999999997</v>
      </c>
      <c r="I479" s="14">
        <v>72.326800000000006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>
        <v>3401</v>
      </c>
    </row>
    <row r="480" spans="1:15">
      <c r="A480" s="12" t="s">
        <v>30</v>
      </c>
      <c r="B480" s="14" t="s">
        <v>42</v>
      </c>
      <c r="C480" t="s">
        <v>41</v>
      </c>
      <c r="D480" t="s">
        <v>32</v>
      </c>
      <c r="E480">
        <v>24</v>
      </c>
      <c r="F480" t="str">
        <f t="shared" si="7"/>
        <v>Average Per Device1-in-10August Typical Event Day50% Cycling24</v>
      </c>
      <c r="G480" s="14">
        <v>1.963678</v>
      </c>
      <c r="H480" s="14">
        <v>1.963678</v>
      </c>
      <c r="I480" s="14">
        <v>72.326800000000006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O480">
        <v>3401</v>
      </c>
    </row>
    <row r="481" spans="1:15">
      <c r="A481" s="12" t="s">
        <v>51</v>
      </c>
      <c r="B481" s="14" t="s">
        <v>42</v>
      </c>
      <c r="C481" t="s">
        <v>41</v>
      </c>
      <c r="D481" t="s">
        <v>32</v>
      </c>
      <c r="E481">
        <v>24</v>
      </c>
      <c r="F481" t="str">
        <f t="shared" si="7"/>
        <v>Aggregate1-in-10August Typical Event Day50% Cycling24</v>
      </c>
      <c r="G481" s="14">
        <v>15.088900000000001</v>
      </c>
      <c r="H481" s="14">
        <v>15.088900000000001</v>
      </c>
      <c r="I481" s="14">
        <v>72.326800000000006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>
        <v>3401</v>
      </c>
    </row>
    <row r="482" spans="1:15">
      <c r="A482" s="12" t="s">
        <v>31</v>
      </c>
      <c r="B482" s="14" t="s">
        <v>42</v>
      </c>
      <c r="C482" t="s">
        <v>41</v>
      </c>
      <c r="D482" t="s">
        <v>27</v>
      </c>
      <c r="E482">
        <v>1</v>
      </c>
      <c r="F482" t="str">
        <f t="shared" si="7"/>
        <v>Average Per Ton1-in-10August Typical Event DayAll1</v>
      </c>
      <c r="G482" s="14">
        <v>0.46065440000000002</v>
      </c>
      <c r="H482" s="14">
        <v>0.46065440000000002</v>
      </c>
      <c r="I482" s="14">
        <v>72.279899999999998</v>
      </c>
      <c r="J482" s="14">
        <v>0</v>
      </c>
      <c r="K482" s="14">
        <v>0</v>
      </c>
      <c r="L482" s="14">
        <v>0</v>
      </c>
      <c r="M482" s="14">
        <v>0</v>
      </c>
      <c r="N482" s="14">
        <v>0</v>
      </c>
      <c r="O482">
        <v>4870</v>
      </c>
    </row>
    <row r="483" spans="1:15">
      <c r="A483" s="12" t="s">
        <v>29</v>
      </c>
      <c r="B483" s="14" t="s">
        <v>42</v>
      </c>
      <c r="C483" t="s">
        <v>41</v>
      </c>
      <c r="D483" t="s">
        <v>27</v>
      </c>
      <c r="E483">
        <v>1</v>
      </c>
      <c r="F483" t="str">
        <f t="shared" si="7"/>
        <v>Average Per Premise1-in-10August Typical Event DayAll1</v>
      </c>
      <c r="G483" s="14">
        <v>4.2575820000000002</v>
      </c>
      <c r="H483" s="14">
        <v>4.2575820000000002</v>
      </c>
      <c r="I483" s="14">
        <v>72.279899999999998</v>
      </c>
      <c r="J483" s="14">
        <v>0</v>
      </c>
      <c r="K483" s="14">
        <v>0</v>
      </c>
      <c r="L483" s="14">
        <v>0</v>
      </c>
      <c r="M483" s="14">
        <v>0</v>
      </c>
      <c r="N483" s="14">
        <v>0</v>
      </c>
      <c r="O483">
        <v>4870</v>
      </c>
    </row>
    <row r="484" spans="1:15">
      <c r="A484" s="12" t="s">
        <v>30</v>
      </c>
      <c r="B484" s="14" t="s">
        <v>42</v>
      </c>
      <c r="C484" t="s">
        <v>41</v>
      </c>
      <c r="D484" t="s">
        <v>27</v>
      </c>
      <c r="E484">
        <v>1</v>
      </c>
      <c r="F484" t="str">
        <f t="shared" si="7"/>
        <v>Average Per Device1-in-10August Typical Event DayAll1</v>
      </c>
      <c r="G484" s="14">
        <v>1.7882210000000001</v>
      </c>
      <c r="H484" s="14">
        <v>1.7882210000000001</v>
      </c>
      <c r="I484" s="14">
        <v>72.279899999999998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>
        <v>4870</v>
      </c>
    </row>
    <row r="485" spans="1:15">
      <c r="A485" s="12" t="s">
        <v>51</v>
      </c>
      <c r="B485" s="14" t="s">
        <v>42</v>
      </c>
      <c r="C485" t="s">
        <v>41</v>
      </c>
      <c r="D485" t="s">
        <v>27</v>
      </c>
      <c r="E485">
        <v>1</v>
      </c>
      <c r="F485" t="str">
        <f t="shared" si="7"/>
        <v>Aggregate1-in-10August Typical Event DayAll1</v>
      </c>
      <c r="G485" s="14">
        <v>20.73442</v>
      </c>
      <c r="H485" s="14">
        <v>20.73442</v>
      </c>
      <c r="I485" s="14">
        <v>72.279899999999998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>
        <v>4870</v>
      </c>
    </row>
    <row r="486" spans="1:15">
      <c r="A486" s="12" t="s">
        <v>31</v>
      </c>
      <c r="B486" s="14" t="s">
        <v>42</v>
      </c>
      <c r="C486" t="s">
        <v>41</v>
      </c>
      <c r="D486" t="s">
        <v>27</v>
      </c>
      <c r="E486">
        <v>2</v>
      </c>
      <c r="F486" t="str">
        <f t="shared" si="7"/>
        <v>Average Per Ton1-in-10August Typical Event DayAll2</v>
      </c>
      <c r="G486" s="14">
        <v>0.4413841</v>
      </c>
      <c r="H486" s="14">
        <v>0.4413841</v>
      </c>
      <c r="I486" s="14">
        <v>71.7393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>
        <v>4870</v>
      </c>
    </row>
    <row r="487" spans="1:15">
      <c r="A487" s="12" t="s">
        <v>29</v>
      </c>
      <c r="B487" s="14" t="s">
        <v>42</v>
      </c>
      <c r="C487" t="s">
        <v>41</v>
      </c>
      <c r="D487" t="s">
        <v>27</v>
      </c>
      <c r="E487">
        <v>2</v>
      </c>
      <c r="F487" t="str">
        <f t="shared" si="7"/>
        <v>Average Per Premise1-in-10August Typical Event DayAll2</v>
      </c>
      <c r="G487" s="14">
        <v>4.0794759999999997</v>
      </c>
      <c r="H487" s="14">
        <v>4.0794759999999997</v>
      </c>
      <c r="I487" s="14">
        <v>71.7393</v>
      </c>
      <c r="J487" s="14">
        <v>0</v>
      </c>
      <c r="K487" s="14">
        <v>0</v>
      </c>
      <c r="L487" s="14">
        <v>0</v>
      </c>
      <c r="M487" s="14">
        <v>0</v>
      </c>
      <c r="N487" s="14">
        <v>0</v>
      </c>
      <c r="O487">
        <v>4870</v>
      </c>
    </row>
    <row r="488" spans="1:15">
      <c r="A488" s="12" t="s">
        <v>30</v>
      </c>
      <c r="B488" s="14" t="s">
        <v>42</v>
      </c>
      <c r="C488" t="s">
        <v>41</v>
      </c>
      <c r="D488" t="s">
        <v>27</v>
      </c>
      <c r="E488">
        <v>2</v>
      </c>
      <c r="F488" t="str">
        <f t="shared" si="7"/>
        <v>Average Per Device1-in-10August Typical Event DayAll2</v>
      </c>
      <c r="G488" s="14">
        <v>1.7134149999999999</v>
      </c>
      <c r="H488" s="14">
        <v>1.7134149999999999</v>
      </c>
      <c r="I488" s="14">
        <v>71.7393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O488">
        <v>4870</v>
      </c>
    </row>
    <row r="489" spans="1:15">
      <c r="A489" s="12" t="s">
        <v>51</v>
      </c>
      <c r="B489" s="14" t="s">
        <v>42</v>
      </c>
      <c r="C489" t="s">
        <v>41</v>
      </c>
      <c r="D489" t="s">
        <v>27</v>
      </c>
      <c r="E489">
        <v>2</v>
      </c>
      <c r="F489" t="str">
        <f t="shared" si="7"/>
        <v>Aggregate1-in-10August Typical Event DayAll2</v>
      </c>
      <c r="G489" s="14">
        <v>19.867049999999999</v>
      </c>
      <c r="H489" s="14">
        <v>19.867049999999999</v>
      </c>
      <c r="I489" s="14">
        <v>71.7393</v>
      </c>
      <c r="J489" s="14">
        <v>0</v>
      </c>
      <c r="K489" s="14">
        <v>0</v>
      </c>
      <c r="L489" s="14">
        <v>0</v>
      </c>
      <c r="M489" s="14">
        <v>0</v>
      </c>
      <c r="N489" s="14">
        <v>0</v>
      </c>
      <c r="O489">
        <v>4870</v>
      </c>
    </row>
    <row r="490" spans="1:15">
      <c r="A490" s="12" t="s">
        <v>31</v>
      </c>
      <c r="B490" s="14" t="s">
        <v>42</v>
      </c>
      <c r="C490" t="s">
        <v>41</v>
      </c>
      <c r="D490" t="s">
        <v>27</v>
      </c>
      <c r="E490">
        <v>3</v>
      </c>
      <c r="F490" t="str">
        <f t="shared" si="7"/>
        <v>Average Per Ton1-in-10August Typical Event DayAll3</v>
      </c>
      <c r="G490" s="14">
        <v>0.42838199999999999</v>
      </c>
      <c r="H490" s="14">
        <v>0.42838199999999999</v>
      </c>
      <c r="I490" s="14">
        <v>71.305800000000005</v>
      </c>
      <c r="J490" s="14">
        <v>0</v>
      </c>
      <c r="K490" s="14">
        <v>0</v>
      </c>
      <c r="L490" s="14">
        <v>0</v>
      </c>
      <c r="M490" s="14">
        <v>0</v>
      </c>
      <c r="N490" s="14">
        <v>0</v>
      </c>
      <c r="O490">
        <v>4870</v>
      </c>
    </row>
    <row r="491" spans="1:15">
      <c r="A491" s="12" t="s">
        <v>29</v>
      </c>
      <c r="B491" s="14" t="s">
        <v>42</v>
      </c>
      <c r="C491" t="s">
        <v>41</v>
      </c>
      <c r="D491" t="s">
        <v>27</v>
      </c>
      <c r="E491">
        <v>3</v>
      </c>
      <c r="F491" t="str">
        <f t="shared" si="7"/>
        <v>Average Per Premise1-in-10August Typical Event DayAll3</v>
      </c>
      <c r="G491" s="14">
        <v>3.9593050000000001</v>
      </c>
      <c r="H491" s="14">
        <v>3.9593050000000001</v>
      </c>
      <c r="I491" s="14">
        <v>71.305800000000005</v>
      </c>
      <c r="J491" s="14">
        <v>0</v>
      </c>
      <c r="K491" s="14">
        <v>0</v>
      </c>
      <c r="L491" s="14">
        <v>0</v>
      </c>
      <c r="M491" s="14">
        <v>0</v>
      </c>
      <c r="N491" s="14">
        <v>0</v>
      </c>
      <c r="O491">
        <v>4870</v>
      </c>
    </row>
    <row r="492" spans="1:15">
      <c r="A492" s="12" t="s">
        <v>30</v>
      </c>
      <c r="B492" s="14" t="s">
        <v>42</v>
      </c>
      <c r="C492" t="s">
        <v>41</v>
      </c>
      <c r="D492" t="s">
        <v>27</v>
      </c>
      <c r="E492">
        <v>3</v>
      </c>
      <c r="F492" t="str">
        <f t="shared" si="7"/>
        <v>Average Per Device1-in-10August Typical Event DayAll3</v>
      </c>
      <c r="G492" s="14">
        <v>1.6629419999999999</v>
      </c>
      <c r="H492" s="14">
        <v>1.6629419999999999</v>
      </c>
      <c r="I492" s="14">
        <v>71.305800000000005</v>
      </c>
      <c r="J492" s="14">
        <v>0</v>
      </c>
      <c r="K492" s="14">
        <v>0</v>
      </c>
      <c r="L492" s="14">
        <v>0</v>
      </c>
      <c r="M492" s="14">
        <v>0</v>
      </c>
      <c r="N492" s="14">
        <v>0</v>
      </c>
      <c r="O492">
        <v>4870</v>
      </c>
    </row>
    <row r="493" spans="1:15">
      <c r="A493" s="12" t="s">
        <v>51</v>
      </c>
      <c r="B493" s="14" t="s">
        <v>42</v>
      </c>
      <c r="C493" t="s">
        <v>41</v>
      </c>
      <c r="D493" t="s">
        <v>27</v>
      </c>
      <c r="E493">
        <v>3</v>
      </c>
      <c r="F493" t="str">
        <f t="shared" si="7"/>
        <v>Aggregate1-in-10August Typical Event DayAll3</v>
      </c>
      <c r="G493" s="14">
        <v>19.28182</v>
      </c>
      <c r="H493" s="14">
        <v>19.28182</v>
      </c>
      <c r="I493" s="14">
        <v>71.305800000000005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>
        <v>4870</v>
      </c>
    </row>
    <row r="494" spans="1:15">
      <c r="A494" s="12" t="s">
        <v>31</v>
      </c>
      <c r="B494" s="14" t="s">
        <v>42</v>
      </c>
      <c r="C494" t="s">
        <v>41</v>
      </c>
      <c r="D494" t="s">
        <v>27</v>
      </c>
      <c r="E494">
        <v>4</v>
      </c>
      <c r="F494" t="str">
        <f t="shared" si="7"/>
        <v>Average Per Ton1-in-10August Typical Event DayAll4</v>
      </c>
      <c r="G494" s="14">
        <v>0.42303059999999998</v>
      </c>
      <c r="H494" s="14">
        <v>0.42303059999999998</v>
      </c>
      <c r="I494" s="14">
        <v>70.688999999999993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O494">
        <v>4870</v>
      </c>
    </row>
    <row r="495" spans="1:15">
      <c r="A495" s="12" t="s">
        <v>29</v>
      </c>
      <c r="B495" s="14" t="s">
        <v>42</v>
      </c>
      <c r="C495" t="s">
        <v>41</v>
      </c>
      <c r="D495" t="s">
        <v>27</v>
      </c>
      <c r="E495">
        <v>4</v>
      </c>
      <c r="F495" t="str">
        <f t="shared" si="7"/>
        <v>Average Per Premise1-in-10August Typical Event DayAll4</v>
      </c>
      <c r="G495" s="14">
        <v>3.9098449999999998</v>
      </c>
      <c r="H495" s="14">
        <v>3.9098449999999998</v>
      </c>
      <c r="I495" s="14">
        <v>70.688999999999993</v>
      </c>
      <c r="J495" s="14">
        <v>0</v>
      </c>
      <c r="K495" s="14">
        <v>0</v>
      </c>
      <c r="L495" s="14">
        <v>0</v>
      </c>
      <c r="M495" s="14">
        <v>0</v>
      </c>
      <c r="N495" s="14">
        <v>0</v>
      </c>
      <c r="O495">
        <v>4870</v>
      </c>
    </row>
    <row r="496" spans="1:15">
      <c r="A496" s="12" t="s">
        <v>30</v>
      </c>
      <c r="B496" s="14" t="s">
        <v>42</v>
      </c>
      <c r="C496" t="s">
        <v>41</v>
      </c>
      <c r="D496" t="s">
        <v>27</v>
      </c>
      <c r="E496">
        <v>4</v>
      </c>
      <c r="F496" t="str">
        <f t="shared" si="7"/>
        <v>Average Per Device1-in-10August Typical Event DayAll4</v>
      </c>
      <c r="G496" s="14">
        <v>1.642169</v>
      </c>
      <c r="H496" s="14">
        <v>1.642169</v>
      </c>
      <c r="I496" s="14">
        <v>70.688999999999993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>
        <v>4870</v>
      </c>
    </row>
    <row r="497" spans="1:15">
      <c r="A497" s="12" t="s">
        <v>51</v>
      </c>
      <c r="B497" s="14" t="s">
        <v>42</v>
      </c>
      <c r="C497" t="s">
        <v>41</v>
      </c>
      <c r="D497" t="s">
        <v>27</v>
      </c>
      <c r="E497">
        <v>4</v>
      </c>
      <c r="F497" t="str">
        <f t="shared" si="7"/>
        <v>Aggregate1-in-10August Typical Event DayAll4</v>
      </c>
      <c r="G497" s="14">
        <v>19.040939999999999</v>
      </c>
      <c r="H497" s="14">
        <v>19.040939999999999</v>
      </c>
      <c r="I497" s="14">
        <v>70.688999999999993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>
        <v>4870</v>
      </c>
    </row>
    <row r="498" spans="1:15">
      <c r="A498" s="12" t="s">
        <v>31</v>
      </c>
      <c r="B498" s="14" t="s">
        <v>42</v>
      </c>
      <c r="C498" t="s">
        <v>41</v>
      </c>
      <c r="D498" t="s">
        <v>27</v>
      </c>
      <c r="E498">
        <v>5</v>
      </c>
      <c r="F498" t="str">
        <f t="shared" si="7"/>
        <v>Average Per Ton1-in-10August Typical Event DayAll5</v>
      </c>
      <c r="G498" s="14">
        <v>0.43443209999999999</v>
      </c>
      <c r="H498" s="14">
        <v>0.43443209999999999</v>
      </c>
      <c r="I498" s="14">
        <v>70.582400000000007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  <c r="O498">
        <v>4870</v>
      </c>
    </row>
    <row r="499" spans="1:15">
      <c r="A499" s="12" t="s">
        <v>29</v>
      </c>
      <c r="B499" s="14" t="s">
        <v>42</v>
      </c>
      <c r="C499" t="s">
        <v>41</v>
      </c>
      <c r="D499" t="s">
        <v>27</v>
      </c>
      <c r="E499">
        <v>5</v>
      </c>
      <c r="F499" t="str">
        <f t="shared" si="7"/>
        <v>Average Per Premise1-in-10August Typical Event DayAll5</v>
      </c>
      <c r="G499" s="14">
        <v>4.0152229999999998</v>
      </c>
      <c r="H499" s="14">
        <v>4.0152229999999998</v>
      </c>
      <c r="I499" s="14">
        <v>70.582400000000007</v>
      </c>
      <c r="J499" s="14">
        <v>0</v>
      </c>
      <c r="K499" s="14">
        <v>0</v>
      </c>
      <c r="L499" s="14">
        <v>0</v>
      </c>
      <c r="M499" s="14">
        <v>0</v>
      </c>
      <c r="N499" s="14">
        <v>0</v>
      </c>
      <c r="O499">
        <v>4870</v>
      </c>
    </row>
    <row r="500" spans="1:15">
      <c r="A500" s="12" t="s">
        <v>30</v>
      </c>
      <c r="B500" s="14" t="s">
        <v>42</v>
      </c>
      <c r="C500" t="s">
        <v>41</v>
      </c>
      <c r="D500" t="s">
        <v>27</v>
      </c>
      <c r="E500">
        <v>5</v>
      </c>
      <c r="F500" t="str">
        <f t="shared" si="7"/>
        <v>Average Per Device1-in-10August Typical Event DayAll5</v>
      </c>
      <c r="G500" s="14">
        <v>1.686428</v>
      </c>
      <c r="H500" s="14">
        <v>1.686428</v>
      </c>
      <c r="I500" s="14">
        <v>70.582400000000007</v>
      </c>
      <c r="J500" s="14">
        <v>0</v>
      </c>
      <c r="K500" s="14">
        <v>0</v>
      </c>
      <c r="L500" s="14">
        <v>0</v>
      </c>
      <c r="M500" s="14">
        <v>0</v>
      </c>
      <c r="N500" s="14">
        <v>0</v>
      </c>
      <c r="O500">
        <v>4870</v>
      </c>
    </row>
    <row r="501" spans="1:15">
      <c r="A501" s="12" t="s">
        <v>51</v>
      </c>
      <c r="B501" s="14" t="s">
        <v>42</v>
      </c>
      <c r="C501" t="s">
        <v>41</v>
      </c>
      <c r="D501" t="s">
        <v>27</v>
      </c>
      <c r="E501">
        <v>5</v>
      </c>
      <c r="F501" t="str">
        <f t="shared" si="7"/>
        <v>Aggregate1-in-10August Typical Event DayAll5</v>
      </c>
      <c r="G501" s="14">
        <v>19.55414</v>
      </c>
      <c r="H501" s="14">
        <v>19.55414</v>
      </c>
      <c r="I501" s="14">
        <v>70.582400000000007</v>
      </c>
      <c r="J501" s="14">
        <v>0</v>
      </c>
      <c r="K501" s="14">
        <v>0</v>
      </c>
      <c r="L501" s="14">
        <v>0</v>
      </c>
      <c r="M501" s="14">
        <v>0</v>
      </c>
      <c r="N501" s="14">
        <v>0</v>
      </c>
      <c r="O501">
        <v>4870</v>
      </c>
    </row>
    <row r="502" spans="1:15">
      <c r="A502" s="12" t="s">
        <v>31</v>
      </c>
      <c r="B502" s="14" t="s">
        <v>42</v>
      </c>
      <c r="C502" t="s">
        <v>41</v>
      </c>
      <c r="D502" t="s">
        <v>27</v>
      </c>
      <c r="E502">
        <v>6</v>
      </c>
      <c r="F502" t="str">
        <f t="shared" si="7"/>
        <v>Average Per Ton1-in-10August Typical Event DayAll6</v>
      </c>
      <c r="G502" s="14">
        <v>0.47424169999999999</v>
      </c>
      <c r="H502" s="14">
        <v>0.47424169999999999</v>
      </c>
      <c r="I502" s="14">
        <v>70.570800000000006</v>
      </c>
      <c r="J502" s="14">
        <v>0</v>
      </c>
      <c r="K502" s="14">
        <v>0</v>
      </c>
      <c r="L502" s="14">
        <v>0</v>
      </c>
      <c r="M502" s="14">
        <v>0</v>
      </c>
      <c r="N502" s="14">
        <v>0</v>
      </c>
      <c r="O502">
        <v>4870</v>
      </c>
    </row>
    <row r="503" spans="1:15">
      <c r="A503" s="12" t="s">
        <v>29</v>
      </c>
      <c r="B503" s="14" t="s">
        <v>42</v>
      </c>
      <c r="C503" t="s">
        <v>41</v>
      </c>
      <c r="D503" t="s">
        <v>27</v>
      </c>
      <c r="E503">
        <v>6</v>
      </c>
      <c r="F503" t="str">
        <f t="shared" si="7"/>
        <v>Average Per Premise1-in-10August Typical Event DayAll6</v>
      </c>
      <c r="G503" s="14">
        <v>4.3831619999999996</v>
      </c>
      <c r="H503" s="14">
        <v>4.3831619999999996</v>
      </c>
      <c r="I503" s="14">
        <v>70.570800000000006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>
        <v>4870</v>
      </c>
    </row>
    <row r="504" spans="1:15">
      <c r="A504" s="12" t="s">
        <v>30</v>
      </c>
      <c r="B504" s="14" t="s">
        <v>42</v>
      </c>
      <c r="C504" t="s">
        <v>41</v>
      </c>
      <c r="D504" t="s">
        <v>27</v>
      </c>
      <c r="E504">
        <v>6</v>
      </c>
      <c r="F504" t="str">
        <f t="shared" si="7"/>
        <v>Average Per Device1-in-10August Typical Event DayAll6</v>
      </c>
      <c r="G504" s="14">
        <v>1.8409660000000001</v>
      </c>
      <c r="H504" s="14">
        <v>1.8409660000000001</v>
      </c>
      <c r="I504" s="14">
        <v>70.570800000000006</v>
      </c>
      <c r="J504" s="14">
        <v>0</v>
      </c>
      <c r="K504" s="14">
        <v>0</v>
      </c>
      <c r="L504" s="14">
        <v>0</v>
      </c>
      <c r="M504" s="14">
        <v>0</v>
      </c>
      <c r="N504" s="14">
        <v>0</v>
      </c>
      <c r="O504">
        <v>4870</v>
      </c>
    </row>
    <row r="505" spans="1:15">
      <c r="A505" s="12" t="s">
        <v>51</v>
      </c>
      <c r="B505" s="14" t="s">
        <v>42</v>
      </c>
      <c r="C505" t="s">
        <v>41</v>
      </c>
      <c r="D505" t="s">
        <v>27</v>
      </c>
      <c r="E505">
        <v>6</v>
      </c>
      <c r="F505" t="str">
        <f t="shared" si="7"/>
        <v>Aggregate1-in-10August Typical Event DayAll6</v>
      </c>
      <c r="G505" s="14">
        <v>21.346</v>
      </c>
      <c r="H505" s="14">
        <v>21.346</v>
      </c>
      <c r="I505" s="14">
        <v>70.570800000000006</v>
      </c>
      <c r="J505" s="14">
        <v>0</v>
      </c>
      <c r="K505" s="14">
        <v>0</v>
      </c>
      <c r="L505" s="14">
        <v>0</v>
      </c>
      <c r="M505" s="14">
        <v>0</v>
      </c>
      <c r="N505" s="14">
        <v>0</v>
      </c>
      <c r="O505">
        <v>4870</v>
      </c>
    </row>
    <row r="506" spans="1:15">
      <c r="A506" s="12" t="s">
        <v>31</v>
      </c>
      <c r="B506" s="14" t="s">
        <v>42</v>
      </c>
      <c r="C506" t="s">
        <v>41</v>
      </c>
      <c r="D506" t="s">
        <v>27</v>
      </c>
      <c r="E506">
        <v>7</v>
      </c>
      <c r="F506" t="str">
        <f t="shared" si="7"/>
        <v>Average Per Ton1-in-10August Typical Event DayAll7</v>
      </c>
      <c r="G506" s="14">
        <v>0.53994200000000003</v>
      </c>
      <c r="H506" s="14">
        <v>0.53994200000000003</v>
      </c>
      <c r="I506" s="14">
        <v>71.126499999999993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  <c r="O506">
        <v>4870</v>
      </c>
    </row>
    <row r="507" spans="1:15">
      <c r="A507" s="12" t="s">
        <v>29</v>
      </c>
      <c r="B507" s="14" t="s">
        <v>42</v>
      </c>
      <c r="C507" t="s">
        <v>41</v>
      </c>
      <c r="D507" t="s">
        <v>27</v>
      </c>
      <c r="E507">
        <v>7</v>
      </c>
      <c r="F507" t="str">
        <f t="shared" si="7"/>
        <v>Average Per Premise1-in-10August Typical Event DayAll7</v>
      </c>
      <c r="G507" s="14">
        <v>4.9903940000000002</v>
      </c>
      <c r="H507" s="14">
        <v>4.9903940000000002</v>
      </c>
      <c r="I507" s="14">
        <v>71.126499999999993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  <c r="O507">
        <v>4870</v>
      </c>
    </row>
    <row r="508" spans="1:15">
      <c r="A508" s="12" t="s">
        <v>30</v>
      </c>
      <c r="B508" s="14" t="s">
        <v>42</v>
      </c>
      <c r="C508" t="s">
        <v>41</v>
      </c>
      <c r="D508" t="s">
        <v>27</v>
      </c>
      <c r="E508">
        <v>7</v>
      </c>
      <c r="F508" t="str">
        <f t="shared" si="7"/>
        <v>Average Per Device1-in-10August Typical Event DayAll7</v>
      </c>
      <c r="G508" s="14">
        <v>2.096009</v>
      </c>
      <c r="H508" s="14">
        <v>2.096009</v>
      </c>
      <c r="I508" s="14">
        <v>71.126499999999993</v>
      </c>
      <c r="J508" s="14">
        <v>0</v>
      </c>
      <c r="K508" s="14">
        <v>0</v>
      </c>
      <c r="L508" s="14">
        <v>0</v>
      </c>
      <c r="M508" s="14">
        <v>0</v>
      </c>
      <c r="N508" s="14">
        <v>0</v>
      </c>
      <c r="O508">
        <v>4870</v>
      </c>
    </row>
    <row r="509" spans="1:15">
      <c r="A509" s="12" t="s">
        <v>51</v>
      </c>
      <c r="B509" s="14" t="s">
        <v>42</v>
      </c>
      <c r="C509" t="s">
        <v>41</v>
      </c>
      <c r="D509" t="s">
        <v>27</v>
      </c>
      <c r="E509">
        <v>7</v>
      </c>
      <c r="F509" t="str">
        <f t="shared" si="7"/>
        <v>Aggregate1-in-10August Typical Event DayAll7</v>
      </c>
      <c r="G509" s="14">
        <v>24.30322</v>
      </c>
      <c r="H509" s="14">
        <v>24.30322</v>
      </c>
      <c r="I509" s="14">
        <v>71.126499999999993</v>
      </c>
      <c r="J509" s="14">
        <v>0</v>
      </c>
      <c r="K509" s="14">
        <v>0</v>
      </c>
      <c r="L509" s="14">
        <v>0</v>
      </c>
      <c r="M509" s="14">
        <v>0</v>
      </c>
      <c r="N509" s="14">
        <v>0</v>
      </c>
      <c r="O509">
        <v>4870</v>
      </c>
    </row>
    <row r="510" spans="1:15">
      <c r="A510" s="12" t="s">
        <v>31</v>
      </c>
      <c r="B510" s="14" t="s">
        <v>42</v>
      </c>
      <c r="C510" t="s">
        <v>41</v>
      </c>
      <c r="D510" t="s">
        <v>27</v>
      </c>
      <c r="E510">
        <v>8</v>
      </c>
      <c r="F510" t="str">
        <f t="shared" si="7"/>
        <v>Average Per Ton1-in-10August Typical Event DayAll8</v>
      </c>
      <c r="G510" s="14">
        <v>0.66271630000000004</v>
      </c>
      <c r="H510" s="14">
        <v>0.66271630000000004</v>
      </c>
      <c r="I510" s="14">
        <v>74.632800000000003</v>
      </c>
      <c r="J510" s="14">
        <v>0</v>
      </c>
      <c r="K510" s="14">
        <v>0</v>
      </c>
      <c r="L510" s="14">
        <v>0</v>
      </c>
      <c r="M510" s="14">
        <v>0</v>
      </c>
      <c r="N510" s="14">
        <v>0</v>
      </c>
      <c r="O510">
        <v>4870</v>
      </c>
    </row>
    <row r="511" spans="1:15">
      <c r="A511" s="12" t="s">
        <v>29</v>
      </c>
      <c r="B511" s="14" t="s">
        <v>42</v>
      </c>
      <c r="C511" t="s">
        <v>41</v>
      </c>
      <c r="D511" t="s">
        <v>27</v>
      </c>
      <c r="E511">
        <v>8</v>
      </c>
      <c r="F511" t="str">
        <f t="shared" si="7"/>
        <v>Average Per Premise1-in-10August Typical Event DayAll8</v>
      </c>
      <c r="G511" s="14">
        <v>6.1251319999999998</v>
      </c>
      <c r="H511" s="14">
        <v>6.1251319999999998</v>
      </c>
      <c r="I511" s="14">
        <v>74.632800000000003</v>
      </c>
      <c r="J511" s="14">
        <v>0</v>
      </c>
      <c r="K511" s="14">
        <v>0</v>
      </c>
      <c r="L511" s="14">
        <v>0</v>
      </c>
      <c r="M511" s="14">
        <v>0</v>
      </c>
      <c r="N511" s="14">
        <v>0</v>
      </c>
      <c r="O511">
        <v>4870</v>
      </c>
    </row>
    <row r="512" spans="1:15">
      <c r="A512" s="12" t="s">
        <v>30</v>
      </c>
      <c r="B512" s="14" t="s">
        <v>42</v>
      </c>
      <c r="C512" t="s">
        <v>41</v>
      </c>
      <c r="D512" t="s">
        <v>27</v>
      </c>
      <c r="E512">
        <v>8</v>
      </c>
      <c r="F512" t="str">
        <f t="shared" si="7"/>
        <v>Average Per Device1-in-10August Typical Event DayAll8</v>
      </c>
      <c r="G512" s="14">
        <v>2.5726079999999998</v>
      </c>
      <c r="H512" s="14">
        <v>2.5726079999999998</v>
      </c>
      <c r="I512" s="14">
        <v>74.632800000000003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  <c r="O512">
        <v>4870</v>
      </c>
    </row>
    <row r="513" spans="1:15">
      <c r="A513" s="12" t="s">
        <v>51</v>
      </c>
      <c r="B513" s="14" t="s">
        <v>42</v>
      </c>
      <c r="C513" t="s">
        <v>41</v>
      </c>
      <c r="D513" t="s">
        <v>27</v>
      </c>
      <c r="E513">
        <v>8</v>
      </c>
      <c r="F513" t="str">
        <f t="shared" si="7"/>
        <v>Aggregate1-in-10August Typical Event DayAll8</v>
      </c>
      <c r="G513" s="14">
        <v>29.82939</v>
      </c>
      <c r="H513" s="14">
        <v>29.82939</v>
      </c>
      <c r="I513" s="14">
        <v>74.632800000000003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>
        <v>4870</v>
      </c>
    </row>
    <row r="514" spans="1:15">
      <c r="A514" s="12" t="s">
        <v>31</v>
      </c>
      <c r="B514" s="14" t="s">
        <v>42</v>
      </c>
      <c r="C514" t="s">
        <v>41</v>
      </c>
      <c r="D514" t="s">
        <v>27</v>
      </c>
      <c r="E514">
        <v>9</v>
      </c>
      <c r="F514" t="str">
        <f t="shared" si="7"/>
        <v>Average Per Ton1-in-10August Typical Event DayAll9</v>
      </c>
      <c r="G514" s="14">
        <v>0.84456100000000001</v>
      </c>
      <c r="H514" s="14">
        <v>0.84456100000000001</v>
      </c>
      <c r="I514" s="14">
        <v>78.458299999999994</v>
      </c>
      <c r="J514" s="14">
        <v>0</v>
      </c>
      <c r="K514" s="14">
        <v>0</v>
      </c>
      <c r="L514" s="14">
        <v>0</v>
      </c>
      <c r="M514" s="14">
        <v>0</v>
      </c>
      <c r="N514" s="14">
        <v>0</v>
      </c>
      <c r="O514">
        <v>4870</v>
      </c>
    </row>
    <row r="515" spans="1:15">
      <c r="A515" s="12" t="s">
        <v>29</v>
      </c>
      <c r="B515" s="14" t="s">
        <v>42</v>
      </c>
      <c r="C515" t="s">
        <v>41</v>
      </c>
      <c r="D515" t="s">
        <v>27</v>
      </c>
      <c r="E515">
        <v>9</v>
      </c>
      <c r="F515" t="str">
        <f t="shared" ref="F515:F578" si="8">CONCATENATE(A515,B515,C515,D515,E515)</f>
        <v>Average Per Premise1-in-10August Typical Event DayAll9</v>
      </c>
      <c r="G515" s="14">
        <v>7.8058240000000003</v>
      </c>
      <c r="H515" s="14">
        <v>7.8058240000000003</v>
      </c>
      <c r="I515" s="14">
        <v>78.458299999999994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>
        <v>4870</v>
      </c>
    </row>
    <row r="516" spans="1:15">
      <c r="A516" s="12" t="s">
        <v>30</v>
      </c>
      <c r="B516" s="14" t="s">
        <v>42</v>
      </c>
      <c r="C516" t="s">
        <v>41</v>
      </c>
      <c r="D516" t="s">
        <v>27</v>
      </c>
      <c r="E516">
        <v>9</v>
      </c>
      <c r="F516" t="str">
        <f t="shared" si="8"/>
        <v>Average Per Device1-in-10August Typical Event DayAll9</v>
      </c>
      <c r="G516" s="14">
        <v>3.2785139999999999</v>
      </c>
      <c r="H516" s="14">
        <v>3.2785139999999999</v>
      </c>
      <c r="I516" s="14">
        <v>78.458299999999994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>
        <v>4870</v>
      </c>
    </row>
    <row r="517" spans="1:15">
      <c r="A517" s="12" t="s">
        <v>51</v>
      </c>
      <c r="B517" s="14" t="s">
        <v>42</v>
      </c>
      <c r="C517" t="s">
        <v>41</v>
      </c>
      <c r="D517" t="s">
        <v>27</v>
      </c>
      <c r="E517">
        <v>9</v>
      </c>
      <c r="F517" t="str">
        <f t="shared" si="8"/>
        <v>Aggregate1-in-10August Typical Event DayAll9</v>
      </c>
      <c r="G517" s="14">
        <v>38.01437</v>
      </c>
      <c r="H517" s="14">
        <v>38.01437</v>
      </c>
      <c r="I517" s="14">
        <v>78.458299999999994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  <c r="O517">
        <v>4870</v>
      </c>
    </row>
    <row r="518" spans="1:15">
      <c r="A518" s="12" t="s">
        <v>31</v>
      </c>
      <c r="B518" s="14" t="s">
        <v>42</v>
      </c>
      <c r="C518" t="s">
        <v>41</v>
      </c>
      <c r="D518" t="s">
        <v>27</v>
      </c>
      <c r="E518">
        <v>10</v>
      </c>
      <c r="F518" t="str">
        <f t="shared" si="8"/>
        <v>Average Per Ton1-in-10August Typical Event DayAll10</v>
      </c>
      <c r="G518" s="14">
        <v>1.0033190000000001</v>
      </c>
      <c r="H518" s="14">
        <v>1.0033190000000001</v>
      </c>
      <c r="I518" s="14">
        <v>82.299499999999995</v>
      </c>
      <c r="J518" s="14">
        <v>0</v>
      </c>
      <c r="K518" s="14">
        <v>0</v>
      </c>
      <c r="L518" s="14">
        <v>0</v>
      </c>
      <c r="M518" s="14">
        <v>0</v>
      </c>
      <c r="N518" s="14">
        <v>0</v>
      </c>
      <c r="O518">
        <v>4870</v>
      </c>
    </row>
    <row r="519" spans="1:15">
      <c r="A519" s="12" t="s">
        <v>29</v>
      </c>
      <c r="B519" s="14" t="s">
        <v>42</v>
      </c>
      <c r="C519" t="s">
        <v>41</v>
      </c>
      <c r="D519" t="s">
        <v>27</v>
      </c>
      <c r="E519">
        <v>10</v>
      </c>
      <c r="F519" t="str">
        <f t="shared" si="8"/>
        <v>Average Per Premise1-in-10August Typical Event DayAll10</v>
      </c>
      <c r="G519" s="14">
        <v>9.2731440000000003</v>
      </c>
      <c r="H519" s="14">
        <v>9.2731440000000003</v>
      </c>
      <c r="I519" s="14">
        <v>82.299499999999995</v>
      </c>
      <c r="J519" s="14">
        <v>0</v>
      </c>
      <c r="K519" s="14">
        <v>0</v>
      </c>
      <c r="L519" s="14">
        <v>0</v>
      </c>
      <c r="M519" s="14">
        <v>0</v>
      </c>
      <c r="N519" s="14">
        <v>0</v>
      </c>
      <c r="O519">
        <v>4870</v>
      </c>
    </row>
    <row r="520" spans="1:15">
      <c r="A520" s="12" t="s">
        <v>30</v>
      </c>
      <c r="B520" s="14" t="s">
        <v>42</v>
      </c>
      <c r="C520" t="s">
        <v>41</v>
      </c>
      <c r="D520" t="s">
        <v>27</v>
      </c>
      <c r="E520">
        <v>10</v>
      </c>
      <c r="F520" t="str">
        <f t="shared" si="8"/>
        <v>Average Per Device1-in-10August Typical Event DayAll10</v>
      </c>
      <c r="G520" s="14">
        <v>3.8948010000000002</v>
      </c>
      <c r="H520" s="14">
        <v>3.8948010000000002</v>
      </c>
      <c r="I520" s="14">
        <v>82.299499999999995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>
        <v>4870</v>
      </c>
    </row>
    <row r="521" spans="1:15">
      <c r="A521" s="12" t="s">
        <v>51</v>
      </c>
      <c r="B521" s="14" t="s">
        <v>42</v>
      </c>
      <c r="C521" t="s">
        <v>41</v>
      </c>
      <c r="D521" t="s">
        <v>27</v>
      </c>
      <c r="E521">
        <v>10</v>
      </c>
      <c r="F521" t="str">
        <f t="shared" si="8"/>
        <v>Aggregate1-in-10August Typical Event DayAll10</v>
      </c>
      <c r="G521" s="14">
        <v>45.160209999999999</v>
      </c>
      <c r="H521" s="14">
        <v>45.160209999999999</v>
      </c>
      <c r="I521" s="14">
        <v>82.299499999999995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  <c r="O521">
        <v>4870</v>
      </c>
    </row>
    <row r="522" spans="1:15">
      <c r="A522" s="12" t="s">
        <v>31</v>
      </c>
      <c r="B522" s="14" t="s">
        <v>42</v>
      </c>
      <c r="C522" t="s">
        <v>41</v>
      </c>
      <c r="D522" t="s">
        <v>27</v>
      </c>
      <c r="E522">
        <v>11</v>
      </c>
      <c r="F522" t="str">
        <f t="shared" si="8"/>
        <v>Average Per Ton1-in-10August Typical Event DayAll11</v>
      </c>
      <c r="G522" s="14">
        <v>1.125685</v>
      </c>
      <c r="H522" s="14">
        <v>1.125685</v>
      </c>
      <c r="I522" s="14">
        <v>85.014700000000005</v>
      </c>
      <c r="J522" s="14">
        <v>0</v>
      </c>
      <c r="K522" s="14">
        <v>0</v>
      </c>
      <c r="L522" s="14">
        <v>0</v>
      </c>
      <c r="M522" s="14">
        <v>0</v>
      </c>
      <c r="N522" s="14">
        <v>0</v>
      </c>
      <c r="O522">
        <v>4870</v>
      </c>
    </row>
    <row r="523" spans="1:15">
      <c r="A523" s="12" t="s">
        <v>29</v>
      </c>
      <c r="B523" s="14" t="s">
        <v>42</v>
      </c>
      <c r="C523" t="s">
        <v>41</v>
      </c>
      <c r="D523" t="s">
        <v>27</v>
      </c>
      <c r="E523">
        <v>11</v>
      </c>
      <c r="F523" t="str">
        <f t="shared" si="8"/>
        <v>Average Per Premise1-in-10August Typical Event DayAll11</v>
      </c>
      <c r="G523" s="14">
        <v>10.404109999999999</v>
      </c>
      <c r="H523" s="14">
        <v>10.404109999999999</v>
      </c>
      <c r="I523" s="14">
        <v>85.014700000000005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  <c r="O523">
        <v>4870</v>
      </c>
    </row>
    <row r="524" spans="1:15">
      <c r="A524" s="12" t="s">
        <v>30</v>
      </c>
      <c r="B524" s="14" t="s">
        <v>42</v>
      </c>
      <c r="C524" t="s">
        <v>41</v>
      </c>
      <c r="D524" t="s">
        <v>27</v>
      </c>
      <c r="E524">
        <v>11</v>
      </c>
      <c r="F524" t="str">
        <f t="shared" si="8"/>
        <v>Average Per Device1-in-10August Typical Event DayAll11</v>
      </c>
      <c r="G524" s="14">
        <v>4.369815</v>
      </c>
      <c r="H524" s="14">
        <v>4.369815</v>
      </c>
      <c r="I524" s="14">
        <v>85.014700000000005</v>
      </c>
      <c r="J524" s="14">
        <v>0</v>
      </c>
      <c r="K524" s="14">
        <v>0</v>
      </c>
      <c r="L524" s="14">
        <v>0</v>
      </c>
      <c r="M524" s="14">
        <v>0</v>
      </c>
      <c r="N524" s="14">
        <v>0</v>
      </c>
      <c r="O524">
        <v>4870</v>
      </c>
    </row>
    <row r="525" spans="1:15">
      <c r="A525" s="12" t="s">
        <v>51</v>
      </c>
      <c r="B525" s="14" t="s">
        <v>42</v>
      </c>
      <c r="C525" t="s">
        <v>41</v>
      </c>
      <c r="D525" t="s">
        <v>27</v>
      </c>
      <c r="E525">
        <v>11</v>
      </c>
      <c r="F525" t="str">
        <f t="shared" si="8"/>
        <v>Aggregate1-in-10August Typical Event DayAll11</v>
      </c>
      <c r="G525" s="14">
        <v>50.667999999999999</v>
      </c>
      <c r="H525" s="14">
        <v>50.667999999999999</v>
      </c>
      <c r="I525" s="14">
        <v>85.014700000000005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>
        <v>4870</v>
      </c>
    </row>
    <row r="526" spans="1:15">
      <c r="A526" s="12" t="s">
        <v>31</v>
      </c>
      <c r="B526" s="14" t="s">
        <v>42</v>
      </c>
      <c r="C526" t="s">
        <v>41</v>
      </c>
      <c r="D526" t="s">
        <v>27</v>
      </c>
      <c r="E526">
        <v>12</v>
      </c>
      <c r="F526" t="str">
        <f t="shared" si="8"/>
        <v>Average Per Ton1-in-10August Typical Event DayAll12</v>
      </c>
      <c r="G526" s="14">
        <v>1.1894640000000001</v>
      </c>
      <c r="H526" s="14">
        <v>1.1894640000000001</v>
      </c>
      <c r="I526" s="14">
        <v>86.436199999999999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  <c r="O526">
        <v>4870</v>
      </c>
    </row>
    <row r="527" spans="1:15">
      <c r="A527" s="12" t="s">
        <v>29</v>
      </c>
      <c r="B527" s="14" t="s">
        <v>42</v>
      </c>
      <c r="C527" t="s">
        <v>41</v>
      </c>
      <c r="D527" t="s">
        <v>27</v>
      </c>
      <c r="E527">
        <v>12</v>
      </c>
      <c r="F527" t="str">
        <f t="shared" si="8"/>
        <v>Average Per Premise1-in-10August Typical Event DayAll12</v>
      </c>
      <c r="G527" s="14">
        <v>10.99358</v>
      </c>
      <c r="H527" s="14">
        <v>10.99358</v>
      </c>
      <c r="I527" s="14">
        <v>86.436199999999999</v>
      </c>
      <c r="J527" s="14">
        <v>0</v>
      </c>
      <c r="K527" s="14">
        <v>0</v>
      </c>
      <c r="L527" s="14">
        <v>0</v>
      </c>
      <c r="M527" s="14">
        <v>0</v>
      </c>
      <c r="N527" s="14">
        <v>0</v>
      </c>
      <c r="O527">
        <v>4870</v>
      </c>
    </row>
    <row r="528" spans="1:15">
      <c r="A528" s="12" t="s">
        <v>30</v>
      </c>
      <c r="B528" s="14" t="s">
        <v>42</v>
      </c>
      <c r="C528" t="s">
        <v>41</v>
      </c>
      <c r="D528" t="s">
        <v>27</v>
      </c>
      <c r="E528">
        <v>12</v>
      </c>
      <c r="F528" t="str">
        <f t="shared" si="8"/>
        <v>Average Per Device1-in-10August Typical Event DayAll12</v>
      </c>
      <c r="G528" s="14">
        <v>4.6173989999999998</v>
      </c>
      <c r="H528" s="14">
        <v>4.6173989999999998</v>
      </c>
      <c r="I528" s="14">
        <v>86.436199999999999</v>
      </c>
      <c r="J528" s="14">
        <v>0</v>
      </c>
      <c r="K528" s="14">
        <v>0</v>
      </c>
      <c r="L528" s="14">
        <v>0</v>
      </c>
      <c r="M528" s="14">
        <v>0</v>
      </c>
      <c r="N528" s="14">
        <v>0</v>
      </c>
      <c r="O528">
        <v>4870</v>
      </c>
    </row>
    <row r="529" spans="1:15">
      <c r="A529" s="12" t="s">
        <v>51</v>
      </c>
      <c r="B529" s="14" t="s">
        <v>42</v>
      </c>
      <c r="C529" t="s">
        <v>41</v>
      </c>
      <c r="D529" t="s">
        <v>27</v>
      </c>
      <c r="E529">
        <v>12</v>
      </c>
      <c r="F529" t="str">
        <f t="shared" si="8"/>
        <v>Aggregate1-in-10August Typical Event DayAll12</v>
      </c>
      <c r="G529" s="14">
        <v>53.538739999999997</v>
      </c>
      <c r="H529" s="14">
        <v>53.538739999999997</v>
      </c>
      <c r="I529" s="14">
        <v>86.436199999999999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  <c r="O529">
        <v>4870</v>
      </c>
    </row>
    <row r="530" spans="1:15">
      <c r="A530" s="12" t="s">
        <v>31</v>
      </c>
      <c r="B530" s="14" t="s">
        <v>42</v>
      </c>
      <c r="C530" t="s">
        <v>41</v>
      </c>
      <c r="D530" t="s">
        <v>27</v>
      </c>
      <c r="E530">
        <v>13</v>
      </c>
      <c r="F530" t="str">
        <f t="shared" si="8"/>
        <v>Average Per Ton1-in-10August Typical Event DayAll13</v>
      </c>
      <c r="G530" s="14">
        <v>1.2082999999999999</v>
      </c>
      <c r="H530" s="14">
        <v>1.2082999999999999</v>
      </c>
      <c r="I530" s="14">
        <v>86.630700000000004</v>
      </c>
      <c r="J530" s="14">
        <v>0</v>
      </c>
      <c r="K530" s="14">
        <v>0</v>
      </c>
      <c r="L530" s="14">
        <v>0</v>
      </c>
      <c r="M530" s="14">
        <v>0</v>
      </c>
      <c r="N530" s="14">
        <v>0</v>
      </c>
      <c r="O530">
        <v>4870</v>
      </c>
    </row>
    <row r="531" spans="1:15">
      <c r="A531" s="12" t="s">
        <v>29</v>
      </c>
      <c r="B531" s="14" t="s">
        <v>42</v>
      </c>
      <c r="C531" t="s">
        <v>41</v>
      </c>
      <c r="D531" t="s">
        <v>27</v>
      </c>
      <c r="E531">
        <v>13</v>
      </c>
      <c r="F531" t="str">
        <f t="shared" si="8"/>
        <v>Average Per Premise1-in-10August Typical Event DayAll13</v>
      </c>
      <c r="G531" s="14">
        <v>11.167669999999999</v>
      </c>
      <c r="H531" s="14">
        <v>11.167669999999999</v>
      </c>
      <c r="I531" s="14">
        <v>86.630700000000004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>
        <v>4870</v>
      </c>
    </row>
    <row r="532" spans="1:15">
      <c r="A532" s="12" t="s">
        <v>30</v>
      </c>
      <c r="B532" s="14" t="s">
        <v>42</v>
      </c>
      <c r="C532" t="s">
        <v>41</v>
      </c>
      <c r="D532" t="s">
        <v>27</v>
      </c>
      <c r="E532">
        <v>13</v>
      </c>
      <c r="F532" t="str">
        <f t="shared" si="8"/>
        <v>Average Per Device1-in-10August Typical Event DayAll13</v>
      </c>
      <c r="G532" s="14">
        <v>4.690518</v>
      </c>
      <c r="H532" s="14">
        <v>4.690518</v>
      </c>
      <c r="I532" s="14">
        <v>86.630700000000004</v>
      </c>
      <c r="J532" s="14">
        <v>0</v>
      </c>
      <c r="K532" s="14">
        <v>0</v>
      </c>
      <c r="L532" s="14">
        <v>0</v>
      </c>
      <c r="M532" s="14">
        <v>0</v>
      </c>
      <c r="N532" s="14">
        <v>0</v>
      </c>
      <c r="O532">
        <v>4870</v>
      </c>
    </row>
    <row r="533" spans="1:15">
      <c r="A533" s="12" t="s">
        <v>51</v>
      </c>
      <c r="B533" s="14" t="s">
        <v>42</v>
      </c>
      <c r="C533" t="s">
        <v>41</v>
      </c>
      <c r="D533" t="s">
        <v>27</v>
      </c>
      <c r="E533">
        <v>13</v>
      </c>
      <c r="F533" t="str">
        <f t="shared" si="8"/>
        <v>Aggregate1-in-10August Typical Event DayAll13</v>
      </c>
      <c r="G533" s="14">
        <v>54.386560000000003</v>
      </c>
      <c r="H533" s="14">
        <v>54.386560000000003</v>
      </c>
      <c r="I533" s="14">
        <v>86.630700000000004</v>
      </c>
      <c r="J533" s="14">
        <v>0</v>
      </c>
      <c r="K533" s="14">
        <v>0</v>
      </c>
      <c r="L533" s="14">
        <v>0</v>
      </c>
      <c r="M533" s="14">
        <v>0</v>
      </c>
      <c r="N533" s="14">
        <v>0</v>
      </c>
      <c r="O533">
        <v>4870</v>
      </c>
    </row>
    <row r="534" spans="1:15">
      <c r="A534" s="12" t="s">
        <v>31</v>
      </c>
      <c r="B534" s="14" t="s">
        <v>42</v>
      </c>
      <c r="C534" t="s">
        <v>41</v>
      </c>
      <c r="D534" t="s">
        <v>27</v>
      </c>
      <c r="E534">
        <v>14</v>
      </c>
      <c r="F534" t="str">
        <f t="shared" si="8"/>
        <v>Average Per Ton1-in-10August Typical Event DayAll14</v>
      </c>
      <c r="G534" s="14">
        <v>1.1365940000000001</v>
      </c>
      <c r="H534" s="14">
        <v>1.2134830000000001</v>
      </c>
      <c r="I534" s="14">
        <v>86.783100000000005</v>
      </c>
      <c r="J534" s="14">
        <v>4.83436E-2</v>
      </c>
      <c r="K534" s="14">
        <v>6.5209000000000003E-2</v>
      </c>
      <c r="L534" s="14">
        <v>7.6889799999999994E-2</v>
      </c>
      <c r="M534" s="14">
        <v>8.8570700000000002E-2</v>
      </c>
      <c r="N534" s="14">
        <v>0.105436</v>
      </c>
      <c r="O534">
        <v>4870</v>
      </c>
    </row>
    <row r="535" spans="1:15">
      <c r="A535" s="12" t="s">
        <v>29</v>
      </c>
      <c r="B535" s="14" t="s">
        <v>42</v>
      </c>
      <c r="C535" t="s">
        <v>41</v>
      </c>
      <c r="D535" t="s">
        <v>27</v>
      </c>
      <c r="E535">
        <v>14</v>
      </c>
      <c r="F535" t="str">
        <f t="shared" si="8"/>
        <v>Average Per Premise1-in-10August Typical Event DayAll14</v>
      </c>
      <c r="G535" s="14">
        <v>10.50492</v>
      </c>
      <c r="H535" s="14">
        <v>11.215579999999999</v>
      </c>
      <c r="I535" s="14">
        <v>86.783100000000005</v>
      </c>
      <c r="J535" s="14">
        <v>0.44681419999999999</v>
      </c>
      <c r="K535" s="14">
        <v>0.60269139999999999</v>
      </c>
      <c r="L535" s="14">
        <v>0.71065149999999999</v>
      </c>
      <c r="M535" s="14">
        <v>0.81861159999999999</v>
      </c>
      <c r="N535" s="14">
        <v>0.97448889999999999</v>
      </c>
      <c r="O535">
        <v>4870</v>
      </c>
    </row>
    <row r="536" spans="1:15">
      <c r="A536" s="12" t="s">
        <v>30</v>
      </c>
      <c r="B536" s="14" t="s">
        <v>42</v>
      </c>
      <c r="C536" t="s">
        <v>41</v>
      </c>
      <c r="D536" t="s">
        <v>27</v>
      </c>
      <c r="E536">
        <v>14</v>
      </c>
      <c r="F536" t="str">
        <f t="shared" si="8"/>
        <v>Average Per Device1-in-10August Typical Event DayAll14</v>
      </c>
      <c r="G536" s="14">
        <v>4.4121589999999999</v>
      </c>
      <c r="H536" s="14">
        <v>4.7106389999999996</v>
      </c>
      <c r="I536" s="14">
        <v>86.783100000000005</v>
      </c>
      <c r="J536" s="14">
        <v>0.18766579999999999</v>
      </c>
      <c r="K536" s="14">
        <v>0.25313560000000002</v>
      </c>
      <c r="L536" s="14">
        <v>0.29847980000000002</v>
      </c>
      <c r="M536" s="14">
        <v>0.34382390000000002</v>
      </c>
      <c r="N536" s="14">
        <v>0.40929369999999998</v>
      </c>
      <c r="O536">
        <v>4870</v>
      </c>
    </row>
    <row r="537" spans="1:15">
      <c r="A537" s="12" t="s">
        <v>51</v>
      </c>
      <c r="B537" s="14" t="s">
        <v>42</v>
      </c>
      <c r="C537" t="s">
        <v>41</v>
      </c>
      <c r="D537" t="s">
        <v>27</v>
      </c>
      <c r="E537">
        <v>14</v>
      </c>
      <c r="F537" t="str">
        <f t="shared" si="8"/>
        <v>Aggregate1-in-10August Typical Event DayAll14</v>
      </c>
      <c r="G537" s="14">
        <v>51.15898</v>
      </c>
      <c r="H537" s="14">
        <v>54.619860000000003</v>
      </c>
      <c r="I537" s="14">
        <v>86.783100000000005</v>
      </c>
      <c r="J537" s="14">
        <v>2.1759849999999998</v>
      </c>
      <c r="K537" s="14">
        <v>2.9351069999999999</v>
      </c>
      <c r="L537" s="14">
        <v>3.4608729999999999</v>
      </c>
      <c r="M537" s="14">
        <v>3.9866380000000001</v>
      </c>
      <c r="N537" s="14">
        <v>4.7457609999999999</v>
      </c>
      <c r="O537">
        <v>4870</v>
      </c>
    </row>
    <row r="538" spans="1:15">
      <c r="A538" s="12" t="s">
        <v>31</v>
      </c>
      <c r="B538" s="14" t="s">
        <v>42</v>
      </c>
      <c r="C538" t="s">
        <v>41</v>
      </c>
      <c r="D538" t="s">
        <v>27</v>
      </c>
      <c r="E538">
        <v>15</v>
      </c>
      <c r="F538" t="str">
        <f t="shared" si="8"/>
        <v>Average Per Ton1-in-10August Typical Event DayAll15</v>
      </c>
      <c r="G538" s="14">
        <v>1.126646</v>
      </c>
      <c r="H538" s="14">
        <v>1.2152860000000001</v>
      </c>
      <c r="I538" s="14">
        <v>86.695400000000006</v>
      </c>
      <c r="J538" s="14">
        <v>5.5659699999999999E-2</v>
      </c>
      <c r="K538" s="14">
        <v>7.5144500000000003E-2</v>
      </c>
      <c r="L538" s="14">
        <v>8.8639599999999999E-2</v>
      </c>
      <c r="M538" s="14">
        <v>0.1021348</v>
      </c>
      <c r="N538" s="14">
        <v>0.12161959999999999</v>
      </c>
      <c r="O538">
        <v>4870</v>
      </c>
    </row>
    <row r="539" spans="1:15">
      <c r="A539" s="12" t="s">
        <v>29</v>
      </c>
      <c r="B539" s="14" t="s">
        <v>42</v>
      </c>
      <c r="C539" t="s">
        <v>41</v>
      </c>
      <c r="D539" t="s">
        <v>27</v>
      </c>
      <c r="E539">
        <v>15</v>
      </c>
      <c r="F539" t="str">
        <f t="shared" si="8"/>
        <v>Average Per Premise1-in-10August Typical Event DayAll15</v>
      </c>
      <c r="G539" s="14">
        <v>10.412990000000001</v>
      </c>
      <c r="H539" s="14">
        <v>11.232229999999999</v>
      </c>
      <c r="I539" s="14">
        <v>86.695400000000006</v>
      </c>
      <c r="J539" s="14">
        <v>0.51443269999999997</v>
      </c>
      <c r="K539" s="14">
        <v>0.69452040000000004</v>
      </c>
      <c r="L539" s="14">
        <v>0.81924859999999999</v>
      </c>
      <c r="M539" s="14">
        <v>0.94397679999999995</v>
      </c>
      <c r="N539" s="14">
        <v>1.1240650000000001</v>
      </c>
      <c r="O539">
        <v>4870</v>
      </c>
    </row>
    <row r="540" spans="1:15">
      <c r="A540" s="12" t="s">
        <v>30</v>
      </c>
      <c r="B540" s="14" t="s">
        <v>42</v>
      </c>
      <c r="C540" t="s">
        <v>41</v>
      </c>
      <c r="D540" t="s">
        <v>27</v>
      </c>
      <c r="E540">
        <v>15</v>
      </c>
      <c r="F540" t="str">
        <f t="shared" si="8"/>
        <v>Average Per Device1-in-10August Typical Event DayAll15</v>
      </c>
      <c r="G540" s="14">
        <v>4.3735439999999999</v>
      </c>
      <c r="H540" s="14">
        <v>4.7176349999999996</v>
      </c>
      <c r="I540" s="14">
        <v>86.695400000000006</v>
      </c>
      <c r="J540" s="14">
        <v>0.21606620000000001</v>
      </c>
      <c r="K540" s="14">
        <v>0.29170459999999998</v>
      </c>
      <c r="L540" s="14">
        <v>0.34409149999999999</v>
      </c>
      <c r="M540" s="14">
        <v>0.39647840000000001</v>
      </c>
      <c r="N540" s="14">
        <v>0.4721168</v>
      </c>
      <c r="O540">
        <v>4870</v>
      </c>
    </row>
    <row r="541" spans="1:15">
      <c r="A541" s="12" t="s">
        <v>51</v>
      </c>
      <c r="B541" s="14" t="s">
        <v>42</v>
      </c>
      <c r="C541" t="s">
        <v>41</v>
      </c>
      <c r="D541" t="s">
        <v>27</v>
      </c>
      <c r="E541">
        <v>15</v>
      </c>
      <c r="F541" t="str">
        <f t="shared" si="8"/>
        <v>Aggregate1-in-10August Typical Event DayAll15</v>
      </c>
      <c r="G541" s="14">
        <v>50.711239999999997</v>
      </c>
      <c r="H541" s="14">
        <v>54.700980000000001</v>
      </c>
      <c r="I541" s="14">
        <v>86.695400000000006</v>
      </c>
      <c r="J541" s="14">
        <v>2.505287</v>
      </c>
      <c r="K541" s="14">
        <v>3.3823150000000002</v>
      </c>
      <c r="L541" s="14">
        <v>3.989741</v>
      </c>
      <c r="M541" s="14">
        <v>4.5971669999999998</v>
      </c>
      <c r="N541" s="14">
        <v>5.4741949999999999</v>
      </c>
      <c r="O541">
        <v>4870</v>
      </c>
    </row>
    <row r="542" spans="1:15">
      <c r="A542" s="12" t="s">
        <v>31</v>
      </c>
      <c r="B542" s="14" t="s">
        <v>42</v>
      </c>
      <c r="C542" t="s">
        <v>41</v>
      </c>
      <c r="D542" t="s">
        <v>27</v>
      </c>
      <c r="E542">
        <v>16</v>
      </c>
      <c r="F542" t="str">
        <f t="shared" si="8"/>
        <v>Average Per Ton1-in-10August Typical Event DayAll16</v>
      </c>
      <c r="G542" s="14">
        <v>1.1004659999999999</v>
      </c>
      <c r="H542" s="14">
        <v>1.195897</v>
      </c>
      <c r="I542" s="14">
        <v>85.237099999999998</v>
      </c>
      <c r="J542" s="14">
        <v>5.9605699999999998E-2</v>
      </c>
      <c r="K542" s="14">
        <v>8.0771899999999994E-2</v>
      </c>
      <c r="L542" s="14">
        <v>9.5431500000000002E-2</v>
      </c>
      <c r="M542" s="14">
        <v>0.1100911</v>
      </c>
      <c r="N542" s="14">
        <v>0.13125719999999999</v>
      </c>
      <c r="O542">
        <v>4870</v>
      </c>
    </row>
    <row r="543" spans="1:15">
      <c r="A543" s="12" t="s">
        <v>29</v>
      </c>
      <c r="B543" s="14" t="s">
        <v>42</v>
      </c>
      <c r="C543" t="s">
        <v>41</v>
      </c>
      <c r="D543" t="s">
        <v>27</v>
      </c>
      <c r="E543">
        <v>16</v>
      </c>
      <c r="F543" t="str">
        <f t="shared" si="8"/>
        <v>Average Per Premise1-in-10August Typical Event DayAll16</v>
      </c>
      <c r="G543" s="14">
        <v>10.171010000000001</v>
      </c>
      <c r="H543" s="14">
        <v>11.053039999999999</v>
      </c>
      <c r="I543" s="14">
        <v>85.237099999999998</v>
      </c>
      <c r="J543" s="14">
        <v>0.55090380000000005</v>
      </c>
      <c r="K543" s="14">
        <v>0.74653099999999994</v>
      </c>
      <c r="L543" s="14">
        <v>0.88202179999999997</v>
      </c>
      <c r="M543" s="14">
        <v>1.0175129999999999</v>
      </c>
      <c r="N543" s="14">
        <v>1.2131400000000001</v>
      </c>
      <c r="O543">
        <v>4870</v>
      </c>
    </row>
    <row r="544" spans="1:15">
      <c r="A544" s="12" t="s">
        <v>30</v>
      </c>
      <c r="B544" s="14" t="s">
        <v>42</v>
      </c>
      <c r="C544" t="s">
        <v>41</v>
      </c>
      <c r="D544" t="s">
        <v>27</v>
      </c>
      <c r="E544">
        <v>16</v>
      </c>
      <c r="F544" t="str">
        <f t="shared" si="8"/>
        <v>Average Per Device1-in-10August Typical Event DayAll16</v>
      </c>
      <c r="G544" s="14">
        <v>4.2719129999999996</v>
      </c>
      <c r="H544" s="14">
        <v>4.6423699999999997</v>
      </c>
      <c r="I544" s="14">
        <v>85.237099999999998</v>
      </c>
      <c r="J544" s="14">
        <v>0.23138429999999999</v>
      </c>
      <c r="K544" s="14">
        <v>0.31354949999999998</v>
      </c>
      <c r="L544" s="14">
        <v>0.37045679999999998</v>
      </c>
      <c r="M544" s="14">
        <v>0.42736410000000002</v>
      </c>
      <c r="N544" s="14">
        <v>0.50952920000000002</v>
      </c>
      <c r="O544">
        <v>4870</v>
      </c>
    </row>
    <row r="545" spans="1:15">
      <c r="A545" s="12" t="s">
        <v>51</v>
      </c>
      <c r="B545" s="14" t="s">
        <v>42</v>
      </c>
      <c r="C545" t="s">
        <v>41</v>
      </c>
      <c r="D545" t="s">
        <v>27</v>
      </c>
      <c r="E545">
        <v>16</v>
      </c>
      <c r="F545" t="str">
        <f t="shared" si="8"/>
        <v>Aggregate1-in-10August Typical Event DayAll16</v>
      </c>
      <c r="G545" s="14">
        <v>49.53284</v>
      </c>
      <c r="H545" s="14">
        <v>53.828279999999999</v>
      </c>
      <c r="I545" s="14">
        <v>85.237099999999998</v>
      </c>
      <c r="J545" s="14">
        <v>2.6829010000000002</v>
      </c>
      <c r="K545" s="14">
        <v>3.6356060000000001</v>
      </c>
      <c r="L545" s="14">
        <v>4.2954460000000001</v>
      </c>
      <c r="M545" s="14">
        <v>4.9552860000000001</v>
      </c>
      <c r="N545" s="14">
        <v>5.907991</v>
      </c>
      <c r="O545">
        <v>4870</v>
      </c>
    </row>
    <row r="546" spans="1:15">
      <c r="A546" s="12" t="s">
        <v>31</v>
      </c>
      <c r="B546" s="14" t="s">
        <v>42</v>
      </c>
      <c r="C546" t="s">
        <v>41</v>
      </c>
      <c r="D546" t="s">
        <v>27</v>
      </c>
      <c r="E546">
        <v>17</v>
      </c>
      <c r="F546" t="str">
        <f t="shared" si="8"/>
        <v>Average Per Ton1-in-10August Typical Event DayAll17</v>
      </c>
      <c r="G546" s="14">
        <v>1.0468599999999999</v>
      </c>
      <c r="H546" s="14">
        <v>1.138393</v>
      </c>
      <c r="I546" s="14">
        <v>83.458200000000005</v>
      </c>
      <c r="J546" s="14">
        <v>5.7006800000000003E-2</v>
      </c>
      <c r="K546" s="14">
        <v>7.7405399999999999E-2</v>
      </c>
      <c r="L546" s="14">
        <v>9.1533400000000001E-2</v>
      </c>
      <c r="M546" s="14">
        <v>0.10566150000000001</v>
      </c>
      <c r="N546" s="14">
        <v>0.12606010000000001</v>
      </c>
      <c r="O546">
        <v>4870</v>
      </c>
    </row>
    <row r="547" spans="1:15">
      <c r="A547" s="12" t="s">
        <v>29</v>
      </c>
      <c r="B547" s="14" t="s">
        <v>42</v>
      </c>
      <c r="C547" t="s">
        <v>41</v>
      </c>
      <c r="D547" t="s">
        <v>27</v>
      </c>
      <c r="E547">
        <v>17</v>
      </c>
      <c r="F547" t="str">
        <f t="shared" si="8"/>
        <v>Average Per Premise1-in-10August Typical Event DayAll17</v>
      </c>
      <c r="G547" s="14">
        <v>9.6755619999999993</v>
      </c>
      <c r="H547" s="14">
        <v>10.521559999999999</v>
      </c>
      <c r="I547" s="14">
        <v>83.458200000000005</v>
      </c>
      <c r="J547" s="14">
        <v>0.52688290000000004</v>
      </c>
      <c r="K547" s="14">
        <v>0.71541670000000002</v>
      </c>
      <c r="L547" s="14">
        <v>0.84599449999999998</v>
      </c>
      <c r="M547" s="14">
        <v>0.97657240000000001</v>
      </c>
      <c r="N547" s="14">
        <v>1.165106</v>
      </c>
      <c r="O547">
        <v>4870</v>
      </c>
    </row>
    <row r="548" spans="1:15">
      <c r="A548" s="12" t="s">
        <v>30</v>
      </c>
      <c r="B548" s="14" t="s">
        <v>42</v>
      </c>
      <c r="C548" t="s">
        <v>41</v>
      </c>
      <c r="D548" t="s">
        <v>27</v>
      </c>
      <c r="E548">
        <v>17</v>
      </c>
      <c r="F548" t="str">
        <f t="shared" si="8"/>
        <v>Average Per Device1-in-10August Typical Event DayAll17</v>
      </c>
      <c r="G548" s="14">
        <v>4.0638189999999996</v>
      </c>
      <c r="H548" s="14">
        <v>4.4191440000000002</v>
      </c>
      <c r="I548" s="14">
        <v>83.458200000000005</v>
      </c>
      <c r="J548" s="14">
        <v>0.2212954</v>
      </c>
      <c r="K548" s="14">
        <v>0.3004812</v>
      </c>
      <c r="L548" s="14">
        <v>0.355325</v>
      </c>
      <c r="M548" s="14">
        <v>0.4101688</v>
      </c>
      <c r="N548" s="14">
        <v>0.48935459999999997</v>
      </c>
      <c r="O548">
        <v>4870</v>
      </c>
    </row>
    <row r="549" spans="1:15">
      <c r="A549" s="12" t="s">
        <v>51</v>
      </c>
      <c r="B549" s="14" t="s">
        <v>42</v>
      </c>
      <c r="C549" t="s">
        <v>41</v>
      </c>
      <c r="D549" t="s">
        <v>27</v>
      </c>
      <c r="E549">
        <v>17</v>
      </c>
      <c r="F549" t="str">
        <f t="shared" si="8"/>
        <v>Aggregate1-in-10August Typical Event DayAll17</v>
      </c>
      <c r="G549" s="14">
        <v>47.119979999999998</v>
      </c>
      <c r="H549" s="14">
        <v>51.239980000000003</v>
      </c>
      <c r="I549" s="14">
        <v>83.458200000000005</v>
      </c>
      <c r="J549" s="14">
        <v>2.5659200000000002</v>
      </c>
      <c r="K549" s="14">
        <v>3.4840789999999999</v>
      </c>
      <c r="L549" s="14">
        <v>4.119993</v>
      </c>
      <c r="M549" s="14">
        <v>4.7559069999999997</v>
      </c>
      <c r="N549" s="14">
        <v>5.674067</v>
      </c>
      <c r="O549">
        <v>4870</v>
      </c>
    </row>
    <row r="550" spans="1:15">
      <c r="A550" s="12" t="s">
        <v>31</v>
      </c>
      <c r="B550" s="14" t="s">
        <v>42</v>
      </c>
      <c r="C550" t="s">
        <v>41</v>
      </c>
      <c r="D550" t="s">
        <v>27</v>
      </c>
      <c r="E550">
        <v>18</v>
      </c>
      <c r="F550" t="str">
        <f t="shared" si="8"/>
        <v>Average Per Ton1-in-10August Typical Event DayAll18</v>
      </c>
      <c r="G550" s="14">
        <v>0.94743049999999995</v>
      </c>
      <c r="H550" s="14">
        <v>1.0184679999999999</v>
      </c>
      <c r="I550" s="14">
        <v>81.386099999999999</v>
      </c>
      <c r="J550" s="14">
        <v>4.4487199999999998E-2</v>
      </c>
      <c r="K550" s="14">
        <v>6.0172999999999997E-2</v>
      </c>
      <c r="L550" s="14">
        <v>7.1037000000000003E-2</v>
      </c>
      <c r="M550" s="14">
        <v>8.1901000000000002E-2</v>
      </c>
      <c r="N550" s="14">
        <v>9.7586800000000001E-2</v>
      </c>
      <c r="O550">
        <v>4870</v>
      </c>
    </row>
    <row r="551" spans="1:15">
      <c r="A551" s="12" t="s">
        <v>29</v>
      </c>
      <c r="B551" s="14" t="s">
        <v>42</v>
      </c>
      <c r="C551" t="s">
        <v>41</v>
      </c>
      <c r="D551" t="s">
        <v>27</v>
      </c>
      <c r="E551">
        <v>18</v>
      </c>
      <c r="F551" t="str">
        <f t="shared" si="8"/>
        <v>Average Per Premise1-in-10August Typical Event DayAll18</v>
      </c>
      <c r="G551" s="14">
        <v>8.7565930000000005</v>
      </c>
      <c r="H551" s="14">
        <v>9.4131499999999999</v>
      </c>
      <c r="I551" s="14">
        <v>81.386099999999999</v>
      </c>
      <c r="J551" s="14">
        <v>0.41117140000000002</v>
      </c>
      <c r="K551" s="14">
        <v>0.55614719999999995</v>
      </c>
      <c r="L551" s="14">
        <v>0.6565569</v>
      </c>
      <c r="M551" s="14">
        <v>0.75696660000000004</v>
      </c>
      <c r="N551" s="14">
        <v>0.90194229999999997</v>
      </c>
      <c r="O551">
        <v>4870</v>
      </c>
    </row>
    <row r="552" spans="1:15">
      <c r="A552" s="12" t="s">
        <v>30</v>
      </c>
      <c r="B552" s="14" t="s">
        <v>42</v>
      </c>
      <c r="C552" t="s">
        <v>41</v>
      </c>
      <c r="D552" t="s">
        <v>27</v>
      </c>
      <c r="E552">
        <v>18</v>
      </c>
      <c r="F552" t="str">
        <f t="shared" si="8"/>
        <v>Average Per Device1-in-10August Typical Event DayAll18</v>
      </c>
      <c r="G552" s="14">
        <v>3.6778439999999999</v>
      </c>
      <c r="H552" s="14">
        <v>3.9536039999999999</v>
      </c>
      <c r="I552" s="14">
        <v>81.386099999999999</v>
      </c>
      <c r="J552" s="14">
        <v>0.1726956</v>
      </c>
      <c r="K552" s="14">
        <v>0.23358660000000001</v>
      </c>
      <c r="L552" s="14">
        <v>0.27575949999999999</v>
      </c>
      <c r="M552" s="14">
        <v>0.31793250000000001</v>
      </c>
      <c r="N552" s="14">
        <v>0.37882359999999998</v>
      </c>
      <c r="O552">
        <v>4870</v>
      </c>
    </row>
    <row r="553" spans="1:15">
      <c r="A553" s="12" t="s">
        <v>51</v>
      </c>
      <c r="B553" s="14" t="s">
        <v>42</v>
      </c>
      <c r="C553" t="s">
        <v>41</v>
      </c>
      <c r="D553" t="s">
        <v>27</v>
      </c>
      <c r="E553">
        <v>18</v>
      </c>
      <c r="F553" t="str">
        <f t="shared" si="8"/>
        <v>Aggregate1-in-10August Typical Event DayAll18</v>
      </c>
      <c r="G553" s="14">
        <v>42.64461</v>
      </c>
      <c r="H553" s="14">
        <v>45.842039999999997</v>
      </c>
      <c r="I553" s="14">
        <v>81.386099999999999</v>
      </c>
      <c r="J553" s="14">
        <v>2.002405</v>
      </c>
      <c r="K553" s="14">
        <v>2.708437</v>
      </c>
      <c r="L553" s="14">
        <v>3.1974320000000001</v>
      </c>
      <c r="M553" s="14">
        <v>3.6864270000000001</v>
      </c>
      <c r="N553" s="14">
        <v>4.3924589999999997</v>
      </c>
      <c r="O553">
        <v>4870</v>
      </c>
    </row>
    <row r="554" spans="1:15">
      <c r="A554" s="12" t="s">
        <v>31</v>
      </c>
      <c r="B554" s="14" t="s">
        <v>42</v>
      </c>
      <c r="C554" t="s">
        <v>41</v>
      </c>
      <c r="D554" t="s">
        <v>27</v>
      </c>
      <c r="E554">
        <v>19</v>
      </c>
      <c r="F554" t="str">
        <f t="shared" si="8"/>
        <v>Average Per Ton1-in-10August Typical Event DayAll19</v>
      </c>
      <c r="G554" s="14">
        <v>0.87991379999999997</v>
      </c>
      <c r="H554" s="14">
        <v>0.87991379999999997</v>
      </c>
      <c r="I554" s="14">
        <v>78.564899999999994</v>
      </c>
      <c r="J554" s="14">
        <v>0</v>
      </c>
      <c r="K554" s="14">
        <v>0</v>
      </c>
      <c r="L554" s="14">
        <v>0</v>
      </c>
      <c r="M554" s="14">
        <v>0</v>
      </c>
      <c r="N554" s="14">
        <v>0</v>
      </c>
      <c r="O554">
        <v>4870</v>
      </c>
    </row>
    <row r="555" spans="1:15">
      <c r="A555" s="12" t="s">
        <v>29</v>
      </c>
      <c r="B555" s="14" t="s">
        <v>42</v>
      </c>
      <c r="C555" t="s">
        <v>41</v>
      </c>
      <c r="D555" t="s">
        <v>27</v>
      </c>
      <c r="E555">
        <v>19</v>
      </c>
      <c r="F555" t="str">
        <f t="shared" si="8"/>
        <v>Average Per Premise1-in-10August Typical Event DayAll19</v>
      </c>
      <c r="G555" s="14">
        <v>8.1325719999999997</v>
      </c>
      <c r="H555" s="14">
        <v>8.1325719999999997</v>
      </c>
      <c r="I555" s="14">
        <v>78.564899999999994</v>
      </c>
      <c r="J555" s="14">
        <v>0</v>
      </c>
      <c r="K555" s="14">
        <v>0</v>
      </c>
      <c r="L555" s="14">
        <v>0</v>
      </c>
      <c r="M555" s="14">
        <v>0</v>
      </c>
      <c r="N555" s="14">
        <v>0</v>
      </c>
      <c r="O555">
        <v>4870</v>
      </c>
    </row>
    <row r="556" spans="1:15">
      <c r="A556" s="12" t="s">
        <v>30</v>
      </c>
      <c r="B556" s="14" t="s">
        <v>42</v>
      </c>
      <c r="C556" t="s">
        <v>41</v>
      </c>
      <c r="D556" t="s">
        <v>27</v>
      </c>
      <c r="E556">
        <v>19</v>
      </c>
      <c r="F556" t="str">
        <f t="shared" si="8"/>
        <v>Average Per Device1-in-10August Typical Event DayAll19</v>
      </c>
      <c r="G556" s="14">
        <v>3.4157500000000001</v>
      </c>
      <c r="H556" s="14">
        <v>3.4157500000000001</v>
      </c>
      <c r="I556" s="14">
        <v>78.564899999999994</v>
      </c>
      <c r="J556" s="14">
        <v>0</v>
      </c>
      <c r="K556" s="14">
        <v>0</v>
      </c>
      <c r="L556" s="14">
        <v>0</v>
      </c>
      <c r="M556" s="14">
        <v>0</v>
      </c>
      <c r="N556" s="14">
        <v>0</v>
      </c>
      <c r="O556">
        <v>4870</v>
      </c>
    </row>
    <row r="557" spans="1:15">
      <c r="A557" s="12" t="s">
        <v>51</v>
      </c>
      <c r="B557" s="14" t="s">
        <v>42</v>
      </c>
      <c r="C557" t="s">
        <v>41</v>
      </c>
      <c r="D557" t="s">
        <v>27</v>
      </c>
      <c r="E557">
        <v>19</v>
      </c>
      <c r="F557" t="str">
        <f t="shared" si="8"/>
        <v>Aggregate1-in-10August Typical Event DayAll19</v>
      </c>
      <c r="G557" s="14">
        <v>39.605629999999998</v>
      </c>
      <c r="H557" s="14">
        <v>39.605629999999998</v>
      </c>
      <c r="I557" s="14">
        <v>78.564899999999994</v>
      </c>
      <c r="J557" s="14">
        <v>0</v>
      </c>
      <c r="K557" s="14">
        <v>0</v>
      </c>
      <c r="L557" s="14">
        <v>0</v>
      </c>
      <c r="M557" s="14">
        <v>0</v>
      </c>
      <c r="N557" s="14">
        <v>0</v>
      </c>
      <c r="O557">
        <v>4870</v>
      </c>
    </row>
    <row r="558" spans="1:15">
      <c r="A558" s="12" t="s">
        <v>31</v>
      </c>
      <c r="B558" s="14" t="s">
        <v>42</v>
      </c>
      <c r="C558" t="s">
        <v>41</v>
      </c>
      <c r="D558" t="s">
        <v>27</v>
      </c>
      <c r="E558">
        <v>20</v>
      </c>
      <c r="F558" t="str">
        <f t="shared" si="8"/>
        <v>Average Per Ton1-in-10August Typical Event DayAll20</v>
      </c>
      <c r="G558" s="14">
        <v>0.82175659999999995</v>
      </c>
      <c r="H558" s="14">
        <v>0.82175659999999995</v>
      </c>
      <c r="I558" s="14">
        <v>75.912300000000002</v>
      </c>
      <c r="J558" s="14">
        <v>0</v>
      </c>
      <c r="K558" s="14">
        <v>0</v>
      </c>
      <c r="L558" s="14">
        <v>0</v>
      </c>
      <c r="M558" s="14">
        <v>0</v>
      </c>
      <c r="N558" s="14">
        <v>0</v>
      </c>
      <c r="O558">
        <v>4870</v>
      </c>
    </row>
    <row r="559" spans="1:15">
      <c r="A559" s="12" t="s">
        <v>29</v>
      </c>
      <c r="B559" s="14" t="s">
        <v>42</v>
      </c>
      <c r="C559" t="s">
        <v>41</v>
      </c>
      <c r="D559" t="s">
        <v>27</v>
      </c>
      <c r="E559">
        <v>20</v>
      </c>
      <c r="F559" t="str">
        <f t="shared" si="8"/>
        <v>Average Per Premise1-in-10August Typical Event DayAll20</v>
      </c>
      <c r="G559" s="14">
        <v>7.5950559999999996</v>
      </c>
      <c r="H559" s="14">
        <v>7.5950559999999996</v>
      </c>
      <c r="I559" s="14">
        <v>75.912300000000002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  <c r="O559">
        <v>4870</v>
      </c>
    </row>
    <row r="560" spans="1:15">
      <c r="A560" s="12" t="s">
        <v>30</v>
      </c>
      <c r="B560" s="14" t="s">
        <v>42</v>
      </c>
      <c r="C560" t="s">
        <v>41</v>
      </c>
      <c r="D560" t="s">
        <v>27</v>
      </c>
      <c r="E560">
        <v>20</v>
      </c>
      <c r="F560" t="str">
        <f t="shared" si="8"/>
        <v>Average Per Device1-in-10August Typical Event DayAll20</v>
      </c>
      <c r="G560" s="14">
        <v>3.1899890000000002</v>
      </c>
      <c r="H560" s="14">
        <v>3.1899890000000002</v>
      </c>
      <c r="I560" s="14">
        <v>75.912300000000002</v>
      </c>
      <c r="J560" s="14">
        <v>0</v>
      </c>
      <c r="K560" s="14">
        <v>0</v>
      </c>
      <c r="L560" s="14">
        <v>0</v>
      </c>
      <c r="M560" s="14">
        <v>0</v>
      </c>
      <c r="N560" s="14">
        <v>0</v>
      </c>
      <c r="O560">
        <v>4870</v>
      </c>
    </row>
    <row r="561" spans="1:15">
      <c r="A561" s="12" t="s">
        <v>51</v>
      </c>
      <c r="B561" s="14" t="s">
        <v>42</v>
      </c>
      <c r="C561" t="s">
        <v>41</v>
      </c>
      <c r="D561" t="s">
        <v>27</v>
      </c>
      <c r="E561">
        <v>20</v>
      </c>
      <c r="F561" t="str">
        <f t="shared" si="8"/>
        <v>Aggregate1-in-10August Typical Event DayAll20</v>
      </c>
      <c r="G561" s="14">
        <v>36.987920000000003</v>
      </c>
      <c r="H561" s="14">
        <v>36.987920000000003</v>
      </c>
      <c r="I561" s="14">
        <v>75.912300000000002</v>
      </c>
      <c r="J561" s="14">
        <v>0</v>
      </c>
      <c r="K561" s="14">
        <v>0</v>
      </c>
      <c r="L561" s="14">
        <v>0</v>
      </c>
      <c r="M561" s="14">
        <v>0</v>
      </c>
      <c r="N561" s="14">
        <v>0</v>
      </c>
      <c r="O561">
        <v>4870</v>
      </c>
    </row>
    <row r="562" spans="1:15">
      <c r="A562" s="12" t="s">
        <v>31</v>
      </c>
      <c r="B562" s="14" t="s">
        <v>42</v>
      </c>
      <c r="C562" t="s">
        <v>41</v>
      </c>
      <c r="D562" t="s">
        <v>27</v>
      </c>
      <c r="E562">
        <v>21</v>
      </c>
      <c r="F562" t="str">
        <f t="shared" si="8"/>
        <v>Average Per Ton1-in-10August Typical Event DayAll21</v>
      </c>
      <c r="G562" s="14">
        <v>0.75978480000000004</v>
      </c>
      <c r="H562" s="14">
        <v>0.75978480000000004</v>
      </c>
      <c r="I562" s="14">
        <v>74.829800000000006</v>
      </c>
      <c r="J562" s="14">
        <v>0</v>
      </c>
      <c r="K562" s="14">
        <v>0</v>
      </c>
      <c r="L562" s="14">
        <v>0</v>
      </c>
      <c r="M562" s="14">
        <v>0</v>
      </c>
      <c r="N562" s="14">
        <v>0</v>
      </c>
      <c r="O562">
        <v>4870</v>
      </c>
    </row>
    <row r="563" spans="1:15">
      <c r="A563" s="12" t="s">
        <v>29</v>
      </c>
      <c r="B563" s="14" t="s">
        <v>42</v>
      </c>
      <c r="C563" t="s">
        <v>41</v>
      </c>
      <c r="D563" t="s">
        <v>27</v>
      </c>
      <c r="E563">
        <v>21</v>
      </c>
      <c r="F563" t="str">
        <f t="shared" si="8"/>
        <v>Average Per Premise1-in-10August Typical Event DayAll21</v>
      </c>
      <c r="G563" s="14">
        <v>7.022284</v>
      </c>
      <c r="H563" s="14">
        <v>7.022284</v>
      </c>
      <c r="I563" s="14">
        <v>74.829800000000006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>
        <v>4870</v>
      </c>
    </row>
    <row r="564" spans="1:15">
      <c r="A564" s="12" t="s">
        <v>30</v>
      </c>
      <c r="B564" s="14" t="s">
        <v>42</v>
      </c>
      <c r="C564" t="s">
        <v>41</v>
      </c>
      <c r="D564" t="s">
        <v>27</v>
      </c>
      <c r="E564">
        <v>21</v>
      </c>
      <c r="F564" t="str">
        <f t="shared" si="8"/>
        <v>Average Per Device1-in-10August Typical Event DayAll21</v>
      </c>
      <c r="G564" s="14">
        <v>2.9494199999999999</v>
      </c>
      <c r="H564" s="14">
        <v>2.9494199999999999</v>
      </c>
      <c r="I564" s="14">
        <v>74.829800000000006</v>
      </c>
      <c r="J564" s="14">
        <v>0</v>
      </c>
      <c r="K564" s="14">
        <v>0</v>
      </c>
      <c r="L564" s="14">
        <v>0</v>
      </c>
      <c r="M564" s="14">
        <v>0</v>
      </c>
      <c r="N564" s="14">
        <v>0</v>
      </c>
      <c r="O564">
        <v>4870</v>
      </c>
    </row>
    <row r="565" spans="1:15">
      <c r="A565" s="12" t="s">
        <v>51</v>
      </c>
      <c r="B565" s="14" t="s">
        <v>42</v>
      </c>
      <c r="C565" t="s">
        <v>41</v>
      </c>
      <c r="D565" t="s">
        <v>27</v>
      </c>
      <c r="E565">
        <v>21</v>
      </c>
      <c r="F565" t="str">
        <f t="shared" si="8"/>
        <v>Aggregate1-in-10August Typical Event DayAll21</v>
      </c>
      <c r="G565" s="14">
        <v>34.198520000000002</v>
      </c>
      <c r="H565" s="14">
        <v>34.198520000000002</v>
      </c>
      <c r="I565" s="14">
        <v>74.829800000000006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  <c r="O565">
        <v>4870</v>
      </c>
    </row>
    <row r="566" spans="1:15">
      <c r="A566" s="12" t="s">
        <v>31</v>
      </c>
      <c r="B566" s="14" t="s">
        <v>42</v>
      </c>
      <c r="C566" t="s">
        <v>41</v>
      </c>
      <c r="D566" t="s">
        <v>27</v>
      </c>
      <c r="E566">
        <v>22</v>
      </c>
      <c r="F566" t="str">
        <f t="shared" si="8"/>
        <v>Average Per Ton1-in-10August Typical Event DayAll22</v>
      </c>
      <c r="G566" s="14">
        <v>0.66632939999999996</v>
      </c>
      <c r="H566" s="14">
        <v>0.66632939999999996</v>
      </c>
      <c r="I566" s="14">
        <v>73.753399999999999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  <c r="O566">
        <v>4870</v>
      </c>
    </row>
    <row r="567" spans="1:15">
      <c r="A567" s="12" t="s">
        <v>29</v>
      </c>
      <c r="B567" s="14" t="s">
        <v>42</v>
      </c>
      <c r="C567" t="s">
        <v>41</v>
      </c>
      <c r="D567" t="s">
        <v>27</v>
      </c>
      <c r="E567">
        <v>22</v>
      </c>
      <c r="F567" t="str">
        <f t="shared" si="8"/>
        <v>Average Per Premise1-in-10August Typical Event DayAll22</v>
      </c>
      <c r="G567" s="14">
        <v>6.158525</v>
      </c>
      <c r="H567" s="14">
        <v>6.158525</v>
      </c>
      <c r="I567" s="14">
        <v>73.753399999999999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>
        <v>4870</v>
      </c>
    </row>
    <row r="568" spans="1:15">
      <c r="A568" s="12" t="s">
        <v>30</v>
      </c>
      <c r="B568" s="14" t="s">
        <v>42</v>
      </c>
      <c r="C568" t="s">
        <v>41</v>
      </c>
      <c r="D568" t="s">
        <v>27</v>
      </c>
      <c r="E568">
        <v>22</v>
      </c>
      <c r="F568" t="str">
        <f t="shared" si="8"/>
        <v>Average Per Device1-in-10August Typical Event DayAll22</v>
      </c>
      <c r="G568" s="14">
        <v>2.5866340000000001</v>
      </c>
      <c r="H568" s="14">
        <v>2.5866340000000001</v>
      </c>
      <c r="I568" s="14">
        <v>73.753399999999999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>
        <v>4870</v>
      </c>
    </row>
    <row r="569" spans="1:15">
      <c r="A569" s="12" t="s">
        <v>51</v>
      </c>
      <c r="B569" s="14" t="s">
        <v>42</v>
      </c>
      <c r="C569" t="s">
        <v>41</v>
      </c>
      <c r="D569" t="s">
        <v>27</v>
      </c>
      <c r="E569">
        <v>22</v>
      </c>
      <c r="F569" t="str">
        <f t="shared" si="8"/>
        <v>Aggregate1-in-10August Typical Event DayAll22</v>
      </c>
      <c r="G569" s="14">
        <v>29.99202</v>
      </c>
      <c r="H569" s="14">
        <v>29.99202</v>
      </c>
      <c r="I569" s="14">
        <v>73.753399999999999</v>
      </c>
      <c r="J569" s="14">
        <v>0</v>
      </c>
      <c r="K569" s="14">
        <v>0</v>
      </c>
      <c r="L569" s="14">
        <v>0</v>
      </c>
      <c r="M569" s="14">
        <v>0</v>
      </c>
      <c r="N569" s="14">
        <v>0</v>
      </c>
      <c r="O569">
        <v>4870</v>
      </c>
    </row>
    <row r="570" spans="1:15">
      <c r="A570" s="12" t="s">
        <v>31</v>
      </c>
      <c r="B570" s="14" t="s">
        <v>42</v>
      </c>
      <c r="C570" t="s">
        <v>41</v>
      </c>
      <c r="D570" t="s">
        <v>27</v>
      </c>
      <c r="E570">
        <v>23</v>
      </c>
      <c r="F570" t="str">
        <f t="shared" si="8"/>
        <v>Average Per Ton1-in-10August Typical Event DayAll23</v>
      </c>
      <c r="G570" s="14">
        <v>0.58017240000000003</v>
      </c>
      <c r="H570" s="14">
        <v>0.58017240000000003</v>
      </c>
      <c r="I570" s="14">
        <v>72.883499999999998</v>
      </c>
      <c r="J570" s="14">
        <v>0</v>
      </c>
      <c r="K570" s="14">
        <v>0</v>
      </c>
      <c r="L570" s="14">
        <v>0</v>
      </c>
      <c r="M570" s="14">
        <v>0</v>
      </c>
      <c r="N570" s="14">
        <v>0</v>
      </c>
      <c r="O570">
        <v>4870</v>
      </c>
    </row>
    <row r="571" spans="1:15">
      <c r="A571" s="12" t="s">
        <v>29</v>
      </c>
      <c r="B571" s="14" t="s">
        <v>42</v>
      </c>
      <c r="C571" t="s">
        <v>41</v>
      </c>
      <c r="D571" t="s">
        <v>27</v>
      </c>
      <c r="E571">
        <v>23</v>
      </c>
      <c r="F571" t="str">
        <f t="shared" si="8"/>
        <v>Average Per Premise1-in-10August Typical Event DayAll23</v>
      </c>
      <c r="G571" s="14">
        <v>5.362222</v>
      </c>
      <c r="H571" s="14">
        <v>5.362222</v>
      </c>
      <c r="I571" s="14">
        <v>72.883499999999998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  <c r="O571">
        <v>4870</v>
      </c>
    </row>
    <row r="572" spans="1:15">
      <c r="A572" s="12" t="s">
        <v>30</v>
      </c>
      <c r="B572" s="14" t="s">
        <v>42</v>
      </c>
      <c r="C572" t="s">
        <v>41</v>
      </c>
      <c r="D572" t="s">
        <v>27</v>
      </c>
      <c r="E572">
        <v>23</v>
      </c>
      <c r="F572" t="str">
        <f t="shared" si="8"/>
        <v>Average Per Device1-in-10August Typical Event DayAll23</v>
      </c>
      <c r="G572" s="14">
        <v>2.2521800000000001</v>
      </c>
      <c r="H572" s="14">
        <v>2.2521800000000001</v>
      </c>
      <c r="I572" s="14">
        <v>72.883499999999998</v>
      </c>
      <c r="J572" s="14">
        <v>0</v>
      </c>
      <c r="K572" s="14">
        <v>0</v>
      </c>
      <c r="L572" s="14">
        <v>0</v>
      </c>
      <c r="M572" s="14">
        <v>0</v>
      </c>
      <c r="N572" s="14">
        <v>0</v>
      </c>
      <c r="O572">
        <v>4870</v>
      </c>
    </row>
    <row r="573" spans="1:15">
      <c r="A573" s="12" t="s">
        <v>51</v>
      </c>
      <c r="B573" s="14" t="s">
        <v>42</v>
      </c>
      <c r="C573" t="s">
        <v>41</v>
      </c>
      <c r="D573" t="s">
        <v>27</v>
      </c>
      <c r="E573">
        <v>23</v>
      </c>
      <c r="F573" t="str">
        <f t="shared" si="8"/>
        <v>Aggregate1-in-10August Typical Event DayAll23</v>
      </c>
      <c r="G573" s="14">
        <v>26.11402</v>
      </c>
      <c r="H573" s="14">
        <v>26.11402</v>
      </c>
      <c r="I573" s="14">
        <v>72.883499999999998</v>
      </c>
      <c r="J573" s="14">
        <v>0</v>
      </c>
      <c r="K573" s="14">
        <v>0</v>
      </c>
      <c r="L573" s="14">
        <v>0</v>
      </c>
      <c r="M573" s="14">
        <v>0</v>
      </c>
      <c r="N573" s="14">
        <v>0</v>
      </c>
      <c r="O573">
        <v>4870</v>
      </c>
    </row>
    <row r="574" spans="1:15">
      <c r="A574" s="12" t="s">
        <v>31</v>
      </c>
      <c r="B574" s="14" t="s">
        <v>42</v>
      </c>
      <c r="C574" t="s">
        <v>41</v>
      </c>
      <c r="D574" t="s">
        <v>27</v>
      </c>
      <c r="E574">
        <v>24</v>
      </c>
      <c r="F574" t="str">
        <f t="shared" si="8"/>
        <v>Average Per Ton1-in-10August Typical Event DayAll24</v>
      </c>
      <c r="G574" s="14">
        <v>0.52212150000000002</v>
      </c>
      <c r="H574" s="14">
        <v>0.52212150000000002</v>
      </c>
      <c r="I574" s="14">
        <v>72.306600000000003</v>
      </c>
      <c r="J574" s="14">
        <v>0</v>
      </c>
      <c r="K574" s="14">
        <v>0</v>
      </c>
      <c r="L574" s="14">
        <v>0</v>
      </c>
      <c r="M574" s="14">
        <v>0</v>
      </c>
      <c r="N574" s="14">
        <v>0</v>
      </c>
      <c r="O574">
        <v>4870</v>
      </c>
    </row>
    <row r="575" spans="1:15">
      <c r="A575" s="12" t="s">
        <v>29</v>
      </c>
      <c r="B575" s="14" t="s">
        <v>42</v>
      </c>
      <c r="C575" t="s">
        <v>41</v>
      </c>
      <c r="D575" t="s">
        <v>27</v>
      </c>
      <c r="E575">
        <v>24</v>
      </c>
      <c r="F575" t="str">
        <f t="shared" si="8"/>
        <v>Average Per Premise1-in-10August Typical Event DayAll24</v>
      </c>
      <c r="G575" s="14">
        <v>4.8256889999999997</v>
      </c>
      <c r="H575" s="14">
        <v>4.8256889999999997</v>
      </c>
      <c r="I575" s="14">
        <v>72.306600000000003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>
        <v>4870</v>
      </c>
    </row>
    <row r="576" spans="1:15">
      <c r="A576" s="12" t="s">
        <v>30</v>
      </c>
      <c r="B576" s="14" t="s">
        <v>42</v>
      </c>
      <c r="C576" t="s">
        <v>41</v>
      </c>
      <c r="D576" t="s">
        <v>27</v>
      </c>
      <c r="E576">
        <v>24</v>
      </c>
      <c r="F576" t="str">
        <f t="shared" si="8"/>
        <v>Average Per Device1-in-10August Typical Event DayAll24</v>
      </c>
      <c r="G576" s="14">
        <v>2.026831</v>
      </c>
      <c r="H576" s="14">
        <v>2.026831</v>
      </c>
      <c r="I576" s="14">
        <v>72.306600000000003</v>
      </c>
      <c r="J576" s="14">
        <v>0</v>
      </c>
      <c r="K576" s="14">
        <v>0</v>
      </c>
      <c r="L576" s="14">
        <v>0</v>
      </c>
      <c r="M576" s="14">
        <v>0</v>
      </c>
      <c r="N576" s="14">
        <v>0</v>
      </c>
      <c r="O576">
        <v>4870</v>
      </c>
    </row>
    <row r="577" spans="1:15">
      <c r="A577" s="12" t="s">
        <v>51</v>
      </c>
      <c r="B577" s="14" t="s">
        <v>42</v>
      </c>
      <c r="C577" t="s">
        <v>41</v>
      </c>
      <c r="D577" t="s">
        <v>27</v>
      </c>
      <c r="E577">
        <v>24</v>
      </c>
      <c r="F577" t="str">
        <f t="shared" si="8"/>
        <v>Aggregate1-in-10August Typical Event DayAll24</v>
      </c>
      <c r="G577" s="14">
        <v>23.501110000000001</v>
      </c>
      <c r="H577" s="14">
        <v>23.501110000000001</v>
      </c>
      <c r="I577" s="14">
        <v>72.306600000000003</v>
      </c>
      <c r="J577" s="14">
        <v>0</v>
      </c>
      <c r="K577" s="14">
        <v>0</v>
      </c>
      <c r="L577" s="14">
        <v>0</v>
      </c>
      <c r="M577" s="14">
        <v>0</v>
      </c>
      <c r="N577" s="14">
        <v>0</v>
      </c>
      <c r="O577">
        <v>4870</v>
      </c>
    </row>
    <row r="578" spans="1:15">
      <c r="A578" t="s">
        <v>31</v>
      </c>
      <c r="B578" t="s">
        <v>42</v>
      </c>
      <c r="C578" t="s">
        <v>46</v>
      </c>
      <c r="D578" t="s">
        <v>53</v>
      </c>
      <c r="E578">
        <v>1</v>
      </c>
      <c r="F578" t="str">
        <f t="shared" si="8"/>
        <v>Average Per Ton1-in-10July System Peak Day30% Cycling1</v>
      </c>
      <c r="G578">
        <v>0.48741570000000001</v>
      </c>
      <c r="H578">
        <v>0.48741570000000001</v>
      </c>
      <c r="I578">
        <v>69.295400000000001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1469</v>
      </c>
    </row>
    <row r="579" spans="1:15">
      <c r="A579" t="s">
        <v>29</v>
      </c>
      <c r="B579" t="s">
        <v>42</v>
      </c>
      <c r="C579" t="s">
        <v>46</v>
      </c>
      <c r="D579" t="s">
        <v>53</v>
      </c>
      <c r="E579">
        <v>1</v>
      </c>
      <c r="F579" t="str">
        <f t="shared" ref="F579:F642" si="9">CONCATENATE(A579,B579,C579,D579,E579)</f>
        <v>Average Per Premise1-in-10July System Peak Day30% Cycling1</v>
      </c>
      <c r="G579">
        <v>5.0259559999999999</v>
      </c>
      <c r="H579">
        <v>5.0259559999999999</v>
      </c>
      <c r="I579">
        <v>69.295400000000001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1469</v>
      </c>
    </row>
    <row r="580" spans="1:15">
      <c r="A580" t="s">
        <v>30</v>
      </c>
      <c r="B580" t="s">
        <v>42</v>
      </c>
      <c r="C580" t="s">
        <v>46</v>
      </c>
      <c r="D580" t="s">
        <v>53</v>
      </c>
      <c r="E580">
        <v>1</v>
      </c>
      <c r="F580" t="str">
        <f t="shared" si="9"/>
        <v>Average Per Device1-in-10July System Peak Day30% Cycling1</v>
      </c>
      <c r="G580">
        <v>1.887785</v>
      </c>
      <c r="H580">
        <v>1.887785</v>
      </c>
      <c r="I580">
        <v>69.295400000000001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1469</v>
      </c>
    </row>
    <row r="581" spans="1:15">
      <c r="A581" t="s">
        <v>51</v>
      </c>
      <c r="B581" t="s">
        <v>42</v>
      </c>
      <c r="C581" t="s">
        <v>46</v>
      </c>
      <c r="D581" t="s">
        <v>53</v>
      </c>
      <c r="E581">
        <v>1</v>
      </c>
      <c r="F581" t="str">
        <f t="shared" si="9"/>
        <v>Aggregate1-in-10July System Peak Day30% Cycling1</v>
      </c>
      <c r="G581">
        <v>7.3831290000000003</v>
      </c>
      <c r="H581">
        <v>7.3831290000000003</v>
      </c>
      <c r="I581">
        <v>69.295400000000001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1469</v>
      </c>
    </row>
    <row r="582" spans="1:15">
      <c r="A582" t="s">
        <v>31</v>
      </c>
      <c r="B582" t="s">
        <v>42</v>
      </c>
      <c r="C582" t="s">
        <v>46</v>
      </c>
      <c r="D582" t="s">
        <v>53</v>
      </c>
      <c r="E582">
        <v>2</v>
      </c>
      <c r="F582" t="str">
        <f t="shared" si="9"/>
        <v>Average Per Ton1-in-10July System Peak Day30% Cycling2</v>
      </c>
      <c r="G582">
        <v>0.46314440000000001</v>
      </c>
      <c r="H582">
        <v>0.46314440000000001</v>
      </c>
      <c r="I582">
        <v>68.855000000000004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1469</v>
      </c>
    </row>
    <row r="583" spans="1:15">
      <c r="A583" t="s">
        <v>29</v>
      </c>
      <c r="B583" t="s">
        <v>42</v>
      </c>
      <c r="C583" t="s">
        <v>46</v>
      </c>
      <c r="D583" t="s">
        <v>53</v>
      </c>
      <c r="E583">
        <v>2</v>
      </c>
      <c r="F583" t="str">
        <f t="shared" si="9"/>
        <v>Average Per Premise1-in-10July System Peak Day30% Cycling2</v>
      </c>
      <c r="G583">
        <v>4.775684</v>
      </c>
      <c r="H583">
        <v>4.775684</v>
      </c>
      <c r="I583">
        <v>68.855000000000004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1469</v>
      </c>
    </row>
    <row r="584" spans="1:15">
      <c r="A584" t="s">
        <v>30</v>
      </c>
      <c r="B584" t="s">
        <v>42</v>
      </c>
      <c r="C584" t="s">
        <v>46</v>
      </c>
      <c r="D584" t="s">
        <v>53</v>
      </c>
      <c r="E584">
        <v>2</v>
      </c>
      <c r="F584" t="str">
        <f t="shared" si="9"/>
        <v>Average Per Device1-in-10July System Peak Day30% Cycling2</v>
      </c>
      <c r="G584">
        <v>1.793782</v>
      </c>
      <c r="H584">
        <v>1.793782</v>
      </c>
      <c r="I584">
        <v>68.855000000000004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1469</v>
      </c>
    </row>
    <row r="585" spans="1:15">
      <c r="A585" t="s">
        <v>51</v>
      </c>
      <c r="B585" t="s">
        <v>42</v>
      </c>
      <c r="C585" t="s">
        <v>46</v>
      </c>
      <c r="D585" t="s">
        <v>53</v>
      </c>
      <c r="E585">
        <v>2</v>
      </c>
      <c r="F585" t="str">
        <f t="shared" si="9"/>
        <v>Aggregate1-in-10July System Peak Day30% Cycling2</v>
      </c>
      <c r="G585">
        <v>7.0154800000000002</v>
      </c>
      <c r="H585">
        <v>7.0154800000000002</v>
      </c>
      <c r="I585">
        <v>68.855000000000004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1469</v>
      </c>
    </row>
    <row r="586" spans="1:15">
      <c r="A586" t="s">
        <v>31</v>
      </c>
      <c r="B586" t="s">
        <v>42</v>
      </c>
      <c r="C586" t="s">
        <v>46</v>
      </c>
      <c r="D586" t="s">
        <v>53</v>
      </c>
      <c r="E586">
        <v>3</v>
      </c>
      <c r="F586" t="str">
        <f t="shared" si="9"/>
        <v>Average Per Ton1-in-10July System Peak Day30% Cycling3</v>
      </c>
      <c r="G586">
        <v>0.4439456</v>
      </c>
      <c r="H586">
        <v>0.4439456</v>
      </c>
      <c r="I586">
        <v>68.861800000000002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1469</v>
      </c>
    </row>
    <row r="587" spans="1:15">
      <c r="A587" t="s">
        <v>29</v>
      </c>
      <c r="B587" t="s">
        <v>42</v>
      </c>
      <c r="C587" t="s">
        <v>46</v>
      </c>
      <c r="D587" t="s">
        <v>53</v>
      </c>
      <c r="E587">
        <v>3</v>
      </c>
      <c r="F587" t="str">
        <f t="shared" si="9"/>
        <v>Average Per Premise1-in-10July System Peak Day30% Cycling3</v>
      </c>
      <c r="G587">
        <v>4.5777169999999998</v>
      </c>
      <c r="H587">
        <v>4.5777169999999998</v>
      </c>
      <c r="I587">
        <v>68.861800000000002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1469</v>
      </c>
    </row>
    <row r="588" spans="1:15">
      <c r="A588" t="s">
        <v>30</v>
      </c>
      <c r="B588" t="s">
        <v>42</v>
      </c>
      <c r="C588" t="s">
        <v>46</v>
      </c>
      <c r="D588" t="s">
        <v>53</v>
      </c>
      <c r="E588">
        <v>3</v>
      </c>
      <c r="F588" t="str">
        <f t="shared" si="9"/>
        <v>Average Per Device1-in-10July System Peak Day30% Cycling3</v>
      </c>
      <c r="G588">
        <v>1.7194240000000001</v>
      </c>
      <c r="H588">
        <v>1.7194240000000001</v>
      </c>
      <c r="I588">
        <v>68.861800000000002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1469</v>
      </c>
    </row>
    <row r="589" spans="1:15">
      <c r="A589" t="s">
        <v>51</v>
      </c>
      <c r="B589" t="s">
        <v>42</v>
      </c>
      <c r="C589" t="s">
        <v>46</v>
      </c>
      <c r="D589" t="s">
        <v>53</v>
      </c>
      <c r="E589">
        <v>3</v>
      </c>
      <c r="F589" t="str">
        <f t="shared" si="9"/>
        <v>Aggregate1-in-10July System Peak Day30% Cycling3</v>
      </c>
      <c r="G589">
        <v>6.724666</v>
      </c>
      <c r="H589">
        <v>6.724666</v>
      </c>
      <c r="I589">
        <v>68.861800000000002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1469</v>
      </c>
    </row>
    <row r="590" spans="1:15">
      <c r="A590" t="s">
        <v>31</v>
      </c>
      <c r="B590" t="s">
        <v>42</v>
      </c>
      <c r="C590" t="s">
        <v>46</v>
      </c>
      <c r="D590" t="s">
        <v>53</v>
      </c>
      <c r="E590">
        <v>4</v>
      </c>
      <c r="F590" t="str">
        <f t="shared" si="9"/>
        <v>Average Per Ton1-in-10July System Peak Day30% Cycling4</v>
      </c>
      <c r="G590">
        <v>0.43463160000000001</v>
      </c>
      <c r="H590">
        <v>0.43463160000000001</v>
      </c>
      <c r="I590">
        <v>67.748800000000003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1469</v>
      </c>
    </row>
    <row r="591" spans="1:15">
      <c r="A591" t="s">
        <v>29</v>
      </c>
      <c r="B591" t="s">
        <v>42</v>
      </c>
      <c r="C591" t="s">
        <v>46</v>
      </c>
      <c r="D591" t="s">
        <v>53</v>
      </c>
      <c r="E591">
        <v>4</v>
      </c>
      <c r="F591" t="str">
        <f t="shared" si="9"/>
        <v>Average Per Premise1-in-10July System Peak Day30% Cycling4</v>
      </c>
      <c r="G591">
        <v>4.4816760000000002</v>
      </c>
      <c r="H591">
        <v>4.4816760000000002</v>
      </c>
      <c r="I591">
        <v>67.748800000000003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1469</v>
      </c>
    </row>
    <row r="592" spans="1:15">
      <c r="A592" t="s">
        <v>30</v>
      </c>
      <c r="B592" t="s">
        <v>42</v>
      </c>
      <c r="C592" t="s">
        <v>46</v>
      </c>
      <c r="D592" t="s">
        <v>53</v>
      </c>
      <c r="E592">
        <v>4</v>
      </c>
      <c r="F592" t="str">
        <f t="shared" si="9"/>
        <v>Average Per Device1-in-10July System Peak Day30% Cycling4</v>
      </c>
      <c r="G592">
        <v>1.6833499999999999</v>
      </c>
      <c r="H592">
        <v>1.6833499999999999</v>
      </c>
      <c r="I592">
        <v>67.748800000000003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1469</v>
      </c>
    </row>
    <row r="593" spans="1:15">
      <c r="A593" t="s">
        <v>51</v>
      </c>
      <c r="B593" t="s">
        <v>42</v>
      </c>
      <c r="C593" t="s">
        <v>46</v>
      </c>
      <c r="D593" t="s">
        <v>53</v>
      </c>
      <c r="E593">
        <v>4</v>
      </c>
      <c r="F593" t="str">
        <f t="shared" si="9"/>
        <v>Aggregate1-in-10July System Peak Day30% Cycling4</v>
      </c>
      <c r="G593">
        <v>6.5835819999999998</v>
      </c>
      <c r="H593">
        <v>6.5835819999999998</v>
      </c>
      <c r="I593">
        <v>67.748800000000003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1469</v>
      </c>
    </row>
    <row r="594" spans="1:15">
      <c r="A594" t="s">
        <v>31</v>
      </c>
      <c r="B594" t="s">
        <v>42</v>
      </c>
      <c r="C594" t="s">
        <v>46</v>
      </c>
      <c r="D594" t="s">
        <v>53</v>
      </c>
      <c r="E594">
        <v>5</v>
      </c>
      <c r="F594" t="str">
        <f t="shared" si="9"/>
        <v>Average Per Ton1-in-10July System Peak Day30% Cycling5</v>
      </c>
      <c r="G594">
        <v>0.44119130000000001</v>
      </c>
      <c r="H594">
        <v>0.44119130000000001</v>
      </c>
      <c r="I594">
        <v>66.993899999999996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1469</v>
      </c>
    </row>
    <row r="595" spans="1:15">
      <c r="A595" t="s">
        <v>29</v>
      </c>
      <c r="B595" t="s">
        <v>42</v>
      </c>
      <c r="C595" t="s">
        <v>46</v>
      </c>
      <c r="D595" t="s">
        <v>53</v>
      </c>
      <c r="E595">
        <v>5</v>
      </c>
      <c r="F595" t="str">
        <f t="shared" si="9"/>
        <v>Average Per Premise1-in-10July System Peak Day30% Cycling5</v>
      </c>
      <c r="G595">
        <v>4.5493160000000001</v>
      </c>
      <c r="H595">
        <v>4.5493160000000001</v>
      </c>
      <c r="I595">
        <v>66.993899999999996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1469</v>
      </c>
    </row>
    <row r="596" spans="1:15">
      <c r="A596" t="s">
        <v>30</v>
      </c>
      <c r="B596" t="s">
        <v>42</v>
      </c>
      <c r="C596" t="s">
        <v>46</v>
      </c>
      <c r="D596" t="s">
        <v>53</v>
      </c>
      <c r="E596">
        <v>5</v>
      </c>
      <c r="F596" t="str">
        <f t="shared" si="9"/>
        <v>Average Per Device1-in-10July System Peak Day30% Cycling5</v>
      </c>
      <c r="G596">
        <v>1.7087559999999999</v>
      </c>
      <c r="H596">
        <v>1.7087559999999999</v>
      </c>
      <c r="I596">
        <v>66.993899999999996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1469</v>
      </c>
    </row>
    <row r="597" spans="1:15">
      <c r="A597" t="s">
        <v>51</v>
      </c>
      <c r="B597" t="s">
        <v>42</v>
      </c>
      <c r="C597" t="s">
        <v>46</v>
      </c>
      <c r="D597" t="s">
        <v>53</v>
      </c>
      <c r="E597">
        <v>5</v>
      </c>
      <c r="F597" t="str">
        <f t="shared" si="9"/>
        <v>Aggregate1-in-10July System Peak Day30% Cycling5</v>
      </c>
      <c r="G597">
        <v>6.6829450000000001</v>
      </c>
      <c r="H597">
        <v>6.6829450000000001</v>
      </c>
      <c r="I597">
        <v>66.993899999999996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1469</v>
      </c>
    </row>
    <row r="598" spans="1:15">
      <c r="A598" t="s">
        <v>31</v>
      </c>
      <c r="B598" t="s">
        <v>42</v>
      </c>
      <c r="C598" t="s">
        <v>46</v>
      </c>
      <c r="D598" t="s">
        <v>53</v>
      </c>
      <c r="E598">
        <v>6</v>
      </c>
      <c r="F598" t="str">
        <f t="shared" si="9"/>
        <v>Average Per Ton1-in-10July System Peak Day30% Cycling6</v>
      </c>
      <c r="G598">
        <v>0.48936420000000003</v>
      </c>
      <c r="H598">
        <v>0.48936420000000003</v>
      </c>
      <c r="I598">
        <v>66.194699999999997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1469</v>
      </c>
    </row>
    <row r="599" spans="1:15">
      <c r="A599" t="s">
        <v>29</v>
      </c>
      <c r="B599" t="s">
        <v>42</v>
      </c>
      <c r="C599" t="s">
        <v>46</v>
      </c>
      <c r="D599" t="s">
        <v>53</v>
      </c>
      <c r="E599">
        <v>6</v>
      </c>
      <c r="F599" t="str">
        <f t="shared" si="9"/>
        <v>Average Per Premise1-in-10July System Peak Day30% Cycling6</v>
      </c>
      <c r="G599">
        <v>5.0460479999999999</v>
      </c>
      <c r="H599">
        <v>5.0460479999999999</v>
      </c>
      <c r="I599">
        <v>66.194699999999997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1469</v>
      </c>
    </row>
    <row r="600" spans="1:15">
      <c r="A600" t="s">
        <v>30</v>
      </c>
      <c r="B600" t="s">
        <v>42</v>
      </c>
      <c r="C600" t="s">
        <v>46</v>
      </c>
      <c r="D600" t="s">
        <v>53</v>
      </c>
      <c r="E600">
        <v>6</v>
      </c>
      <c r="F600" t="str">
        <f t="shared" si="9"/>
        <v>Average Per Device1-in-10July System Peak Day30% Cycling6</v>
      </c>
      <c r="G600">
        <v>1.895332</v>
      </c>
      <c r="H600">
        <v>1.895332</v>
      </c>
      <c r="I600">
        <v>66.194699999999997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1469</v>
      </c>
    </row>
    <row r="601" spans="1:15">
      <c r="A601" t="s">
        <v>51</v>
      </c>
      <c r="B601" t="s">
        <v>42</v>
      </c>
      <c r="C601" t="s">
        <v>46</v>
      </c>
      <c r="D601" t="s">
        <v>53</v>
      </c>
      <c r="E601">
        <v>6</v>
      </c>
      <c r="F601" t="str">
        <f t="shared" si="9"/>
        <v>Aggregate1-in-10July System Peak Day30% Cycling6</v>
      </c>
      <c r="G601">
        <v>7.4126440000000002</v>
      </c>
      <c r="H601">
        <v>7.4126440000000002</v>
      </c>
      <c r="I601">
        <v>66.194699999999997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1469</v>
      </c>
    </row>
    <row r="602" spans="1:15">
      <c r="A602" t="s">
        <v>31</v>
      </c>
      <c r="B602" t="s">
        <v>42</v>
      </c>
      <c r="C602" t="s">
        <v>46</v>
      </c>
      <c r="D602" t="s">
        <v>53</v>
      </c>
      <c r="E602">
        <v>7</v>
      </c>
      <c r="F602" t="str">
        <f t="shared" si="9"/>
        <v>Average Per Ton1-in-10July System Peak Day30% Cycling7</v>
      </c>
      <c r="G602">
        <v>0.56058759999999996</v>
      </c>
      <c r="H602">
        <v>0.56058759999999996</v>
      </c>
      <c r="I602">
        <v>69.970699999999994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1469</v>
      </c>
    </row>
    <row r="603" spans="1:15">
      <c r="A603" t="s">
        <v>29</v>
      </c>
      <c r="B603" t="s">
        <v>42</v>
      </c>
      <c r="C603" t="s">
        <v>46</v>
      </c>
      <c r="D603" t="s">
        <v>53</v>
      </c>
      <c r="E603">
        <v>7</v>
      </c>
      <c r="F603" t="str">
        <f t="shared" si="9"/>
        <v>Average Per Premise1-in-10July System Peak Day30% Cycling7</v>
      </c>
      <c r="G603">
        <v>5.7804630000000001</v>
      </c>
      <c r="H603">
        <v>5.7804630000000001</v>
      </c>
      <c r="I603">
        <v>69.970699999999994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1469</v>
      </c>
    </row>
    <row r="604" spans="1:15">
      <c r="A604" t="s">
        <v>30</v>
      </c>
      <c r="B604" t="s">
        <v>42</v>
      </c>
      <c r="C604" t="s">
        <v>46</v>
      </c>
      <c r="D604" t="s">
        <v>53</v>
      </c>
      <c r="E604">
        <v>7</v>
      </c>
      <c r="F604" t="str">
        <f t="shared" si="9"/>
        <v>Average Per Device1-in-10July System Peak Day30% Cycling7</v>
      </c>
      <c r="G604">
        <v>2.1711839999999998</v>
      </c>
      <c r="H604">
        <v>2.1711839999999998</v>
      </c>
      <c r="I604">
        <v>69.970699999999994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1469</v>
      </c>
    </row>
    <row r="605" spans="1:15">
      <c r="A605" t="s">
        <v>51</v>
      </c>
      <c r="B605" t="s">
        <v>42</v>
      </c>
      <c r="C605" t="s">
        <v>46</v>
      </c>
      <c r="D605" t="s">
        <v>53</v>
      </c>
      <c r="E605">
        <v>7</v>
      </c>
      <c r="F605" t="str">
        <f t="shared" si="9"/>
        <v>Aggregate1-in-10July System Peak Day30% Cycling7</v>
      </c>
      <c r="G605">
        <v>8.4915009999999995</v>
      </c>
      <c r="H605">
        <v>8.4915009999999995</v>
      </c>
      <c r="I605">
        <v>69.970699999999994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1469</v>
      </c>
    </row>
    <row r="606" spans="1:15">
      <c r="A606" t="s">
        <v>31</v>
      </c>
      <c r="B606" t="s">
        <v>42</v>
      </c>
      <c r="C606" t="s">
        <v>46</v>
      </c>
      <c r="D606" t="s">
        <v>53</v>
      </c>
      <c r="E606">
        <v>8</v>
      </c>
      <c r="F606" t="str">
        <f t="shared" si="9"/>
        <v>Average Per Ton1-in-10July System Peak Day30% Cycling8</v>
      </c>
      <c r="G606">
        <v>0.68518820000000003</v>
      </c>
      <c r="H606">
        <v>0.68518820000000003</v>
      </c>
      <c r="I606">
        <v>73.939400000000006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1469</v>
      </c>
    </row>
    <row r="607" spans="1:15">
      <c r="A607" t="s">
        <v>29</v>
      </c>
      <c r="B607" t="s">
        <v>42</v>
      </c>
      <c r="C607" t="s">
        <v>46</v>
      </c>
      <c r="D607" t="s">
        <v>53</v>
      </c>
      <c r="E607">
        <v>8</v>
      </c>
      <c r="F607" t="str">
        <f t="shared" si="9"/>
        <v>Average Per Premise1-in-10July System Peak Day30% Cycling8</v>
      </c>
      <c r="G607">
        <v>7.0652749999999997</v>
      </c>
      <c r="H607">
        <v>7.0652749999999997</v>
      </c>
      <c r="I607">
        <v>73.939400000000006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1469</v>
      </c>
    </row>
    <row r="608" spans="1:15">
      <c r="A608" t="s">
        <v>30</v>
      </c>
      <c r="B608" t="s">
        <v>42</v>
      </c>
      <c r="C608" t="s">
        <v>46</v>
      </c>
      <c r="D608" t="s">
        <v>53</v>
      </c>
      <c r="E608">
        <v>8</v>
      </c>
      <c r="F608" t="str">
        <f t="shared" si="9"/>
        <v>Average Per Device1-in-10July System Peak Day30% Cycling8</v>
      </c>
      <c r="G608">
        <v>2.6537679999999999</v>
      </c>
      <c r="H608">
        <v>2.6537679999999999</v>
      </c>
      <c r="I608">
        <v>73.939400000000006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1469</v>
      </c>
    </row>
    <row r="609" spans="1:15">
      <c r="A609" t="s">
        <v>51</v>
      </c>
      <c r="B609" t="s">
        <v>42</v>
      </c>
      <c r="C609" t="s">
        <v>46</v>
      </c>
      <c r="D609" t="s">
        <v>53</v>
      </c>
      <c r="E609">
        <v>8</v>
      </c>
      <c r="F609" t="str">
        <f t="shared" si="9"/>
        <v>Aggregate1-in-10July System Peak Day30% Cycling8</v>
      </c>
      <c r="G609">
        <v>10.37889</v>
      </c>
      <c r="H609">
        <v>10.37889</v>
      </c>
      <c r="I609">
        <v>73.939400000000006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1469</v>
      </c>
    </row>
    <row r="610" spans="1:15">
      <c r="A610" t="s">
        <v>31</v>
      </c>
      <c r="B610" t="s">
        <v>42</v>
      </c>
      <c r="C610" t="s">
        <v>46</v>
      </c>
      <c r="D610" t="s">
        <v>53</v>
      </c>
      <c r="E610">
        <v>9</v>
      </c>
      <c r="F610" t="str">
        <f t="shared" si="9"/>
        <v>Average Per Ton1-in-10July System Peak Day30% Cycling9</v>
      </c>
      <c r="G610">
        <v>0.87594539999999999</v>
      </c>
      <c r="H610">
        <v>0.87594539999999999</v>
      </c>
      <c r="I610">
        <v>80.093900000000005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1469</v>
      </c>
    </row>
    <row r="611" spans="1:15">
      <c r="A611" t="s">
        <v>29</v>
      </c>
      <c r="B611" t="s">
        <v>42</v>
      </c>
      <c r="C611" t="s">
        <v>46</v>
      </c>
      <c r="D611" t="s">
        <v>53</v>
      </c>
      <c r="E611">
        <v>9</v>
      </c>
      <c r="F611" t="str">
        <f t="shared" si="9"/>
        <v>Average Per Premise1-in-10July System Peak Day30% Cycling9</v>
      </c>
      <c r="G611">
        <v>9.0322560000000003</v>
      </c>
      <c r="H611">
        <v>9.0322560000000003</v>
      </c>
      <c r="I611">
        <v>80.093900000000005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1469</v>
      </c>
    </row>
    <row r="612" spans="1:15">
      <c r="A612" t="s">
        <v>30</v>
      </c>
      <c r="B612" t="s">
        <v>42</v>
      </c>
      <c r="C612" t="s">
        <v>46</v>
      </c>
      <c r="D612" t="s">
        <v>53</v>
      </c>
      <c r="E612">
        <v>9</v>
      </c>
      <c r="F612" t="str">
        <f t="shared" si="9"/>
        <v>Average Per Device1-in-10July System Peak Day30% Cycling9</v>
      </c>
      <c r="G612">
        <v>3.3925809999999998</v>
      </c>
      <c r="H612">
        <v>3.3925809999999998</v>
      </c>
      <c r="I612">
        <v>80.093900000000005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1469</v>
      </c>
    </row>
    <row r="613" spans="1:15">
      <c r="A613" t="s">
        <v>51</v>
      </c>
      <c r="B613" t="s">
        <v>42</v>
      </c>
      <c r="C613" t="s">
        <v>46</v>
      </c>
      <c r="D613" t="s">
        <v>53</v>
      </c>
      <c r="E613">
        <v>9</v>
      </c>
      <c r="F613" t="str">
        <f t="shared" si="9"/>
        <v>Aggregate1-in-10July System Peak Day30% Cycling9</v>
      </c>
      <c r="G613">
        <v>13.268380000000001</v>
      </c>
      <c r="H613">
        <v>13.268380000000001</v>
      </c>
      <c r="I613">
        <v>80.093900000000005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1469</v>
      </c>
    </row>
    <row r="614" spans="1:15">
      <c r="A614" t="s">
        <v>31</v>
      </c>
      <c r="B614" t="s">
        <v>42</v>
      </c>
      <c r="C614" t="s">
        <v>46</v>
      </c>
      <c r="D614" t="s">
        <v>53</v>
      </c>
      <c r="E614">
        <v>10</v>
      </c>
      <c r="F614" t="str">
        <f t="shared" si="9"/>
        <v>Average Per Ton1-in-10July System Peak Day30% Cycling10</v>
      </c>
      <c r="G614">
        <v>1.047709</v>
      </c>
      <c r="H614">
        <v>1.047709</v>
      </c>
      <c r="I614">
        <v>83.281800000000004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1469</v>
      </c>
    </row>
    <row r="615" spans="1:15">
      <c r="A615" t="s">
        <v>29</v>
      </c>
      <c r="B615" t="s">
        <v>42</v>
      </c>
      <c r="C615" t="s">
        <v>46</v>
      </c>
      <c r="D615" t="s">
        <v>53</v>
      </c>
      <c r="E615">
        <v>10</v>
      </c>
      <c r="F615" t="str">
        <f t="shared" si="9"/>
        <v>Average Per Premise1-in-10July System Peak Day30% Cycling10</v>
      </c>
      <c r="G615">
        <v>10.80339</v>
      </c>
      <c r="H615">
        <v>10.80339</v>
      </c>
      <c r="I615">
        <v>83.281800000000004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1469</v>
      </c>
    </row>
    <row r="616" spans="1:15">
      <c r="A616" t="s">
        <v>30</v>
      </c>
      <c r="B616" t="s">
        <v>42</v>
      </c>
      <c r="C616" t="s">
        <v>46</v>
      </c>
      <c r="D616" t="s">
        <v>53</v>
      </c>
      <c r="E616">
        <v>10</v>
      </c>
      <c r="F616" t="str">
        <f t="shared" si="9"/>
        <v>Average Per Device1-in-10July System Peak Day30% Cycling10</v>
      </c>
      <c r="G616">
        <v>4.05783</v>
      </c>
      <c r="H616">
        <v>4.05783</v>
      </c>
      <c r="I616">
        <v>83.281800000000004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1469</v>
      </c>
    </row>
    <row r="617" spans="1:15">
      <c r="A617" t="s">
        <v>51</v>
      </c>
      <c r="B617" t="s">
        <v>42</v>
      </c>
      <c r="C617" t="s">
        <v>46</v>
      </c>
      <c r="D617" t="s">
        <v>53</v>
      </c>
      <c r="E617">
        <v>10</v>
      </c>
      <c r="F617" t="str">
        <f t="shared" si="9"/>
        <v>Aggregate1-in-10July System Peak Day30% Cycling10</v>
      </c>
      <c r="G617">
        <v>15.87017</v>
      </c>
      <c r="H617">
        <v>15.87017</v>
      </c>
      <c r="I617">
        <v>83.281800000000004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1469</v>
      </c>
    </row>
    <row r="618" spans="1:15">
      <c r="A618" t="s">
        <v>31</v>
      </c>
      <c r="B618" t="s">
        <v>42</v>
      </c>
      <c r="C618" t="s">
        <v>46</v>
      </c>
      <c r="D618" t="s">
        <v>53</v>
      </c>
      <c r="E618">
        <v>11</v>
      </c>
      <c r="F618" t="str">
        <f t="shared" si="9"/>
        <v>Average Per Ton1-in-10July System Peak Day30% Cycling11</v>
      </c>
      <c r="G618">
        <v>1.1782539999999999</v>
      </c>
      <c r="H618">
        <v>1.1782539999999999</v>
      </c>
      <c r="I618">
        <v>85.533000000000001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1469</v>
      </c>
    </row>
    <row r="619" spans="1:15">
      <c r="A619" t="s">
        <v>29</v>
      </c>
      <c r="B619" t="s">
        <v>42</v>
      </c>
      <c r="C619" t="s">
        <v>46</v>
      </c>
      <c r="D619" t="s">
        <v>53</v>
      </c>
      <c r="E619">
        <v>11</v>
      </c>
      <c r="F619" t="str">
        <f t="shared" si="9"/>
        <v>Average Per Premise1-in-10July System Peak Day30% Cycling11</v>
      </c>
      <c r="G619">
        <v>12.14949</v>
      </c>
      <c r="H619">
        <v>12.14949</v>
      </c>
      <c r="I619">
        <v>85.533000000000001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1469</v>
      </c>
    </row>
    <row r="620" spans="1:15">
      <c r="A620" t="s">
        <v>30</v>
      </c>
      <c r="B620" t="s">
        <v>42</v>
      </c>
      <c r="C620" t="s">
        <v>46</v>
      </c>
      <c r="D620" t="s">
        <v>53</v>
      </c>
      <c r="E620">
        <v>11</v>
      </c>
      <c r="F620" t="str">
        <f t="shared" si="9"/>
        <v>Average Per Device1-in-10July System Peak Day30% Cycling11</v>
      </c>
      <c r="G620">
        <v>4.5634379999999997</v>
      </c>
      <c r="H620">
        <v>4.5634379999999997</v>
      </c>
      <c r="I620">
        <v>85.533000000000001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1469</v>
      </c>
    </row>
    <row r="621" spans="1:15">
      <c r="A621" t="s">
        <v>51</v>
      </c>
      <c r="B621" t="s">
        <v>42</v>
      </c>
      <c r="C621" t="s">
        <v>46</v>
      </c>
      <c r="D621" t="s">
        <v>53</v>
      </c>
      <c r="E621">
        <v>11</v>
      </c>
      <c r="F621" t="str">
        <f t="shared" si="9"/>
        <v>Aggregate1-in-10July System Peak Day30% Cycling11</v>
      </c>
      <c r="G621">
        <v>17.84761</v>
      </c>
      <c r="H621">
        <v>17.84761</v>
      </c>
      <c r="I621">
        <v>85.533000000000001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1469</v>
      </c>
    </row>
    <row r="622" spans="1:15">
      <c r="A622" t="s">
        <v>31</v>
      </c>
      <c r="B622" t="s">
        <v>42</v>
      </c>
      <c r="C622" t="s">
        <v>46</v>
      </c>
      <c r="D622" t="s">
        <v>53</v>
      </c>
      <c r="E622">
        <v>12</v>
      </c>
      <c r="F622" t="str">
        <f t="shared" si="9"/>
        <v>Average Per Ton1-in-10July System Peak Day30% Cycling12</v>
      </c>
      <c r="G622">
        <v>1.247932</v>
      </c>
      <c r="H622">
        <v>1.247932</v>
      </c>
      <c r="I622">
        <v>90.219899999999996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1469</v>
      </c>
    </row>
    <row r="623" spans="1:15">
      <c r="A623" t="s">
        <v>29</v>
      </c>
      <c r="B623" t="s">
        <v>42</v>
      </c>
      <c r="C623" t="s">
        <v>46</v>
      </c>
      <c r="D623" t="s">
        <v>53</v>
      </c>
      <c r="E623">
        <v>12</v>
      </c>
      <c r="F623" t="str">
        <f t="shared" si="9"/>
        <v>Average Per Premise1-in-10July System Peak Day30% Cycling12</v>
      </c>
      <c r="G623">
        <v>12.86797</v>
      </c>
      <c r="H623">
        <v>12.86797</v>
      </c>
      <c r="I623">
        <v>90.219899999999996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1469</v>
      </c>
    </row>
    <row r="624" spans="1:15">
      <c r="A624" t="s">
        <v>30</v>
      </c>
      <c r="B624" t="s">
        <v>42</v>
      </c>
      <c r="C624" t="s">
        <v>46</v>
      </c>
      <c r="D624" t="s">
        <v>53</v>
      </c>
      <c r="E624">
        <v>12</v>
      </c>
      <c r="F624" t="str">
        <f t="shared" si="9"/>
        <v>Average Per Device1-in-10July System Peak Day30% Cycling12</v>
      </c>
      <c r="G624">
        <v>4.8333029999999999</v>
      </c>
      <c r="H624">
        <v>4.8333029999999999</v>
      </c>
      <c r="I624">
        <v>90.219899999999996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1469</v>
      </c>
    </row>
    <row r="625" spans="1:15">
      <c r="A625" t="s">
        <v>51</v>
      </c>
      <c r="B625" t="s">
        <v>42</v>
      </c>
      <c r="C625" t="s">
        <v>46</v>
      </c>
      <c r="D625" t="s">
        <v>53</v>
      </c>
      <c r="E625">
        <v>12</v>
      </c>
      <c r="F625" t="str">
        <f t="shared" si="9"/>
        <v>Aggregate1-in-10July System Peak Day30% Cycling12</v>
      </c>
      <c r="G625">
        <v>18.90305</v>
      </c>
      <c r="H625">
        <v>18.90305</v>
      </c>
      <c r="I625">
        <v>90.219899999999996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1469</v>
      </c>
    </row>
    <row r="626" spans="1:15">
      <c r="A626" t="s">
        <v>31</v>
      </c>
      <c r="B626" t="s">
        <v>42</v>
      </c>
      <c r="C626" t="s">
        <v>46</v>
      </c>
      <c r="D626" t="s">
        <v>53</v>
      </c>
      <c r="E626">
        <v>13</v>
      </c>
      <c r="F626" t="str">
        <f t="shared" si="9"/>
        <v>Average Per Ton1-in-10July System Peak Day30% Cycling13</v>
      </c>
      <c r="G626">
        <v>1.2706329999999999</v>
      </c>
      <c r="H626">
        <v>1.2706329999999999</v>
      </c>
      <c r="I626">
        <v>91.137500000000003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1469</v>
      </c>
    </row>
    <row r="627" spans="1:15">
      <c r="A627" t="s">
        <v>29</v>
      </c>
      <c r="B627" t="s">
        <v>42</v>
      </c>
      <c r="C627" t="s">
        <v>46</v>
      </c>
      <c r="D627" t="s">
        <v>53</v>
      </c>
      <c r="E627">
        <v>13</v>
      </c>
      <c r="F627" t="str">
        <f t="shared" si="9"/>
        <v>Average Per Premise1-in-10July System Peak Day30% Cycling13</v>
      </c>
      <c r="G627">
        <v>13.10206</v>
      </c>
      <c r="H627">
        <v>13.10206</v>
      </c>
      <c r="I627">
        <v>91.137500000000003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1469</v>
      </c>
    </row>
    <row r="628" spans="1:15">
      <c r="A628" t="s">
        <v>30</v>
      </c>
      <c r="B628" t="s">
        <v>42</v>
      </c>
      <c r="C628" t="s">
        <v>46</v>
      </c>
      <c r="D628" t="s">
        <v>53</v>
      </c>
      <c r="E628">
        <v>13</v>
      </c>
      <c r="F628" t="str">
        <f t="shared" si="9"/>
        <v>Average Per Device1-in-10July System Peak Day30% Cycling13</v>
      </c>
      <c r="G628">
        <v>4.921227</v>
      </c>
      <c r="H628">
        <v>4.921227</v>
      </c>
      <c r="I628">
        <v>91.137500000000003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1469</v>
      </c>
    </row>
    <row r="629" spans="1:15">
      <c r="A629" t="s">
        <v>51</v>
      </c>
      <c r="B629" t="s">
        <v>42</v>
      </c>
      <c r="C629" t="s">
        <v>46</v>
      </c>
      <c r="D629" t="s">
        <v>53</v>
      </c>
      <c r="E629">
        <v>13</v>
      </c>
      <c r="F629" t="str">
        <f t="shared" si="9"/>
        <v>Aggregate1-in-10July System Peak Day30% Cycling13</v>
      </c>
      <c r="G629">
        <v>19.246919999999999</v>
      </c>
      <c r="H629">
        <v>19.246919999999999</v>
      </c>
      <c r="I629">
        <v>91.137500000000003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1469</v>
      </c>
    </row>
    <row r="630" spans="1:15">
      <c r="A630" t="s">
        <v>31</v>
      </c>
      <c r="B630" t="s">
        <v>42</v>
      </c>
      <c r="C630" t="s">
        <v>46</v>
      </c>
      <c r="D630" t="s">
        <v>53</v>
      </c>
      <c r="E630">
        <v>14</v>
      </c>
      <c r="F630" t="str">
        <f t="shared" si="9"/>
        <v>Average Per Ton1-in-10July System Peak Day30% Cycling14</v>
      </c>
      <c r="G630">
        <v>1.2055579999999999</v>
      </c>
      <c r="H630">
        <v>1.2758389999999999</v>
      </c>
      <c r="I630">
        <v>90.508499999999998</v>
      </c>
      <c r="J630">
        <v>4.76648E-2</v>
      </c>
      <c r="K630">
        <v>6.1026700000000003E-2</v>
      </c>
      <c r="L630">
        <v>7.0281099999999999E-2</v>
      </c>
      <c r="M630">
        <v>7.9535499999999995E-2</v>
      </c>
      <c r="N630">
        <v>9.2897499999999994E-2</v>
      </c>
      <c r="O630">
        <v>1469</v>
      </c>
    </row>
    <row r="631" spans="1:15">
      <c r="A631" t="s">
        <v>29</v>
      </c>
      <c r="B631" t="s">
        <v>42</v>
      </c>
      <c r="C631" t="s">
        <v>46</v>
      </c>
      <c r="D631" t="s">
        <v>53</v>
      </c>
      <c r="E631">
        <v>14</v>
      </c>
      <c r="F631" t="str">
        <f t="shared" si="9"/>
        <v>Average Per Premise1-in-10July System Peak Day30% Cycling14</v>
      </c>
      <c r="G631">
        <v>12.431039999999999</v>
      </c>
      <c r="H631">
        <v>13.15574</v>
      </c>
      <c r="I631">
        <v>90.508499999999998</v>
      </c>
      <c r="J631">
        <v>0.49149229999999999</v>
      </c>
      <c r="K631">
        <v>0.62927290000000002</v>
      </c>
      <c r="L631">
        <v>0.72469930000000005</v>
      </c>
      <c r="M631">
        <v>0.82012569999999996</v>
      </c>
      <c r="N631">
        <v>0.95790640000000005</v>
      </c>
      <c r="O631">
        <v>1469</v>
      </c>
    </row>
    <row r="632" spans="1:15">
      <c r="A632" t="s">
        <v>30</v>
      </c>
      <c r="B632" t="s">
        <v>42</v>
      </c>
      <c r="C632" t="s">
        <v>46</v>
      </c>
      <c r="D632" t="s">
        <v>53</v>
      </c>
      <c r="E632">
        <v>14</v>
      </c>
      <c r="F632" t="str">
        <f t="shared" si="9"/>
        <v>Average Per Device1-in-10July System Peak Day30% Cycling14</v>
      </c>
      <c r="G632">
        <v>4.6691880000000001</v>
      </c>
      <c r="H632">
        <v>4.9413900000000002</v>
      </c>
      <c r="I632">
        <v>90.508499999999998</v>
      </c>
      <c r="J632">
        <v>0.1846081</v>
      </c>
      <c r="K632">
        <v>0.2363595</v>
      </c>
      <c r="L632">
        <v>0.27220230000000001</v>
      </c>
      <c r="M632">
        <v>0.30804520000000002</v>
      </c>
      <c r="N632">
        <v>0.35979660000000002</v>
      </c>
      <c r="O632">
        <v>1469</v>
      </c>
    </row>
    <row r="633" spans="1:15">
      <c r="A633" t="s">
        <v>51</v>
      </c>
      <c r="B633" t="s">
        <v>42</v>
      </c>
      <c r="C633" t="s">
        <v>46</v>
      </c>
      <c r="D633" t="s">
        <v>53</v>
      </c>
      <c r="E633">
        <v>14</v>
      </c>
      <c r="F633" t="str">
        <f t="shared" si="9"/>
        <v>Aggregate1-in-10July System Peak Day30% Cycling14</v>
      </c>
      <c r="G633">
        <v>18.261189999999999</v>
      </c>
      <c r="H633">
        <v>19.325780000000002</v>
      </c>
      <c r="I633">
        <v>90.508499999999998</v>
      </c>
      <c r="J633">
        <v>0.72200209999999998</v>
      </c>
      <c r="K633">
        <v>0.9244019</v>
      </c>
      <c r="L633">
        <v>1.0645830000000001</v>
      </c>
      <c r="M633">
        <v>1.2047650000000001</v>
      </c>
      <c r="N633">
        <v>1.4071640000000001</v>
      </c>
      <c r="O633">
        <v>1469</v>
      </c>
    </row>
    <row r="634" spans="1:15">
      <c r="A634" t="s">
        <v>31</v>
      </c>
      <c r="B634" t="s">
        <v>42</v>
      </c>
      <c r="C634" t="s">
        <v>46</v>
      </c>
      <c r="D634" t="s">
        <v>53</v>
      </c>
      <c r="E634">
        <v>15</v>
      </c>
      <c r="F634" t="str">
        <f t="shared" si="9"/>
        <v>Average Per Ton1-in-10July System Peak Day30% Cycling15</v>
      </c>
      <c r="G634">
        <v>1.19737</v>
      </c>
      <c r="H634">
        <v>1.2754179999999999</v>
      </c>
      <c r="I634">
        <v>88.397599999999997</v>
      </c>
      <c r="J634">
        <v>5.2931899999999997E-2</v>
      </c>
      <c r="K634">
        <v>6.7770399999999995E-2</v>
      </c>
      <c r="L634">
        <v>7.8047400000000003E-2</v>
      </c>
      <c r="M634">
        <v>8.83245E-2</v>
      </c>
      <c r="N634">
        <v>0.103163</v>
      </c>
      <c r="O634">
        <v>1469</v>
      </c>
    </row>
    <row r="635" spans="1:15">
      <c r="A635" t="s">
        <v>29</v>
      </c>
      <c r="B635" t="s">
        <v>42</v>
      </c>
      <c r="C635" t="s">
        <v>46</v>
      </c>
      <c r="D635" t="s">
        <v>53</v>
      </c>
      <c r="E635">
        <v>15</v>
      </c>
      <c r="F635" t="str">
        <f t="shared" si="9"/>
        <v>Average Per Premise1-in-10July System Peak Day30% Cycling15</v>
      </c>
      <c r="G635">
        <v>12.34661</v>
      </c>
      <c r="H635">
        <v>13.151389999999999</v>
      </c>
      <c r="I635">
        <v>88.397599999999997</v>
      </c>
      <c r="J635">
        <v>0.54580390000000001</v>
      </c>
      <c r="K635">
        <v>0.69880969999999998</v>
      </c>
      <c r="L635">
        <v>0.80478119999999997</v>
      </c>
      <c r="M635">
        <v>0.91075249999999996</v>
      </c>
      <c r="N635">
        <v>1.063758</v>
      </c>
      <c r="O635">
        <v>1469</v>
      </c>
    </row>
    <row r="636" spans="1:15">
      <c r="A636" t="s">
        <v>30</v>
      </c>
      <c r="B636" t="s">
        <v>42</v>
      </c>
      <c r="C636" t="s">
        <v>46</v>
      </c>
      <c r="D636" t="s">
        <v>53</v>
      </c>
      <c r="E636">
        <v>15</v>
      </c>
      <c r="F636" t="str">
        <f t="shared" si="9"/>
        <v>Average Per Device1-in-10July System Peak Day30% Cycling15</v>
      </c>
      <c r="G636">
        <v>4.6374760000000004</v>
      </c>
      <c r="H636">
        <v>4.9397570000000002</v>
      </c>
      <c r="I636">
        <v>88.397599999999997</v>
      </c>
      <c r="J636">
        <v>0.20500789999999999</v>
      </c>
      <c r="K636">
        <v>0.26247799999999999</v>
      </c>
      <c r="L636">
        <v>0.30228159999999998</v>
      </c>
      <c r="M636">
        <v>0.34208529999999998</v>
      </c>
      <c r="N636">
        <v>0.39955540000000001</v>
      </c>
      <c r="O636">
        <v>1469</v>
      </c>
    </row>
    <row r="637" spans="1:15">
      <c r="A637" t="s">
        <v>51</v>
      </c>
      <c r="B637" t="s">
        <v>42</v>
      </c>
      <c r="C637" t="s">
        <v>46</v>
      </c>
      <c r="D637" t="s">
        <v>53</v>
      </c>
      <c r="E637">
        <v>15</v>
      </c>
      <c r="F637" t="str">
        <f t="shared" si="9"/>
        <v>Aggregate1-in-10July System Peak Day30% Cycling15</v>
      </c>
      <c r="G637">
        <v>18.137170000000001</v>
      </c>
      <c r="H637">
        <v>19.319389999999999</v>
      </c>
      <c r="I637">
        <v>88.397599999999997</v>
      </c>
      <c r="J637">
        <v>0.80178590000000005</v>
      </c>
      <c r="K637">
        <v>1.026551</v>
      </c>
      <c r="L637">
        <v>1.1822239999999999</v>
      </c>
      <c r="M637">
        <v>1.3378950000000001</v>
      </c>
      <c r="N637">
        <v>1.5626610000000001</v>
      </c>
      <c r="O637">
        <v>1469</v>
      </c>
    </row>
    <row r="638" spans="1:15">
      <c r="A638" t="s">
        <v>31</v>
      </c>
      <c r="B638" t="s">
        <v>42</v>
      </c>
      <c r="C638" t="s">
        <v>46</v>
      </c>
      <c r="D638" t="s">
        <v>53</v>
      </c>
      <c r="E638">
        <v>16</v>
      </c>
      <c r="F638" t="str">
        <f t="shared" si="9"/>
        <v>Average Per Ton1-in-10July System Peak Day30% Cycling16</v>
      </c>
      <c r="G638">
        <v>1.1788780000000001</v>
      </c>
      <c r="H638">
        <v>1.249646</v>
      </c>
      <c r="I638">
        <v>86.498999999999995</v>
      </c>
      <c r="J638">
        <v>4.7995000000000003E-2</v>
      </c>
      <c r="K638">
        <v>6.1449499999999997E-2</v>
      </c>
      <c r="L638">
        <v>7.07681E-2</v>
      </c>
      <c r="M638">
        <v>8.0086599999999994E-2</v>
      </c>
      <c r="N638">
        <v>9.3541200000000005E-2</v>
      </c>
      <c r="O638">
        <v>1469</v>
      </c>
    </row>
    <row r="639" spans="1:15">
      <c r="A639" t="s">
        <v>29</v>
      </c>
      <c r="B639" t="s">
        <v>42</v>
      </c>
      <c r="C639" t="s">
        <v>46</v>
      </c>
      <c r="D639" t="s">
        <v>53</v>
      </c>
      <c r="E639">
        <v>16</v>
      </c>
      <c r="F639" t="str">
        <f t="shared" si="9"/>
        <v>Average Per Premise1-in-10July System Peak Day30% Cycling16</v>
      </c>
      <c r="G639">
        <v>12.15592</v>
      </c>
      <c r="H639">
        <v>12.88565</v>
      </c>
      <c r="I639">
        <v>86.498999999999995</v>
      </c>
      <c r="J639">
        <v>0.4948978</v>
      </c>
      <c r="K639">
        <v>0.63363309999999995</v>
      </c>
      <c r="L639">
        <v>0.7297207</v>
      </c>
      <c r="M639">
        <v>0.8258084</v>
      </c>
      <c r="N639">
        <v>0.9645437</v>
      </c>
      <c r="O639">
        <v>1469</v>
      </c>
    </row>
    <row r="640" spans="1:15">
      <c r="A640" t="s">
        <v>30</v>
      </c>
      <c r="B640" t="s">
        <v>42</v>
      </c>
      <c r="C640" t="s">
        <v>46</v>
      </c>
      <c r="D640" t="s">
        <v>53</v>
      </c>
      <c r="E640">
        <v>16</v>
      </c>
      <c r="F640" t="str">
        <f t="shared" si="9"/>
        <v>Average Per Device1-in-10July System Peak Day30% Cycling16</v>
      </c>
      <c r="G640">
        <v>4.5658529999999997</v>
      </c>
      <c r="H640">
        <v>4.8399419999999997</v>
      </c>
      <c r="I640">
        <v>86.498999999999995</v>
      </c>
      <c r="J640">
        <v>0.1858872</v>
      </c>
      <c r="K640">
        <v>0.23799719999999999</v>
      </c>
      <c r="L640">
        <v>0.27408840000000001</v>
      </c>
      <c r="M640">
        <v>0.3101796</v>
      </c>
      <c r="N640">
        <v>0.36228959999999999</v>
      </c>
      <c r="O640">
        <v>1469</v>
      </c>
    </row>
    <row r="641" spans="1:15">
      <c r="A641" t="s">
        <v>51</v>
      </c>
      <c r="B641" t="s">
        <v>42</v>
      </c>
      <c r="C641" t="s">
        <v>46</v>
      </c>
      <c r="D641" t="s">
        <v>53</v>
      </c>
      <c r="E641">
        <v>16</v>
      </c>
      <c r="F641" t="str">
        <f t="shared" si="9"/>
        <v>Aggregate1-in-10July System Peak Day30% Cycling16</v>
      </c>
      <c r="G641">
        <v>17.857050000000001</v>
      </c>
      <c r="H641">
        <v>18.929010000000002</v>
      </c>
      <c r="I641">
        <v>86.498999999999995</v>
      </c>
      <c r="J641">
        <v>0.72700480000000001</v>
      </c>
      <c r="K641">
        <v>0.9308071</v>
      </c>
      <c r="L641">
        <v>1.07196</v>
      </c>
      <c r="M641">
        <v>1.2131130000000001</v>
      </c>
      <c r="N641">
        <v>1.4169149999999999</v>
      </c>
      <c r="O641">
        <v>1469</v>
      </c>
    </row>
    <row r="642" spans="1:15">
      <c r="A642" t="s">
        <v>31</v>
      </c>
      <c r="B642" t="s">
        <v>42</v>
      </c>
      <c r="C642" t="s">
        <v>46</v>
      </c>
      <c r="D642" t="s">
        <v>53</v>
      </c>
      <c r="E642">
        <v>17</v>
      </c>
      <c r="F642" t="str">
        <f t="shared" si="9"/>
        <v>Average Per Ton1-in-10July System Peak Day30% Cycling17</v>
      </c>
      <c r="G642">
        <v>1.1281429999999999</v>
      </c>
      <c r="H642">
        <v>1.189187</v>
      </c>
      <c r="I642">
        <v>81.834599999999995</v>
      </c>
      <c r="J642">
        <v>4.13998E-2</v>
      </c>
      <c r="K642">
        <v>5.3005499999999997E-2</v>
      </c>
      <c r="L642">
        <v>6.1043500000000001E-2</v>
      </c>
      <c r="M642">
        <v>6.9081600000000007E-2</v>
      </c>
      <c r="N642">
        <v>8.0687200000000001E-2</v>
      </c>
      <c r="O642">
        <v>1469</v>
      </c>
    </row>
    <row r="643" spans="1:15">
      <c r="A643" t="s">
        <v>29</v>
      </c>
      <c r="B643" t="s">
        <v>42</v>
      </c>
      <c r="C643" t="s">
        <v>46</v>
      </c>
      <c r="D643" t="s">
        <v>53</v>
      </c>
      <c r="E643">
        <v>17</v>
      </c>
      <c r="F643" t="str">
        <f t="shared" ref="F643:F706" si="10">CONCATENATE(A643,B643,C643,D643,E643)</f>
        <v>Average Per Premise1-in-10July System Peak Day30% Cycling17</v>
      </c>
      <c r="G643">
        <v>11.63278</v>
      </c>
      <c r="H643">
        <v>12.262230000000001</v>
      </c>
      <c r="I643">
        <v>81.834599999999995</v>
      </c>
      <c r="J643">
        <v>0.42689159999999998</v>
      </c>
      <c r="K643">
        <v>0.54656260000000001</v>
      </c>
      <c r="L643">
        <v>0.62944639999999996</v>
      </c>
      <c r="M643">
        <v>0.71233020000000002</v>
      </c>
      <c r="N643">
        <v>0.8320012</v>
      </c>
      <c r="O643">
        <v>1469</v>
      </c>
    </row>
    <row r="644" spans="1:15">
      <c r="A644" t="s">
        <v>30</v>
      </c>
      <c r="B644" t="s">
        <v>42</v>
      </c>
      <c r="C644" t="s">
        <v>46</v>
      </c>
      <c r="D644" t="s">
        <v>53</v>
      </c>
      <c r="E644">
        <v>17</v>
      </c>
      <c r="F644" t="str">
        <f t="shared" si="10"/>
        <v>Average Per Device1-in-10July System Peak Day30% Cycling17</v>
      </c>
      <c r="G644">
        <v>4.3693559999999998</v>
      </c>
      <c r="H644">
        <v>4.6057810000000003</v>
      </c>
      <c r="I644">
        <v>81.834599999999995</v>
      </c>
      <c r="J644">
        <v>0.1603436</v>
      </c>
      <c r="K644">
        <v>0.2052929</v>
      </c>
      <c r="L644">
        <v>0.23642460000000001</v>
      </c>
      <c r="M644">
        <v>0.26755640000000003</v>
      </c>
      <c r="N644">
        <v>0.3125057</v>
      </c>
      <c r="O644">
        <v>1469</v>
      </c>
    </row>
    <row r="645" spans="1:15">
      <c r="A645" t="s">
        <v>51</v>
      </c>
      <c r="B645" t="s">
        <v>42</v>
      </c>
      <c r="C645" t="s">
        <v>46</v>
      </c>
      <c r="D645" t="s">
        <v>53</v>
      </c>
      <c r="E645">
        <v>17</v>
      </c>
      <c r="F645" t="str">
        <f t="shared" si="10"/>
        <v>Aggregate1-in-10July System Peak Day30% Cycling17</v>
      </c>
      <c r="G645">
        <v>17.088550000000001</v>
      </c>
      <c r="H645">
        <v>18.013210000000001</v>
      </c>
      <c r="I645">
        <v>81.834599999999995</v>
      </c>
      <c r="J645">
        <v>0.62710370000000004</v>
      </c>
      <c r="K645">
        <v>0.80290050000000002</v>
      </c>
      <c r="L645">
        <v>0.92465679999999995</v>
      </c>
      <c r="M645">
        <v>1.046413</v>
      </c>
      <c r="N645">
        <v>1.22221</v>
      </c>
      <c r="O645">
        <v>1469</v>
      </c>
    </row>
    <row r="646" spans="1:15">
      <c r="A646" t="s">
        <v>31</v>
      </c>
      <c r="B646" t="s">
        <v>42</v>
      </c>
      <c r="C646" t="s">
        <v>46</v>
      </c>
      <c r="D646" t="s">
        <v>53</v>
      </c>
      <c r="E646">
        <v>18</v>
      </c>
      <c r="F646" t="str">
        <f t="shared" si="10"/>
        <v>Average Per Ton1-in-10July System Peak Day30% Cycling18</v>
      </c>
      <c r="G646">
        <v>1.01342</v>
      </c>
      <c r="H646">
        <v>1.07101</v>
      </c>
      <c r="I646">
        <v>81.528899999999993</v>
      </c>
      <c r="J646">
        <v>3.90572E-2</v>
      </c>
      <c r="K646">
        <v>5.0006200000000001E-2</v>
      </c>
      <c r="L646">
        <v>5.7589399999999999E-2</v>
      </c>
      <c r="M646">
        <v>6.5172599999999997E-2</v>
      </c>
      <c r="N646">
        <v>7.6121599999999998E-2</v>
      </c>
      <c r="O646">
        <v>1469</v>
      </c>
    </row>
    <row r="647" spans="1:15">
      <c r="A647" t="s">
        <v>29</v>
      </c>
      <c r="B647" t="s">
        <v>42</v>
      </c>
      <c r="C647" t="s">
        <v>46</v>
      </c>
      <c r="D647" t="s">
        <v>53</v>
      </c>
      <c r="E647">
        <v>18</v>
      </c>
      <c r="F647" t="str">
        <f t="shared" si="10"/>
        <v>Average Per Premise1-in-10July System Peak Day30% Cycling18</v>
      </c>
      <c r="G647">
        <v>10.449820000000001</v>
      </c>
      <c r="H647">
        <v>11.04365</v>
      </c>
      <c r="I647">
        <v>81.528899999999993</v>
      </c>
      <c r="J647">
        <v>0.40273599999999998</v>
      </c>
      <c r="K647">
        <v>0.51563550000000002</v>
      </c>
      <c r="L647">
        <v>0.5938293</v>
      </c>
      <c r="M647">
        <v>0.67202309999999998</v>
      </c>
      <c r="N647">
        <v>0.78492260000000003</v>
      </c>
      <c r="O647">
        <v>1469</v>
      </c>
    </row>
    <row r="648" spans="1:15">
      <c r="A648" t="s">
        <v>30</v>
      </c>
      <c r="B648" t="s">
        <v>42</v>
      </c>
      <c r="C648" t="s">
        <v>46</v>
      </c>
      <c r="D648" t="s">
        <v>53</v>
      </c>
      <c r="E648">
        <v>18</v>
      </c>
      <c r="F648" t="str">
        <f t="shared" si="10"/>
        <v>Average Per Device1-in-10July System Peak Day30% Cycling18</v>
      </c>
      <c r="G648">
        <v>3.9250289999999999</v>
      </c>
      <c r="H648">
        <v>4.1480750000000004</v>
      </c>
      <c r="I648">
        <v>81.528899999999993</v>
      </c>
      <c r="J648">
        <v>0.1512705</v>
      </c>
      <c r="K648">
        <v>0.1936764</v>
      </c>
      <c r="L648">
        <v>0.22304660000000001</v>
      </c>
      <c r="M648">
        <v>0.2524168</v>
      </c>
      <c r="N648">
        <v>0.29482259999999999</v>
      </c>
      <c r="O648">
        <v>1469</v>
      </c>
    </row>
    <row r="649" spans="1:15">
      <c r="A649" t="s">
        <v>51</v>
      </c>
      <c r="B649" t="s">
        <v>42</v>
      </c>
      <c r="C649" t="s">
        <v>46</v>
      </c>
      <c r="D649" t="s">
        <v>53</v>
      </c>
      <c r="E649">
        <v>18</v>
      </c>
      <c r="F649" t="str">
        <f t="shared" si="10"/>
        <v>Aggregate1-in-10July System Peak Day30% Cycling18</v>
      </c>
      <c r="G649">
        <v>15.35079</v>
      </c>
      <c r="H649">
        <v>16.223120000000002</v>
      </c>
      <c r="I649">
        <v>81.528899999999993</v>
      </c>
      <c r="J649">
        <v>0.59161909999999995</v>
      </c>
      <c r="K649">
        <v>0.75746849999999999</v>
      </c>
      <c r="L649">
        <v>0.87233519999999998</v>
      </c>
      <c r="M649">
        <v>0.98720200000000002</v>
      </c>
      <c r="N649">
        <v>1.153051</v>
      </c>
      <c r="O649">
        <v>1469</v>
      </c>
    </row>
    <row r="650" spans="1:15">
      <c r="A650" t="s">
        <v>31</v>
      </c>
      <c r="B650" t="s">
        <v>42</v>
      </c>
      <c r="C650" t="s">
        <v>46</v>
      </c>
      <c r="D650" t="s">
        <v>53</v>
      </c>
      <c r="E650">
        <v>19</v>
      </c>
      <c r="F650" t="str">
        <f t="shared" si="10"/>
        <v>Average Per Ton1-in-10July System Peak Day30% Cycling19</v>
      </c>
      <c r="G650">
        <v>0.93151450000000002</v>
      </c>
      <c r="H650">
        <v>0.93151450000000002</v>
      </c>
      <c r="I650">
        <v>77.283199999999994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1469</v>
      </c>
    </row>
    <row r="651" spans="1:15">
      <c r="A651" t="s">
        <v>29</v>
      </c>
      <c r="B651" t="s">
        <v>42</v>
      </c>
      <c r="C651" t="s">
        <v>46</v>
      </c>
      <c r="D651" t="s">
        <v>53</v>
      </c>
      <c r="E651">
        <v>19</v>
      </c>
      <c r="F651" t="str">
        <f t="shared" si="10"/>
        <v>Average Per Premise1-in-10July System Peak Day30% Cycling19</v>
      </c>
      <c r="G651">
        <v>9.6052529999999994</v>
      </c>
      <c r="H651">
        <v>9.6052529999999994</v>
      </c>
      <c r="I651">
        <v>77.283199999999994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1469</v>
      </c>
    </row>
    <row r="652" spans="1:15">
      <c r="A652" t="s">
        <v>30</v>
      </c>
      <c r="B652" t="s">
        <v>42</v>
      </c>
      <c r="C652" t="s">
        <v>46</v>
      </c>
      <c r="D652" t="s">
        <v>53</v>
      </c>
      <c r="E652">
        <v>19</v>
      </c>
      <c r="F652" t="str">
        <f t="shared" si="10"/>
        <v>Average Per Device1-in-10July System Peak Day30% Cycling19</v>
      </c>
      <c r="G652">
        <v>3.6078030000000001</v>
      </c>
      <c r="H652">
        <v>3.6078030000000001</v>
      </c>
      <c r="I652">
        <v>77.283199999999994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1469</v>
      </c>
    </row>
    <row r="653" spans="1:15">
      <c r="A653" t="s">
        <v>51</v>
      </c>
      <c r="B653" t="s">
        <v>42</v>
      </c>
      <c r="C653" t="s">
        <v>46</v>
      </c>
      <c r="D653" t="s">
        <v>53</v>
      </c>
      <c r="E653">
        <v>19</v>
      </c>
      <c r="F653" t="str">
        <f t="shared" si="10"/>
        <v>Aggregate1-in-10July System Peak Day30% Cycling19</v>
      </c>
      <c r="G653">
        <v>14.11012</v>
      </c>
      <c r="H653">
        <v>14.11012</v>
      </c>
      <c r="I653">
        <v>77.283199999999994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1469</v>
      </c>
    </row>
    <row r="654" spans="1:15">
      <c r="A654" t="s">
        <v>31</v>
      </c>
      <c r="B654" t="s">
        <v>42</v>
      </c>
      <c r="C654" t="s">
        <v>46</v>
      </c>
      <c r="D654" t="s">
        <v>53</v>
      </c>
      <c r="E654">
        <v>20</v>
      </c>
      <c r="F654" t="str">
        <f t="shared" si="10"/>
        <v>Average Per Ton1-in-10July System Peak Day30% Cycling20</v>
      </c>
      <c r="G654">
        <v>0.87158349999999996</v>
      </c>
      <c r="H654">
        <v>0.87158349999999996</v>
      </c>
      <c r="I654">
        <v>73.407799999999995</v>
      </c>
      <c r="J654">
        <v>0</v>
      </c>
      <c r="K654">
        <v>0</v>
      </c>
      <c r="L654">
        <v>0</v>
      </c>
      <c r="M654">
        <v>0</v>
      </c>
      <c r="N654">
        <v>0</v>
      </c>
      <c r="O654">
        <v>1469</v>
      </c>
    </row>
    <row r="655" spans="1:15">
      <c r="A655" t="s">
        <v>29</v>
      </c>
      <c r="B655" t="s">
        <v>42</v>
      </c>
      <c r="C655" t="s">
        <v>46</v>
      </c>
      <c r="D655" t="s">
        <v>53</v>
      </c>
      <c r="E655">
        <v>20</v>
      </c>
      <c r="F655" t="str">
        <f t="shared" si="10"/>
        <v>Average Per Premise1-in-10July System Peak Day30% Cycling20</v>
      </c>
      <c r="G655">
        <v>8.9872779999999999</v>
      </c>
      <c r="H655">
        <v>8.9872779999999999</v>
      </c>
      <c r="I655">
        <v>73.407799999999995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1469</v>
      </c>
    </row>
    <row r="656" spans="1:15">
      <c r="A656" t="s">
        <v>30</v>
      </c>
      <c r="B656" t="s">
        <v>42</v>
      </c>
      <c r="C656" t="s">
        <v>46</v>
      </c>
      <c r="D656" t="s">
        <v>53</v>
      </c>
      <c r="E656">
        <v>20</v>
      </c>
      <c r="F656" t="str">
        <f t="shared" si="10"/>
        <v>Average Per Device1-in-10July System Peak Day30% Cycling20</v>
      </c>
      <c r="G656">
        <v>3.3756870000000001</v>
      </c>
      <c r="H656">
        <v>3.3756870000000001</v>
      </c>
      <c r="I656">
        <v>73.407799999999995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1469</v>
      </c>
    </row>
    <row r="657" spans="1:15">
      <c r="A657" t="s">
        <v>51</v>
      </c>
      <c r="B657" t="s">
        <v>42</v>
      </c>
      <c r="C657" t="s">
        <v>46</v>
      </c>
      <c r="D657" t="s">
        <v>53</v>
      </c>
      <c r="E657">
        <v>20</v>
      </c>
      <c r="F657" t="str">
        <f t="shared" si="10"/>
        <v>Aggregate1-in-10July System Peak Day30% Cycling20</v>
      </c>
      <c r="G657">
        <v>13.202310000000001</v>
      </c>
      <c r="H657">
        <v>13.202310000000001</v>
      </c>
      <c r="I657">
        <v>73.407799999999995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1469</v>
      </c>
    </row>
    <row r="658" spans="1:15">
      <c r="A658" t="s">
        <v>31</v>
      </c>
      <c r="B658" t="s">
        <v>42</v>
      </c>
      <c r="C658" t="s">
        <v>46</v>
      </c>
      <c r="D658" t="s">
        <v>53</v>
      </c>
      <c r="E658">
        <v>21</v>
      </c>
      <c r="F658" t="str">
        <f t="shared" si="10"/>
        <v>Average Per Ton1-in-10July System Peak Day30% Cycling21</v>
      </c>
      <c r="G658">
        <v>0.8176987</v>
      </c>
      <c r="H658">
        <v>0.8176987</v>
      </c>
      <c r="I658">
        <v>71.262799999999999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1469</v>
      </c>
    </row>
    <row r="659" spans="1:15">
      <c r="A659" t="s">
        <v>29</v>
      </c>
      <c r="B659" t="s">
        <v>42</v>
      </c>
      <c r="C659" t="s">
        <v>46</v>
      </c>
      <c r="D659" t="s">
        <v>53</v>
      </c>
      <c r="E659">
        <v>21</v>
      </c>
      <c r="F659" t="str">
        <f t="shared" si="10"/>
        <v>Average Per Premise1-in-10July System Peak Day30% Cycling21</v>
      </c>
      <c r="G659">
        <v>8.4316490000000002</v>
      </c>
      <c r="H659">
        <v>8.4316490000000002</v>
      </c>
      <c r="I659">
        <v>71.262799999999999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1469</v>
      </c>
    </row>
    <row r="660" spans="1:15">
      <c r="A660" t="s">
        <v>30</v>
      </c>
      <c r="B660" t="s">
        <v>42</v>
      </c>
      <c r="C660" t="s">
        <v>46</v>
      </c>
      <c r="D660" t="s">
        <v>53</v>
      </c>
      <c r="E660">
        <v>21</v>
      </c>
      <c r="F660" t="str">
        <f t="shared" si="10"/>
        <v>Average Per Device1-in-10July System Peak Day30% Cycling21</v>
      </c>
      <c r="G660">
        <v>3.1669879999999999</v>
      </c>
      <c r="H660">
        <v>3.1669879999999999</v>
      </c>
      <c r="I660">
        <v>71.262799999999999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1469</v>
      </c>
    </row>
    <row r="661" spans="1:15">
      <c r="A661" t="s">
        <v>51</v>
      </c>
      <c r="B661" t="s">
        <v>42</v>
      </c>
      <c r="C661" t="s">
        <v>46</v>
      </c>
      <c r="D661" t="s">
        <v>53</v>
      </c>
      <c r="E661">
        <v>21</v>
      </c>
      <c r="F661" t="str">
        <f t="shared" si="10"/>
        <v>Aggregate1-in-10July System Peak Day30% Cycling21</v>
      </c>
      <c r="G661">
        <v>12.386089999999999</v>
      </c>
      <c r="H661">
        <v>12.386089999999999</v>
      </c>
      <c r="I661">
        <v>71.262799999999999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1469</v>
      </c>
    </row>
    <row r="662" spans="1:15">
      <c r="A662" t="s">
        <v>31</v>
      </c>
      <c r="B662" t="s">
        <v>42</v>
      </c>
      <c r="C662" t="s">
        <v>46</v>
      </c>
      <c r="D662" t="s">
        <v>53</v>
      </c>
      <c r="E662">
        <v>22</v>
      </c>
      <c r="F662" t="str">
        <f t="shared" si="10"/>
        <v>Average Per Ton1-in-10July System Peak Day30% Cycling22</v>
      </c>
      <c r="G662">
        <v>0.71840329999999997</v>
      </c>
      <c r="H662">
        <v>0.71840329999999997</v>
      </c>
      <c r="I662">
        <v>69.955699999999993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1469</v>
      </c>
    </row>
    <row r="663" spans="1:15">
      <c r="A663" t="s">
        <v>29</v>
      </c>
      <c r="B663" t="s">
        <v>42</v>
      </c>
      <c r="C663" t="s">
        <v>46</v>
      </c>
      <c r="D663" t="s">
        <v>53</v>
      </c>
      <c r="E663">
        <v>22</v>
      </c>
      <c r="F663" t="str">
        <f t="shared" si="10"/>
        <v>Average Per Premise1-in-10July System Peak Day30% Cycling22</v>
      </c>
      <c r="G663">
        <v>7.4077710000000003</v>
      </c>
      <c r="H663">
        <v>7.4077710000000003</v>
      </c>
      <c r="I663">
        <v>69.955699999999993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1469</v>
      </c>
    </row>
    <row r="664" spans="1:15">
      <c r="A664" t="s">
        <v>30</v>
      </c>
      <c r="B664" t="s">
        <v>42</v>
      </c>
      <c r="C664" t="s">
        <v>46</v>
      </c>
      <c r="D664" t="s">
        <v>53</v>
      </c>
      <c r="E664">
        <v>22</v>
      </c>
      <c r="F664" t="str">
        <f t="shared" si="10"/>
        <v>Average Per Device1-in-10July System Peak Day30% Cycling22</v>
      </c>
      <c r="G664">
        <v>2.7824119999999999</v>
      </c>
      <c r="H664">
        <v>2.7824119999999999</v>
      </c>
      <c r="I664">
        <v>69.955699999999993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1469</v>
      </c>
    </row>
    <row r="665" spans="1:15">
      <c r="A665" t="s">
        <v>51</v>
      </c>
      <c r="B665" t="s">
        <v>42</v>
      </c>
      <c r="C665" t="s">
        <v>46</v>
      </c>
      <c r="D665" t="s">
        <v>53</v>
      </c>
      <c r="E665">
        <v>22</v>
      </c>
      <c r="F665" t="str">
        <f t="shared" si="10"/>
        <v>Aggregate1-in-10July System Peak Day30% Cycling22</v>
      </c>
      <c r="G665">
        <v>10.882020000000001</v>
      </c>
      <c r="H665">
        <v>10.882020000000001</v>
      </c>
      <c r="I665">
        <v>69.955699999999993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1469</v>
      </c>
    </row>
    <row r="666" spans="1:15">
      <c r="A666" t="s">
        <v>31</v>
      </c>
      <c r="B666" t="s">
        <v>42</v>
      </c>
      <c r="C666" t="s">
        <v>46</v>
      </c>
      <c r="D666" t="s">
        <v>53</v>
      </c>
      <c r="E666">
        <v>23</v>
      </c>
      <c r="F666" t="str">
        <f t="shared" si="10"/>
        <v>Average Per Ton1-in-10July System Peak Day30% Cycling23</v>
      </c>
      <c r="G666">
        <v>0.6247547</v>
      </c>
      <c r="H666">
        <v>0.6247547</v>
      </c>
      <c r="I666">
        <v>69.046999999999997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1469</v>
      </c>
    </row>
    <row r="667" spans="1:15">
      <c r="A667" t="s">
        <v>29</v>
      </c>
      <c r="B667" t="s">
        <v>42</v>
      </c>
      <c r="C667" t="s">
        <v>46</v>
      </c>
      <c r="D667" t="s">
        <v>53</v>
      </c>
      <c r="E667">
        <v>23</v>
      </c>
      <c r="F667" t="str">
        <f t="shared" si="10"/>
        <v>Average Per Premise1-in-10July System Peak Day30% Cycling23</v>
      </c>
      <c r="G667">
        <v>6.4421179999999998</v>
      </c>
      <c r="H667">
        <v>6.4421179999999998</v>
      </c>
      <c r="I667">
        <v>69.046999999999997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1469</v>
      </c>
    </row>
    <row r="668" spans="1:15">
      <c r="A668" t="s">
        <v>30</v>
      </c>
      <c r="B668" t="s">
        <v>42</v>
      </c>
      <c r="C668" t="s">
        <v>46</v>
      </c>
      <c r="D668" t="s">
        <v>53</v>
      </c>
      <c r="E668">
        <v>23</v>
      </c>
      <c r="F668" t="str">
        <f t="shared" si="10"/>
        <v>Average Per Device1-in-10July System Peak Day30% Cycling23</v>
      </c>
      <c r="G668">
        <v>2.4197060000000001</v>
      </c>
      <c r="H668">
        <v>2.4197060000000001</v>
      </c>
      <c r="I668">
        <v>69.046999999999997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1469</v>
      </c>
    </row>
    <row r="669" spans="1:15">
      <c r="A669" t="s">
        <v>51</v>
      </c>
      <c r="B669" t="s">
        <v>42</v>
      </c>
      <c r="C669" t="s">
        <v>46</v>
      </c>
      <c r="D669" t="s">
        <v>53</v>
      </c>
      <c r="E669">
        <v>23</v>
      </c>
      <c r="F669" t="str">
        <f t="shared" si="10"/>
        <v>Aggregate1-in-10July System Peak Day30% Cycling23</v>
      </c>
      <c r="G669">
        <v>9.4634719999999994</v>
      </c>
      <c r="H669">
        <v>9.4634719999999994</v>
      </c>
      <c r="I669">
        <v>69.046999999999997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1469</v>
      </c>
    </row>
    <row r="670" spans="1:15">
      <c r="A670" t="s">
        <v>31</v>
      </c>
      <c r="B670" t="s">
        <v>42</v>
      </c>
      <c r="C670" t="s">
        <v>46</v>
      </c>
      <c r="D670" t="s">
        <v>53</v>
      </c>
      <c r="E670">
        <v>24</v>
      </c>
      <c r="F670" t="str">
        <f t="shared" si="10"/>
        <v>Average Per Ton1-in-10July System Peak Day30% Cycling24</v>
      </c>
      <c r="G670">
        <v>0.55910119999999996</v>
      </c>
      <c r="H670">
        <v>0.55910119999999996</v>
      </c>
      <c r="I670">
        <v>68.632400000000004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1469</v>
      </c>
    </row>
    <row r="671" spans="1:15">
      <c r="A671" t="s">
        <v>29</v>
      </c>
      <c r="B671" t="s">
        <v>42</v>
      </c>
      <c r="C671" t="s">
        <v>46</v>
      </c>
      <c r="D671" t="s">
        <v>53</v>
      </c>
      <c r="E671">
        <v>24</v>
      </c>
      <c r="F671" t="str">
        <f t="shared" si="10"/>
        <v>Average Per Premise1-in-10July System Peak Day30% Cycling24</v>
      </c>
      <c r="G671">
        <v>5.7651370000000002</v>
      </c>
      <c r="H671">
        <v>5.7651370000000002</v>
      </c>
      <c r="I671">
        <v>68.632400000000004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1469</v>
      </c>
    </row>
    <row r="672" spans="1:15">
      <c r="A672" t="s">
        <v>30</v>
      </c>
      <c r="B672" t="s">
        <v>42</v>
      </c>
      <c r="C672" t="s">
        <v>46</v>
      </c>
      <c r="D672" t="s">
        <v>53</v>
      </c>
      <c r="E672">
        <v>24</v>
      </c>
      <c r="F672" t="str">
        <f t="shared" si="10"/>
        <v>Average Per Device1-in-10July System Peak Day30% Cycling24</v>
      </c>
      <c r="G672">
        <v>2.1654270000000002</v>
      </c>
      <c r="H672">
        <v>2.1654270000000002</v>
      </c>
      <c r="I672">
        <v>68.632400000000004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1469</v>
      </c>
    </row>
    <row r="673" spans="1:15">
      <c r="A673" t="s">
        <v>51</v>
      </c>
      <c r="B673" t="s">
        <v>42</v>
      </c>
      <c r="C673" t="s">
        <v>46</v>
      </c>
      <c r="D673" t="s">
        <v>53</v>
      </c>
      <c r="E673">
        <v>24</v>
      </c>
      <c r="F673" t="str">
        <f t="shared" si="10"/>
        <v>Aggregate1-in-10July System Peak Day30% Cycling24</v>
      </c>
      <c r="G673">
        <v>8.4689859999999992</v>
      </c>
      <c r="H673">
        <v>8.4689859999999992</v>
      </c>
      <c r="I673">
        <v>68.632400000000004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1469</v>
      </c>
    </row>
    <row r="674" spans="1:15">
      <c r="A674" t="s">
        <v>31</v>
      </c>
      <c r="B674" t="s">
        <v>42</v>
      </c>
      <c r="C674" t="s">
        <v>46</v>
      </c>
      <c r="D674" t="s">
        <v>32</v>
      </c>
      <c r="E674">
        <v>1</v>
      </c>
      <c r="F674" t="str">
        <f t="shared" si="10"/>
        <v>Average Per Ton1-in-10July System Peak Day50% Cycling1</v>
      </c>
      <c r="G674">
        <v>0.44345079999999998</v>
      </c>
      <c r="H674">
        <v>0.44345079999999998</v>
      </c>
      <c r="I674">
        <v>69.395799999999994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3401</v>
      </c>
    </row>
    <row r="675" spans="1:15">
      <c r="A675" t="s">
        <v>29</v>
      </c>
      <c r="B675" t="s">
        <v>42</v>
      </c>
      <c r="C675" t="s">
        <v>46</v>
      </c>
      <c r="D675" t="s">
        <v>32</v>
      </c>
      <c r="E675">
        <v>1</v>
      </c>
      <c r="F675" t="str">
        <f t="shared" si="10"/>
        <v>Average Per Premise1-in-10July System Peak Day50% Cycling1</v>
      </c>
      <c r="G675">
        <v>3.8938269999999999</v>
      </c>
      <c r="H675">
        <v>3.8938269999999999</v>
      </c>
      <c r="I675">
        <v>69.395799999999994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3401</v>
      </c>
    </row>
    <row r="676" spans="1:15">
      <c r="A676" t="s">
        <v>30</v>
      </c>
      <c r="B676" t="s">
        <v>42</v>
      </c>
      <c r="C676" t="s">
        <v>46</v>
      </c>
      <c r="D676" t="s">
        <v>32</v>
      </c>
      <c r="E676">
        <v>1</v>
      </c>
      <c r="F676" t="str">
        <f t="shared" si="10"/>
        <v>Average Per Device1-in-10July System Peak Day50% Cycling1</v>
      </c>
      <c r="G676">
        <v>1.7234389999999999</v>
      </c>
      <c r="H676">
        <v>1.7234389999999999</v>
      </c>
      <c r="I676">
        <v>69.395799999999994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3401</v>
      </c>
    </row>
    <row r="677" spans="1:15">
      <c r="A677" t="s">
        <v>51</v>
      </c>
      <c r="B677" t="s">
        <v>42</v>
      </c>
      <c r="C677" t="s">
        <v>46</v>
      </c>
      <c r="D677" t="s">
        <v>32</v>
      </c>
      <c r="E677">
        <v>1</v>
      </c>
      <c r="F677" t="str">
        <f t="shared" si="10"/>
        <v>Aggregate1-in-10July System Peak Day50% Cycling1</v>
      </c>
      <c r="G677">
        <v>13.24291</v>
      </c>
      <c r="H677">
        <v>13.24291</v>
      </c>
      <c r="I677">
        <v>69.395799999999994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3401</v>
      </c>
    </row>
    <row r="678" spans="1:15">
      <c r="A678" t="s">
        <v>31</v>
      </c>
      <c r="B678" t="s">
        <v>42</v>
      </c>
      <c r="C678" t="s">
        <v>46</v>
      </c>
      <c r="D678" t="s">
        <v>32</v>
      </c>
      <c r="E678">
        <v>2</v>
      </c>
      <c r="F678" t="str">
        <f t="shared" si="10"/>
        <v>Average Per Ton1-in-10July System Peak Day50% Cycling2</v>
      </c>
      <c r="G678">
        <v>0.4265642</v>
      </c>
      <c r="H678">
        <v>0.4265642</v>
      </c>
      <c r="I678">
        <v>68.797399999999996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3401</v>
      </c>
    </row>
    <row r="679" spans="1:15">
      <c r="A679" t="s">
        <v>29</v>
      </c>
      <c r="B679" t="s">
        <v>42</v>
      </c>
      <c r="C679" t="s">
        <v>46</v>
      </c>
      <c r="D679" t="s">
        <v>32</v>
      </c>
      <c r="E679">
        <v>2</v>
      </c>
      <c r="F679" t="str">
        <f t="shared" si="10"/>
        <v>Average Per Premise1-in-10July System Peak Day50% Cycling2</v>
      </c>
      <c r="G679">
        <v>3.7455500000000002</v>
      </c>
      <c r="H679">
        <v>3.7455500000000002</v>
      </c>
      <c r="I679">
        <v>68.797399999999996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3401</v>
      </c>
    </row>
    <row r="680" spans="1:15">
      <c r="A680" t="s">
        <v>30</v>
      </c>
      <c r="B680" t="s">
        <v>42</v>
      </c>
      <c r="C680" t="s">
        <v>46</v>
      </c>
      <c r="D680" t="s">
        <v>32</v>
      </c>
      <c r="E680">
        <v>2</v>
      </c>
      <c r="F680" t="str">
        <f t="shared" si="10"/>
        <v>Average Per Device1-in-10July System Peak Day50% Cycling2</v>
      </c>
      <c r="G680">
        <v>1.65781</v>
      </c>
      <c r="H680">
        <v>1.65781</v>
      </c>
      <c r="I680">
        <v>68.797399999999996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3401</v>
      </c>
    </row>
    <row r="681" spans="1:15">
      <c r="A681" t="s">
        <v>51</v>
      </c>
      <c r="B681" t="s">
        <v>42</v>
      </c>
      <c r="C681" t="s">
        <v>46</v>
      </c>
      <c r="D681" t="s">
        <v>32</v>
      </c>
      <c r="E681">
        <v>2</v>
      </c>
      <c r="F681" t="str">
        <f t="shared" si="10"/>
        <v>Aggregate1-in-10July System Peak Day50% Cycling2</v>
      </c>
      <c r="G681">
        <v>12.738619999999999</v>
      </c>
      <c r="H681">
        <v>12.738619999999999</v>
      </c>
      <c r="I681">
        <v>68.797399999999996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3401</v>
      </c>
    </row>
    <row r="682" spans="1:15">
      <c r="A682" t="s">
        <v>31</v>
      </c>
      <c r="B682" t="s">
        <v>42</v>
      </c>
      <c r="C682" t="s">
        <v>46</v>
      </c>
      <c r="D682" t="s">
        <v>32</v>
      </c>
      <c r="E682">
        <v>3</v>
      </c>
      <c r="F682" t="str">
        <f t="shared" si="10"/>
        <v>Average Per Ton1-in-10July System Peak Day50% Cycling3</v>
      </c>
      <c r="G682">
        <v>0.41638049999999999</v>
      </c>
      <c r="H682">
        <v>0.41638049999999999</v>
      </c>
      <c r="I682">
        <v>68.817999999999998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3401</v>
      </c>
    </row>
    <row r="683" spans="1:15">
      <c r="A683" t="s">
        <v>29</v>
      </c>
      <c r="B683" t="s">
        <v>42</v>
      </c>
      <c r="C683" t="s">
        <v>46</v>
      </c>
      <c r="D683" t="s">
        <v>32</v>
      </c>
      <c r="E683">
        <v>3</v>
      </c>
      <c r="F683" t="str">
        <f t="shared" si="10"/>
        <v>Average Per Premise1-in-10July System Peak Day50% Cycling3</v>
      </c>
      <c r="G683">
        <v>3.6561300000000001</v>
      </c>
      <c r="H683">
        <v>3.6561300000000001</v>
      </c>
      <c r="I683">
        <v>68.817999999999998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3401</v>
      </c>
    </row>
    <row r="684" spans="1:15">
      <c r="A684" t="s">
        <v>30</v>
      </c>
      <c r="B684" t="s">
        <v>42</v>
      </c>
      <c r="C684" t="s">
        <v>46</v>
      </c>
      <c r="D684" t="s">
        <v>32</v>
      </c>
      <c r="E684">
        <v>3</v>
      </c>
      <c r="F684" t="str">
        <f t="shared" si="10"/>
        <v>Average Per Device1-in-10July System Peak Day50% Cycling3</v>
      </c>
      <c r="G684">
        <v>1.6182319999999999</v>
      </c>
      <c r="H684">
        <v>1.6182319999999999</v>
      </c>
      <c r="I684">
        <v>68.817999999999998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3401</v>
      </c>
    </row>
    <row r="685" spans="1:15">
      <c r="A685" t="s">
        <v>51</v>
      </c>
      <c r="B685" t="s">
        <v>42</v>
      </c>
      <c r="C685" t="s">
        <v>46</v>
      </c>
      <c r="D685" t="s">
        <v>32</v>
      </c>
      <c r="E685">
        <v>3</v>
      </c>
      <c r="F685" t="str">
        <f t="shared" si="10"/>
        <v>Aggregate1-in-10July System Peak Day50% Cycling3</v>
      </c>
      <c r="G685">
        <v>12.4345</v>
      </c>
      <c r="H685">
        <v>12.4345</v>
      </c>
      <c r="I685">
        <v>68.817999999999998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3401</v>
      </c>
    </row>
    <row r="686" spans="1:15">
      <c r="A686" t="s">
        <v>31</v>
      </c>
      <c r="B686" t="s">
        <v>42</v>
      </c>
      <c r="C686" t="s">
        <v>46</v>
      </c>
      <c r="D686" t="s">
        <v>32</v>
      </c>
      <c r="E686">
        <v>4</v>
      </c>
      <c r="F686" t="str">
        <f t="shared" si="10"/>
        <v>Average Per Ton1-in-10July System Peak Day50% Cycling4</v>
      </c>
      <c r="G686">
        <v>0.41279450000000001</v>
      </c>
      <c r="H686">
        <v>0.41279450000000001</v>
      </c>
      <c r="I686">
        <v>67.971800000000002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3401</v>
      </c>
    </row>
    <row r="687" spans="1:15">
      <c r="A687" t="s">
        <v>29</v>
      </c>
      <c r="B687" t="s">
        <v>42</v>
      </c>
      <c r="C687" t="s">
        <v>46</v>
      </c>
      <c r="D687" t="s">
        <v>32</v>
      </c>
      <c r="E687">
        <v>4</v>
      </c>
      <c r="F687" t="str">
        <f t="shared" si="10"/>
        <v>Average Per Premise1-in-10July System Peak Day50% Cycling4</v>
      </c>
      <c r="G687">
        <v>3.6246420000000001</v>
      </c>
      <c r="H687">
        <v>3.6246420000000001</v>
      </c>
      <c r="I687">
        <v>67.971800000000002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3401</v>
      </c>
    </row>
    <row r="688" spans="1:15">
      <c r="A688" t="s">
        <v>30</v>
      </c>
      <c r="B688" t="s">
        <v>42</v>
      </c>
      <c r="C688" t="s">
        <v>46</v>
      </c>
      <c r="D688" t="s">
        <v>32</v>
      </c>
      <c r="E688">
        <v>4</v>
      </c>
      <c r="F688" t="str">
        <f t="shared" si="10"/>
        <v>Average Per Device1-in-10July System Peak Day50% Cycling4</v>
      </c>
      <c r="G688">
        <v>1.604295</v>
      </c>
      <c r="H688">
        <v>1.604295</v>
      </c>
      <c r="I688">
        <v>67.971800000000002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3401</v>
      </c>
    </row>
    <row r="689" spans="1:15">
      <c r="A689" t="s">
        <v>51</v>
      </c>
      <c r="B689" t="s">
        <v>42</v>
      </c>
      <c r="C689" t="s">
        <v>46</v>
      </c>
      <c r="D689" t="s">
        <v>32</v>
      </c>
      <c r="E689">
        <v>4</v>
      </c>
      <c r="F689" t="str">
        <f t="shared" si="10"/>
        <v>Aggregate1-in-10July System Peak Day50% Cycling4</v>
      </c>
      <c r="G689">
        <v>12.32741</v>
      </c>
      <c r="H689">
        <v>12.32741</v>
      </c>
      <c r="I689">
        <v>67.971800000000002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3401</v>
      </c>
    </row>
    <row r="690" spans="1:15">
      <c r="A690" t="s">
        <v>31</v>
      </c>
      <c r="B690" t="s">
        <v>42</v>
      </c>
      <c r="C690" t="s">
        <v>46</v>
      </c>
      <c r="D690" t="s">
        <v>32</v>
      </c>
      <c r="E690">
        <v>5</v>
      </c>
      <c r="F690" t="str">
        <f t="shared" si="10"/>
        <v>Average Per Ton1-in-10July System Peak Day50% Cycling5</v>
      </c>
      <c r="G690">
        <v>0.42612990000000001</v>
      </c>
      <c r="H690">
        <v>0.42612990000000001</v>
      </c>
      <c r="I690">
        <v>67.1126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3401</v>
      </c>
    </row>
    <row r="691" spans="1:15">
      <c r="A691" t="s">
        <v>29</v>
      </c>
      <c r="B691" t="s">
        <v>42</v>
      </c>
      <c r="C691" t="s">
        <v>46</v>
      </c>
      <c r="D691" t="s">
        <v>32</v>
      </c>
      <c r="E691">
        <v>5</v>
      </c>
      <c r="F691" t="str">
        <f t="shared" si="10"/>
        <v>Average Per Premise1-in-10July System Peak Day50% Cycling5</v>
      </c>
      <c r="G691">
        <v>3.7417370000000001</v>
      </c>
      <c r="H691">
        <v>3.7417370000000001</v>
      </c>
      <c r="I691">
        <v>67.1126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3401</v>
      </c>
    </row>
    <row r="692" spans="1:15">
      <c r="A692" t="s">
        <v>30</v>
      </c>
      <c r="B692" t="s">
        <v>42</v>
      </c>
      <c r="C692" t="s">
        <v>46</v>
      </c>
      <c r="D692" t="s">
        <v>32</v>
      </c>
      <c r="E692">
        <v>5</v>
      </c>
      <c r="F692" t="str">
        <f t="shared" si="10"/>
        <v>Average Per Device1-in-10July System Peak Day50% Cycling5</v>
      </c>
      <c r="G692">
        <v>1.656123</v>
      </c>
      <c r="H692">
        <v>1.656123</v>
      </c>
      <c r="I692">
        <v>67.1126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3401</v>
      </c>
    </row>
    <row r="693" spans="1:15">
      <c r="A693" t="s">
        <v>51</v>
      </c>
      <c r="B693" t="s">
        <v>42</v>
      </c>
      <c r="C693" t="s">
        <v>46</v>
      </c>
      <c r="D693" t="s">
        <v>32</v>
      </c>
      <c r="E693">
        <v>5</v>
      </c>
      <c r="F693" t="str">
        <f t="shared" si="10"/>
        <v>Aggregate1-in-10July System Peak Day50% Cycling5</v>
      </c>
      <c r="G693">
        <v>12.72565</v>
      </c>
      <c r="H693">
        <v>12.72565</v>
      </c>
      <c r="I693">
        <v>67.1126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3401</v>
      </c>
    </row>
    <row r="694" spans="1:15">
      <c r="A694" t="s">
        <v>31</v>
      </c>
      <c r="B694" t="s">
        <v>42</v>
      </c>
      <c r="C694" t="s">
        <v>46</v>
      </c>
      <c r="D694" t="s">
        <v>32</v>
      </c>
      <c r="E694">
        <v>6</v>
      </c>
      <c r="F694" t="str">
        <f t="shared" si="10"/>
        <v>Average Per Ton1-in-10July System Peak Day50% Cycling6</v>
      </c>
      <c r="G694">
        <v>0.46185890000000002</v>
      </c>
      <c r="H694">
        <v>0.46185890000000002</v>
      </c>
      <c r="I694">
        <v>66.585999999999999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3401</v>
      </c>
    </row>
    <row r="695" spans="1:15">
      <c r="A695" t="s">
        <v>29</v>
      </c>
      <c r="B695" t="s">
        <v>42</v>
      </c>
      <c r="C695" t="s">
        <v>46</v>
      </c>
      <c r="D695" t="s">
        <v>32</v>
      </c>
      <c r="E695">
        <v>6</v>
      </c>
      <c r="F695" t="str">
        <f t="shared" si="10"/>
        <v>Average Per Premise1-in-10July System Peak Day50% Cycling6</v>
      </c>
      <c r="G695">
        <v>4.0554639999999997</v>
      </c>
      <c r="H695">
        <v>4.0554639999999997</v>
      </c>
      <c r="I695">
        <v>66.585999999999999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3401</v>
      </c>
    </row>
    <row r="696" spans="1:15">
      <c r="A696" t="s">
        <v>30</v>
      </c>
      <c r="B696" t="s">
        <v>42</v>
      </c>
      <c r="C696" t="s">
        <v>46</v>
      </c>
      <c r="D696" t="s">
        <v>32</v>
      </c>
      <c r="E696">
        <v>6</v>
      </c>
      <c r="F696" t="str">
        <f t="shared" si="10"/>
        <v>Average Per Device1-in-10July System Peak Day50% Cycling6</v>
      </c>
      <c r="G696">
        <v>1.7949809999999999</v>
      </c>
      <c r="H696">
        <v>1.7949809999999999</v>
      </c>
      <c r="I696">
        <v>66.585999999999999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3401</v>
      </c>
    </row>
    <row r="697" spans="1:15">
      <c r="A697" t="s">
        <v>51</v>
      </c>
      <c r="B697" t="s">
        <v>42</v>
      </c>
      <c r="C697" t="s">
        <v>46</v>
      </c>
      <c r="D697" t="s">
        <v>32</v>
      </c>
      <c r="E697">
        <v>6</v>
      </c>
      <c r="F697" t="str">
        <f t="shared" si="10"/>
        <v>Aggregate1-in-10July System Peak Day50% Cycling6</v>
      </c>
      <c r="G697">
        <v>13.792630000000001</v>
      </c>
      <c r="H697">
        <v>13.792630000000001</v>
      </c>
      <c r="I697">
        <v>66.585999999999999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3401</v>
      </c>
    </row>
    <row r="698" spans="1:15">
      <c r="A698" t="s">
        <v>31</v>
      </c>
      <c r="B698" t="s">
        <v>42</v>
      </c>
      <c r="C698" t="s">
        <v>46</v>
      </c>
      <c r="D698" t="s">
        <v>32</v>
      </c>
      <c r="E698">
        <v>7</v>
      </c>
      <c r="F698" t="str">
        <f t="shared" si="10"/>
        <v>Average Per Ton1-in-10July System Peak Day50% Cycling7</v>
      </c>
      <c r="G698">
        <v>0.52437389999999995</v>
      </c>
      <c r="H698">
        <v>0.52437389999999995</v>
      </c>
      <c r="I698">
        <v>69.566000000000003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3401</v>
      </c>
    </row>
    <row r="699" spans="1:15">
      <c r="A699" t="s">
        <v>29</v>
      </c>
      <c r="B699" t="s">
        <v>42</v>
      </c>
      <c r="C699" t="s">
        <v>46</v>
      </c>
      <c r="D699" t="s">
        <v>32</v>
      </c>
      <c r="E699">
        <v>7</v>
      </c>
      <c r="F699" t="str">
        <f t="shared" si="10"/>
        <v>Average Per Premise1-in-10July System Peak Day50% Cycling7</v>
      </c>
      <c r="G699">
        <v>4.6043919999999998</v>
      </c>
      <c r="H699">
        <v>4.6043919999999998</v>
      </c>
      <c r="I699">
        <v>69.566000000000003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3401</v>
      </c>
    </row>
    <row r="700" spans="1:15">
      <c r="A700" t="s">
        <v>30</v>
      </c>
      <c r="B700" t="s">
        <v>42</v>
      </c>
      <c r="C700" t="s">
        <v>46</v>
      </c>
      <c r="D700" t="s">
        <v>32</v>
      </c>
      <c r="E700">
        <v>7</v>
      </c>
      <c r="F700" t="str">
        <f t="shared" si="10"/>
        <v>Average Per Device1-in-10July System Peak Day50% Cycling7</v>
      </c>
      <c r="G700">
        <v>2.037941</v>
      </c>
      <c r="H700">
        <v>2.037941</v>
      </c>
      <c r="I700">
        <v>69.566000000000003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3401</v>
      </c>
    </row>
    <row r="701" spans="1:15">
      <c r="A701" t="s">
        <v>51</v>
      </c>
      <c r="B701" t="s">
        <v>42</v>
      </c>
      <c r="C701" t="s">
        <v>46</v>
      </c>
      <c r="D701" t="s">
        <v>32</v>
      </c>
      <c r="E701">
        <v>7</v>
      </c>
      <c r="F701" t="str">
        <f t="shared" si="10"/>
        <v>Aggregate1-in-10July System Peak Day50% Cycling7</v>
      </c>
      <c r="G701">
        <v>15.65954</v>
      </c>
      <c r="H701">
        <v>15.65954</v>
      </c>
      <c r="I701">
        <v>69.566000000000003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3401</v>
      </c>
    </row>
    <row r="702" spans="1:15">
      <c r="A702" t="s">
        <v>31</v>
      </c>
      <c r="B702" t="s">
        <v>42</v>
      </c>
      <c r="C702" t="s">
        <v>46</v>
      </c>
      <c r="D702" t="s">
        <v>32</v>
      </c>
      <c r="E702">
        <v>8</v>
      </c>
      <c r="F702" t="str">
        <f t="shared" si="10"/>
        <v>Average Per Ton1-in-10July System Peak Day50% Cycling8</v>
      </c>
      <c r="G702">
        <v>0.64483809999999997</v>
      </c>
      <c r="H702">
        <v>0.64483809999999997</v>
      </c>
      <c r="I702">
        <v>73.680700000000002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3401</v>
      </c>
    </row>
    <row r="703" spans="1:15">
      <c r="A703" t="s">
        <v>29</v>
      </c>
      <c r="B703" t="s">
        <v>42</v>
      </c>
      <c r="C703" t="s">
        <v>46</v>
      </c>
      <c r="D703" t="s">
        <v>32</v>
      </c>
      <c r="E703">
        <v>8</v>
      </c>
      <c r="F703" t="str">
        <f t="shared" si="10"/>
        <v>Average Per Premise1-in-10July System Peak Day50% Cycling8</v>
      </c>
      <c r="G703">
        <v>5.6621560000000004</v>
      </c>
      <c r="H703">
        <v>5.6621560000000004</v>
      </c>
      <c r="I703">
        <v>73.680700000000002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3401</v>
      </c>
    </row>
    <row r="704" spans="1:15">
      <c r="A704" t="s">
        <v>30</v>
      </c>
      <c r="B704" t="s">
        <v>42</v>
      </c>
      <c r="C704" t="s">
        <v>46</v>
      </c>
      <c r="D704" t="s">
        <v>32</v>
      </c>
      <c r="E704">
        <v>8</v>
      </c>
      <c r="F704" t="str">
        <f t="shared" si="10"/>
        <v>Average Per Device1-in-10July System Peak Day50% Cycling8</v>
      </c>
      <c r="G704">
        <v>2.506116</v>
      </c>
      <c r="H704">
        <v>2.506116</v>
      </c>
      <c r="I704">
        <v>73.680700000000002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3401</v>
      </c>
    </row>
    <row r="705" spans="1:15">
      <c r="A705" t="s">
        <v>51</v>
      </c>
      <c r="B705" t="s">
        <v>42</v>
      </c>
      <c r="C705" t="s">
        <v>46</v>
      </c>
      <c r="D705" t="s">
        <v>32</v>
      </c>
      <c r="E705">
        <v>8</v>
      </c>
      <c r="F705" t="str">
        <f t="shared" si="10"/>
        <v>Aggregate1-in-10July System Peak Day50% Cycling8</v>
      </c>
      <c r="G705">
        <v>19.256989999999998</v>
      </c>
      <c r="H705">
        <v>19.256989999999998</v>
      </c>
      <c r="I705">
        <v>73.680700000000002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3401</v>
      </c>
    </row>
    <row r="706" spans="1:15">
      <c r="A706" t="s">
        <v>31</v>
      </c>
      <c r="B706" t="s">
        <v>42</v>
      </c>
      <c r="C706" t="s">
        <v>46</v>
      </c>
      <c r="D706" t="s">
        <v>32</v>
      </c>
      <c r="E706">
        <v>9</v>
      </c>
      <c r="F706" t="str">
        <f t="shared" si="10"/>
        <v>Average Per Ton1-in-10July System Peak Day50% Cycling9</v>
      </c>
      <c r="G706">
        <v>0.82059959999999998</v>
      </c>
      <c r="H706">
        <v>0.82059959999999998</v>
      </c>
      <c r="I706">
        <v>79.245800000000003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3401</v>
      </c>
    </row>
    <row r="707" spans="1:15">
      <c r="A707" t="s">
        <v>29</v>
      </c>
      <c r="B707" t="s">
        <v>42</v>
      </c>
      <c r="C707" t="s">
        <v>46</v>
      </c>
      <c r="D707" t="s">
        <v>32</v>
      </c>
      <c r="E707">
        <v>9</v>
      </c>
      <c r="F707" t="str">
        <f t="shared" ref="F707:F770" si="11">CONCATENATE(A707,B707,C707,D707,E707)</f>
        <v>Average Per Premise1-in-10July System Peak Day50% Cycling9</v>
      </c>
      <c r="G707">
        <v>7.2054720000000003</v>
      </c>
      <c r="H707">
        <v>7.2054720000000003</v>
      </c>
      <c r="I707">
        <v>79.245800000000003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3401</v>
      </c>
    </row>
    <row r="708" spans="1:15">
      <c r="A708" t="s">
        <v>30</v>
      </c>
      <c r="B708" t="s">
        <v>42</v>
      </c>
      <c r="C708" t="s">
        <v>46</v>
      </c>
      <c r="D708" t="s">
        <v>32</v>
      </c>
      <c r="E708">
        <v>9</v>
      </c>
      <c r="F708" t="str">
        <f t="shared" si="11"/>
        <v>Average Per Device1-in-10July System Peak Day50% Cycling9</v>
      </c>
      <c r="G708">
        <v>3.1892</v>
      </c>
      <c r="H708">
        <v>3.1892</v>
      </c>
      <c r="I708">
        <v>79.245800000000003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3401</v>
      </c>
    </row>
    <row r="709" spans="1:15">
      <c r="A709" t="s">
        <v>51</v>
      </c>
      <c r="B709" t="s">
        <v>42</v>
      </c>
      <c r="C709" t="s">
        <v>46</v>
      </c>
      <c r="D709" t="s">
        <v>32</v>
      </c>
      <c r="E709">
        <v>9</v>
      </c>
      <c r="F709" t="str">
        <f t="shared" si="11"/>
        <v>Aggregate1-in-10July System Peak Day50% Cycling9</v>
      </c>
      <c r="G709">
        <v>24.50581</v>
      </c>
      <c r="H709">
        <v>24.50581</v>
      </c>
      <c r="I709">
        <v>79.245800000000003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3401</v>
      </c>
    </row>
    <row r="710" spans="1:15">
      <c r="A710" t="s">
        <v>31</v>
      </c>
      <c r="B710" t="s">
        <v>42</v>
      </c>
      <c r="C710" t="s">
        <v>46</v>
      </c>
      <c r="D710" t="s">
        <v>32</v>
      </c>
      <c r="E710">
        <v>10</v>
      </c>
      <c r="F710" t="str">
        <f t="shared" si="11"/>
        <v>Average Per Ton1-in-10July System Peak Day50% Cycling10</v>
      </c>
      <c r="G710">
        <v>0.97180750000000005</v>
      </c>
      <c r="H710">
        <v>0.97180750000000005</v>
      </c>
      <c r="I710">
        <v>82.563699999999997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3401</v>
      </c>
    </row>
    <row r="711" spans="1:15">
      <c r="A711" t="s">
        <v>29</v>
      </c>
      <c r="B711" t="s">
        <v>42</v>
      </c>
      <c r="C711" t="s">
        <v>46</v>
      </c>
      <c r="D711" t="s">
        <v>32</v>
      </c>
      <c r="E711">
        <v>10</v>
      </c>
      <c r="F711" t="str">
        <f t="shared" si="11"/>
        <v>Average Per Premise1-in-10July System Peak Day50% Cycling10</v>
      </c>
      <c r="G711">
        <v>8.5331899999999994</v>
      </c>
      <c r="H711">
        <v>8.5331899999999994</v>
      </c>
      <c r="I711">
        <v>82.563699999999997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3401</v>
      </c>
    </row>
    <row r="712" spans="1:15">
      <c r="A712" t="s">
        <v>30</v>
      </c>
      <c r="B712" t="s">
        <v>42</v>
      </c>
      <c r="C712" t="s">
        <v>46</v>
      </c>
      <c r="D712" t="s">
        <v>32</v>
      </c>
      <c r="E712">
        <v>10</v>
      </c>
      <c r="F712" t="str">
        <f t="shared" si="11"/>
        <v>Average Per Device1-in-10July System Peak Day50% Cycling10</v>
      </c>
      <c r="G712">
        <v>3.7768579999999998</v>
      </c>
      <c r="H712">
        <v>3.7768579999999998</v>
      </c>
      <c r="I712">
        <v>82.563699999999997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3401</v>
      </c>
    </row>
    <row r="713" spans="1:15">
      <c r="A713" t="s">
        <v>51</v>
      </c>
      <c r="B713" t="s">
        <v>42</v>
      </c>
      <c r="C713" t="s">
        <v>46</v>
      </c>
      <c r="D713" t="s">
        <v>32</v>
      </c>
      <c r="E713">
        <v>10</v>
      </c>
      <c r="F713" t="str">
        <f t="shared" si="11"/>
        <v>Aggregate1-in-10July System Peak Day50% Cycling10</v>
      </c>
      <c r="G713">
        <v>29.021380000000001</v>
      </c>
      <c r="H713">
        <v>29.021380000000001</v>
      </c>
      <c r="I713">
        <v>82.563699999999997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3401</v>
      </c>
    </row>
    <row r="714" spans="1:15">
      <c r="A714" t="s">
        <v>31</v>
      </c>
      <c r="B714" t="s">
        <v>42</v>
      </c>
      <c r="C714" t="s">
        <v>46</v>
      </c>
      <c r="D714" t="s">
        <v>32</v>
      </c>
      <c r="E714">
        <v>11</v>
      </c>
      <c r="F714" t="str">
        <f t="shared" si="11"/>
        <v>Average Per Ton1-in-10July System Peak Day50% Cycling11</v>
      </c>
      <c r="G714">
        <v>1.089145</v>
      </c>
      <c r="H714">
        <v>1.089145</v>
      </c>
      <c r="I714">
        <v>84.637799999999999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3401</v>
      </c>
    </row>
    <row r="715" spans="1:15">
      <c r="A715" t="s">
        <v>29</v>
      </c>
      <c r="B715" t="s">
        <v>42</v>
      </c>
      <c r="C715" t="s">
        <v>46</v>
      </c>
      <c r="D715" t="s">
        <v>32</v>
      </c>
      <c r="E715">
        <v>11</v>
      </c>
      <c r="F715" t="str">
        <f t="shared" si="11"/>
        <v>Average Per Premise1-in-10July System Peak Day50% Cycling11</v>
      </c>
      <c r="G715">
        <v>9.5634969999999999</v>
      </c>
      <c r="H715">
        <v>9.5634969999999999</v>
      </c>
      <c r="I715">
        <v>84.637799999999999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3401</v>
      </c>
    </row>
    <row r="716" spans="1:15">
      <c r="A716" t="s">
        <v>30</v>
      </c>
      <c r="B716" t="s">
        <v>42</v>
      </c>
      <c r="C716" t="s">
        <v>46</v>
      </c>
      <c r="D716" t="s">
        <v>32</v>
      </c>
      <c r="E716">
        <v>11</v>
      </c>
      <c r="F716" t="str">
        <f t="shared" si="11"/>
        <v>Average Per Device1-in-10July System Peak Day50% Cycling11</v>
      </c>
      <c r="G716">
        <v>4.2328799999999998</v>
      </c>
      <c r="H716">
        <v>4.2328799999999998</v>
      </c>
      <c r="I716">
        <v>84.637799999999999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3401</v>
      </c>
    </row>
    <row r="717" spans="1:15">
      <c r="A717" t="s">
        <v>51</v>
      </c>
      <c r="B717" t="s">
        <v>42</v>
      </c>
      <c r="C717" t="s">
        <v>46</v>
      </c>
      <c r="D717" t="s">
        <v>32</v>
      </c>
      <c r="E717">
        <v>11</v>
      </c>
      <c r="F717" t="str">
        <f t="shared" si="11"/>
        <v>Aggregate1-in-10July System Peak Day50% Cycling11</v>
      </c>
      <c r="G717">
        <v>32.525449999999999</v>
      </c>
      <c r="H717">
        <v>32.525449999999999</v>
      </c>
      <c r="I717">
        <v>84.637799999999999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3401</v>
      </c>
    </row>
    <row r="718" spans="1:15">
      <c r="A718" t="s">
        <v>31</v>
      </c>
      <c r="B718" t="s">
        <v>42</v>
      </c>
      <c r="C718" t="s">
        <v>46</v>
      </c>
      <c r="D718" t="s">
        <v>32</v>
      </c>
      <c r="E718">
        <v>12</v>
      </c>
      <c r="F718" t="str">
        <f t="shared" si="11"/>
        <v>Average Per Ton1-in-10July System Peak Day50% Cycling12</v>
      </c>
      <c r="G718">
        <v>1.1496010000000001</v>
      </c>
      <c r="H718">
        <v>1.1496010000000001</v>
      </c>
      <c r="I718">
        <v>87.681899999999999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3401</v>
      </c>
    </row>
    <row r="719" spans="1:15">
      <c r="A719" t="s">
        <v>29</v>
      </c>
      <c r="B719" t="s">
        <v>42</v>
      </c>
      <c r="C719" t="s">
        <v>46</v>
      </c>
      <c r="D719" t="s">
        <v>32</v>
      </c>
      <c r="E719">
        <v>12</v>
      </c>
      <c r="F719" t="str">
        <f t="shared" si="11"/>
        <v>Average Per Premise1-in-10July System Peak Day50% Cycling12</v>
      </c>
      <c r="G719">
        <v>10.09435</v>
      </c>
      <c r="H719">
        <v>10.09435</v>
      </c>
      <c r="I719">
        <v>87.681899999999999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3401</v>
      </c>
    </row>
    <row r="720" spans="1:15">
      <c r="A720" t="s">
        <v>30</v>
      </c>
      <c r="B720" t="s">
        <v>42</v>
      </c>
      <c r="C720" t="s">
        <v>46</v>
      </c>
      <c r="D720" t="s">
        <v>32</v>
      </c>
      <c r="E720">
        <v>12</v>
      </c>
      <c r="F720" t="str">
        <f t="shared" si="11"/>
        <v>Average Per Device1-in-10July System Peak Day50% Cycling12</v>
      </c>
      <c r="G720">
        <v>4.4678420000000001</v>
      </c>
      <c r="H720">
        <v>4.4678420000000001</v>
      </c>
      <c r="I720">
        <v>87.681899999999999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3401</v>
      </c>
    </row>
    <row r="721" spans="1:15">
      <c r="A721" t="s">
        <v>51</v>
      </c>
      <c r="B721" t="s">
        <v>42</v>
      </c>
      <c r="C721" t="s">
        <v>46</v>
      </c>
      <c r="D721" t="s">
        <v>32</v>
      </c>
      <c r="E721">
        <v>12</v>
      </c>
      <c r="F721" t="str">
        <f t="shared" si="11"/>
        <v>Aggregate1-in-10July System Peak Day50% Cycling12</v>
      </c>
      <c r="G721">
        <v>34.330889999999997</v>
      </c>
      <c r="H721">
        <v>34.330889999999997</v>
      </c>
      <c r="I721">
        <v>87.681899999999999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3401</v>
      </c>
    </row>
    <row r="722" spans="1:15">
      <c r="A722" t="s">
        <v>31</v>
      </c>
      <c r="B722" t="s">
        <v>42</v>
      </c>
      <c r="C722" t="s">
        <v>46</v>
      </c>
      <c r="D722" t="s">
        <v>32</v>
      </c>
      <c r="E722">
        <v>13</v>
      </c>
      <c r="F722" t="str">
        <f t="shared" si="11"/>
        <v>Average Per Ton1-in-10July System Peak Day50% Cycling13</v>
      </c>
      <c r="G722">
        <v>1.1665460000000001</v>
      </c>
      <c r="H722">
        <v>1.1665460000000001</v>
      </c>
      <c r="I722">
        <v>88.863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3401</v>
      </c>
    </row>
    <row r="723" spans="1:15">
      <c r="A723" t="s">
        <v>29</v>
      </c>
      <c r="B723" t="s">
        <v>42</v>
      </c>
      <c r="C723" t="s">
        <v>46</v>
      </c>
      <c r="D723" t="s">
        <v>32</v>
      </c>
      <c r="E723">
        <v>13</v>
      </c>
      <c r="F723" t="str">
        <f t="shared" si="11"/>
        <v>Average Per Premise1-in-10July System Peak Day50% Cycling13</v>
      </c>
      <c r="G723">
        <v>10.243130000000001</v>
      </c>
      <c r="H723">
        <v>10.243130000000001</v>
      </c>
      <c r="I723">
        <v>88.863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3401</v>
      </c>
    </row>
    <row r="724" spans="1:15">
      <c r="A724" t="s">
        <v>30</v>
      </c>
      <c r="B724" t="s">
        <v>42</v>
      </c>
      <c r="C724" t="s">
        <v>46</v>
      </c>
      <c r="D724" t="s">
        <v>32</v>
      </c>
      <c r="E724">
        <v>13</v>
      </c>
      <c r="F724" t="str">
        <f t="shared" si="11"/>
        <v>Average Per Device1-in-10July System Peak Day50% Cycling13</v>
      </c>
      <c r="G724">
        <v>4.5336930000000004</v>
      </c>
      <c r="H724">
        <v>4.5336930000000004</v>
      </c>
      <c r="I724">
        <v>88.863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3401</v>
      </c>
    </row>
    <row r="725" spans="1:15">
      <c r="A725" t="s">
        <v>51</v>
      </c>
      <c r="B725" t="s">
        <v>42</v>
      </c>
      <c r="C725" t="s">
        <v>46</v>
      </c>
      <c r="D725" t="s">
        <v>32</v>
      </c>
      <c r="E725">
        <v>13</v>
      </c>
      <c r="F725" t="str">
        <f t="shared" si="11"/>
        <v>Aggregate1-in-10July System Peak Day50% Cycling13</v>
      </c>
      <c r="G725">
        <v>34.8369</v>
      </c>
      <c r="H725">
        <v>34.8369</v>
      </c>
      <c r="I725">
        <v>88.863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3401</v>
      </c>
    </row>
    <row r="726" spans="1:15">
      <c r="A726" t="s">
        <v>31</v>
      </c>
      <c r="B726" t="s">
        <v>42</v>
      </c>
      <c r="C726" t="s">
        <v>46</v>
      </c>
      <c r="D726" t="s">
        <v>32</v>
      </c>
      <c r="E726">
        <v>14</v>
      </c>
      <c r="F726" t="str">
        <f t="shared" si="11"/>
        <v>Average Per Ton1-in-10July System Peak Day50% Cycling14</v>
      </c>
      <c r="G726">
        <v>1.0968770000000001</v>
      </c>
      <c r="H726">
        <v>1.171654</v>
      </c>
      <c r="I726">
        <v>88.483699999999999</v>
      </c>
      <c r="J726">
        <v>4.38442E-2</v>
      </c>
      <c r="K726">
        <v>6.2120000000000002E-2</v>
      </c>
      <c r="L726">
        <v>7.4777700000000003E-2</v>
      </c>
      <c r="M726">
        <v>8.7435499999999999E-2</v>
      </c>
      <c r="N726">
        <v>0.10571120000000001</v>
      </c>
      <c r="O726">
        <v>3401</v>
      </c>
    </row>
    <row r="727" spans="1:15">
      <c r="A727" t="s">
        <v>29</v>
      </c>
      <c r="B727" t="s">
        <v>42</v>
      </c>
      <c r="C727" t="s">
        <v>46</v>
      </c>
      <c r="D727" t="s">
        <v>32</v>
      </c>
      <c r="E727">
        <v>14</v>
      </c>
      <c r="F727" t="str">
        <f t="shared" si="11"/>
        <v>Average Per Premise1-in-10July System Peak Day50% Cycling14</v>
      </c>
      <c r="G727">
        <v>9.6313910000000007</v>
      </c>
      <c r="H727">
        <v>10.287990000000001</v>
      </c>
      <c r="I727">
        <v>88.483699999999999</v>
      </c>
      <c r="J727">
        <v>0.38498470000000001</v>
      </c>
      <c r="K727">
        <v>0.54545949999999999</v>
      </c>
      <c r="L727">
        <v>0.65660379999999996</v>
      </c>
      <c r="M727">
        <v>0.76774810000000004</v>
      </c>
      <c r="N727">
        <v>0.92822280000000001</v>
      </c>
      <c r="O727">
        <v>3401</v>
      </c>
    </row>
    <row r="728" spans="1:15">
      <c r="A728" t="s">
        <v>30</v>
      </c>
      <c r="B728" t="s">
        <v>42</v>
      </c>
      <c r="C728" t="s">
        <v>46</v>
      </c>
      <c r="D728" t="s">
        <v>32</v>
      </c>
      <c r="E728">
        <v>14</v>
      </c>
      <c r="F728" t="str">
        <f t="shared" si="11"/>
        <v>Average Per Device1-in-10July System Peak Day50% Cycling14</v>
      </c>
      <c r="G728">
        <v>4.262931</v>
      </c>
      <c r="H728">
        <v>4.5535490000000003</v>
      </c>
      <c r="I728">
        <v>88.483699999999999</v>
      </c>
      <c r="J728">
        <v>0.1703973</v>
      </c>
      <c r="K728">
        <v>0.24142469999999999</v>
      </c>
      <c r="L728">
        <v>0.29061809999999999</v>
      </c>
      <c r="M728">
        <v>0.33981149999999999</v>
      </c>
      <c r="N728">
        <v>0.4108388</v>
      </c>
      <c r="O728">
        <v>3401</v>
      </c>
    </row>
    <row r="729" spans="1:15">
      <c r="A729" t="s">
        <v>51</v>
      </c>
      <c r="B729" t="s">
        <v>42</v>
      </c>
      <c r="C729" t="s">
        <v>46</v>
      </c>
      <c r="D729" t="s">
        <v>32</v>
      </c>
      <c r="E729">
        <v>14</v>
      </c>
      <c r="F729" t="str">
        <f t="shared" si="11"/>
        <v>Aggregate1-in-10July System Peak Day50% Cycling14</v>
      </c>
      <c r="G729">
        <v>32.756360000000001</v>
      </c>
      <c r="H729">
        <v>34.989469999999997</v>
      </c>
      <c r="I729">
        <v>88.483699999999999</v>
      </c>
      <c r="J729">
        <v>1.3093330000000001</v>
      </c>
      <c r="K729">
        <v>1.855108</v>
      </c>
      <c r="L729">
        <v>2.2331089999999998</v>
      </c>
      <c r="M729">
        <v>2.6111110000000002</v>
      </c>
      <c r="N729">
        <v>3.1568860000000001</v>
      </c>
      <c r="O729">
        <v>3401</v>
      </c>
    </row>
    <row r="730" spans="1:15">
      <c r="A730" t="s">
        <v>31</v>
      </c>
      <c r="B730" t="s">
        <v>42</v>
      </c>
      <c r="C730" t="s">
        <v>46</v>
      </c>
      <c r="D730" t="s">
        <v>32</v>
      </c>
      <c r="E730">
        <v>15</v>
      </c>
      <c r="F730" t="str">
        <f t="shared" si="11"/>
        <v>Average Per Ton1-in-10July System Peak Day50% Cycling15</v>
      </c>
      <c r="G730">
        <v>1.0869390000000001</v>
      </c>
      <c r="H730">
        <v>1.174388</v>
      </c>
      <c r="I730">
        <v>86.778000000000006</v>
      </c>
      <c r="J730">
        <v>5.1273800000000001E-2</v>
      </c>
      <c r="K730">
        <v>7.2646500000000003E-2</v>
      </c>
      <c r="L730">
        <v>8.7449100000000002E-2</v>
      </c>
      <c r="M730">
        <v>0.1022518</v>
      </c>
      <c r="N730">
        <v>0.1236244</v>
      </c>
      <c r="O730">
        <v>3401</v>
      </c>
    </row>
    <row r="731" spans="1:15">
      <c r="A731" t="s">
        <v>29</v>
      </c>
      <c r="B731" t="s">
        <v>42</v>
      </c>
      <c r="C731" t="s">
        <v>46</v>
      </c>
      <c r="D731" t="s">
        <v>32</v>
      </c>
      <c r="E731">
        <v>15</v>
      </c>
      <c r="F731" t="str">
        <f t="shared" si="11"/>
        <v>Average Per Premise1-in-10July System Peak Day50% Cycling15</v>
      </c>
      <c r="G731">
        <v>9.5441289999999999</v>
      </c>
      <c r="H731">
        <v>10.311999999999999</v>
      </c>
      <c r="I731">
        <v>86.778000000000006</v>
      </c>
      <c r="J731">
        <v>0.45022200000000001</v>
      </c>
      <c r="K731">
        <v>0.63788990000000001</v>
      </c>
      <c r="L731">
        <v>0.76786810000000005</v>
      </c>
      <c r="M731">
        <v>0.89784629999999999</v>
      </c>
      <c r="N731">
        <v>1.0855140000000001</v>
      </c>
      <c r="O731">
        <v>3401</v>
      </c>
    </row>
    <row r="732" spans="1:15">
      <c r="A732" t="s">
        <v>30</v>
      </c>
      <c r="B732" t="s">
        <v>42</v>
      </c>
      <c r="C732" t="s">
        <v>46</v>
      </c>
      <c r="D732" t="s">
        <v>32</v>
      </c>
      <c r="E732">
        <v>15</v>
      </c>
      <c r="F732" t="str">
        <f t="shared" si="11"/>
        <v>Average Per Device1-in-10July System Peak Day50% Cycling15</v>
      </c>
      <c r="G732">
        <v>4.2243079999999997</v>
      </c>
      <c r="H732">
        <v>4.5641720000000001</v>
      </c>
      <c r="I732">
        <v>86.778000000000006</v>
      </c>
      <c r="J732">
        <v>0.1992719</v>
      </c>
      <c r="K732">
        <v>0.28233520000000001</v>
      </c>
      <c r="L732">
        <v>0.33986460000000002</v>
      </c>
      <c r="M732">
        <v>0.39739390000000002</v>
      </c>
      <c r="N732">
        <v>0.48045719999999997</v>
      </c>
      <c r="O732">
        <v>3401</v>
      </c>
    </row>
    <row r="733" spans="1:15">
      <c r="A733" t="s">
        <v>51</v>
      </c>
      <c r="B733" t="s">
        <v>42</v>
      </c>
      <c r="C733" t="s">
        <v>46</v>
      </c>
      <c r="D733" t="s">
        <v>32</v>
      </c>
      <c r="E733">
        <v>15</v>
      </c>
      <c r="F733" t="str">
        <f t="shared" si="11"/>
        <v>Aggregate1-in-10July System Peak Day50% Cycling15</v>
      </c>
      <c r="G733">
        <v>32.459580000000003</v>
      </c>
      <c r="H733">
        <v>35.071100000000001</v>
      </c>
      <c r="I733">
        <v>86.778000000000006</v>
      </c>
      <c r="J733">
        <v>1.5312049999999999</v>
      </c>
      <c r="K733">
        <v>2.1694629999999999</v>
      </c>
      <c r="L733">
        <v>2.6115189999999999</v>
      </c>
      <c r="M733">
        <v>3.0535749999999999</v>
      </c>
      <c r="N733">
        <v>3.6918329999999999</v>
      </c>
      <c r="O733">
        <v>3401</v>
      </c>
    </row>
    <row r="734" spans="1:15">
      <c r="A734" t="s">
        <v>31</v>
      </c>
      <c r="B734" t="s">
        <v>42</v>
      </c>
      <c r="C734" t="s">
        <v>46</v>
      </c>
      <c r="D734" t="s">
        <v>32</v>
      </c>
      <c r="E734">
        <v>16</v>
      </c>
      <c r="F734" t="str">
        <f t="shared" si="11"/>
        <v>Average Per Ton1-in-10July System Peak Day50% Cycling16</v>
      </c>
      <c r="G734">
        <v>1.058279</v>
      </c>
      <c r="H734">
        <v>1.157977</v>
      </c>
      <c r="I734">
        <v>83.992099999999994</v>
      </c>
      <c r="J734">
        <v>5.8455899999999998E-2</v>
      </c>
      <c r="K734">
        <v>8.2822300000000001E-2</v>
      </c>
      <c r="L734">
        <v>9.9698400000000006E-2</v>
      </c>
      <c r="M734">
        <v>0.1165745</v>
      </c>
      <c r="N734">
        <v>0.14094090000000001</v>
      </c>
      <c r="O734">
        <v>3401</v>
      </c>
    </row>
    <row r="735" spans="1:15">
      <c r="A735" t="s">
        <v>29</v>
      </c>
      <c r="B735" t="s">
        <v>42</v>
      </c>
      <c r="C735" t="s">
        <v>46</v>
      </c>
      <c r="D735" t="s">
        <v>32</v>
      </c>
      <c r="E735">
        <v>16</v>
      </c>
      <c r="F735" t="str">
        <f t="shared" si="11"/>
        <v>Average Per Premise1-in-10July System Peak Day50% Cycling16</v>
      </c>
      <c r="G735">
        <v>9.2924699999999998</v>
      </c>
      <c r="H735">
        <v>10.167899999999999</v>
      </c>
      <c r="I735">
        <v>83.992099999999994</v>
      </c>
      <c r="J735">
        <v>0.51328629999999997</v>
      </c>
      <c r="K735">
        <v>0.72724140000000004</v>
      </c>
      <c r="L735">
        <v>0.87542609999999998</v>
      </c>
      <c r="M735">
        <v>1.023611</v>
      </c>
      <c r="N735">
        <v>1.2375659999999999</v>
      </c>
      <c r="O735">
        <v>3401</v>
      </c>
    </row>
    <row r="736" spans="1:15">
      <c r="A736" t="s">
        <v>30</v>
      </c>
      <c r="B736" t="s">
        <v>42</v>
      </c>
      <c r="C736" t="s">
        <v>46</v>
      </c>
      <c r="D736" t="s">
        <v>32</v>
      </c>
      <c r="E736">
        <v>16</v>
      </c>
      <c r="F736" t="str">
        <f t="shared" si="11"/>
        <v>Average Per Device1-in-10July System Peak Day50% Cycling16</v>
      </c>
      <c r="G736">
        <v>4.1129220000000002</v>
      </c>
      <c r="H736">
        <v>4.5003919999999997</v>
      </c>
      <c r="I736">
        <v>83.992099999999994</v>
      </c>
      <c r="J736">
        <v>0.22718459999999999</v>
      </c>
      <c r="K736">
        <v>0.32188290000000003</v>
      </c>
      <c r="L736">
        <v>0.3874706</v>
      </c>
      <c r="M736">
        <v>0.45305830000000002</v>
      </c>
      <c r="N736">
        <v>0.54775660000000004</v>
      </c>
      <c r="O736">
        <v>3401</v>
      </c>
    </row>
    <row r="737" spans="1:15">
      <c r="A737" t="s">
        <v>51</v>
      </c>
      <c r="B737" t="s">
        <v>42</v>
      </c>
      <c r="C737" t="s">
        <v>46</v>
      </c>
      <c r="D737" t="s">
        <v>32</v>
      </c>
      <c r="E737">
        <v>16</v>
      </c>
      <c r="F737" t="str">
        <f t="shared" si="11"/>
        <v>Aggregate1-in-10July System Peak Day50% Cycling16</v>
      </c>
      <c r="G737">
        <v>31.60369</v>
      </c>
      <c r="H737">
        <v>34.581020000000002</v>
      </c>
      <c r="I737">
        <v>83.992099999999994</v>
      </c>
      <c r="J737">
        <v>1.745687</v>
      </c>
      <c r="K737">
        <v>2.4733480000000001</v>
      </c>
      <c r="L737">
        <v>2.9773239999999999</v>
      </c>
      <c r="M737">
        <v>3.4813000000000001</v>
      </c>
      <c r="N737">
        <v>4.2089619999999996</v>
      </c>
      <c r="O737">
        <v>3401</v>
      </c>
    </row>
    <row r="738" spans="1:15">
      <c r="A738" t="s">
        <v>31</v>
      </c>
      <c r="B738" t="s">
        <v>42</v>
      </c>
      <c r="C738" t="s">
        <v>46</v>
      </c>
      <c r="D738" t="s">
        <v>32</v>
      </c>
      <c r="E738">
        <v>17</v>
      </c>
      <c r="F738" t="str">
        <f t="shared" si="11"/>
        <v>Average Per Ton1-in-10July System Peak Day50% Cycling17</v>
      </c>
      <c r="G738">
        <v>1.0039689999999999</v>
      </c>
      <c r="H738">
        <v>1.102455</v>
      </c>
      <c r="I738">
        <v>80.298400000000001</v>
      </c>
      <c r="J738">
        <v>5.7744999999999998E-2</v>
      </c>
      <c r="K738">
        <v>8.1815100000000002E-2</v>
      </c>
      <c r="L738">
        <v>9.8485900000000001E-2</v>
      </c>
      <c r="M738">
        <v>0.1151568</v>
      </c>
      <c r="N738">
        <v>0.13922680000000001</v>
      </c>
      <c r="O738">
        <v>3401</v>
      </c>
    </row>
    <row r="739" spans="1:15">
      <c r="A739" t="s">
        <v>29</v>
      </c>
      <c r="B739" t="s">
        <v>42</v>
      </c>
      <c r="C739" t="s">
        <v>46</v>
      </c>
      <c r="D739" t="s">
        <v>32</v>
      </c>
      <c r="E739">
        <v>17</v>
      </c>
      <c r="F739" t="str">
        <f t="shared" si="11"/>
        <v>Average Per Premise1-in-10July System Peak Day50% Cycling17</v>
      </c>
      <c r="G739">
        <v>8.8155929999999998</v>
      </c>
      <c r="H739">
        <v>9.6803720000000002</v>
      </c>
      <c r="I739">
        <v>80.298400000000001</v>
      </c>
      <c r="J739">
        <v>0.50704380000000004</v>
      </c>
      <c r="K739">
        <v>0.71839679999999995</v>
      </c>
      <c r="L739">
        <v>0.86477939999999998</v>
      </c>
      <c r="M739">
        <v>1.0111619999999999</v>
      </c>
      <c r="N739">
        <v>1.222515</v>
      </c>
      <c r="O739">
        <v>3401</v>
      </c>
    </row>
    <row r="740" spans="1:15">
      <c r="A740" t="s">
        <v>30</v>
      </c>
      <c r="B740" t="s">
        <v>42</v>
      </c>
      <c r="C740" t="s">
        <v>46</v>
      </c>
      <c r="D740" t="s">
        <v>32</v>
      </c>
      <c r="E740">
        <v>17</v>
      </c>
      <c r="F740" t="str">
        <f t="shared" si="11"/>
        <v>Average Per Device1-in-10July System Peak Day50% Cycling17</v>
      </c>
      <c r="G740">
        <v>3.9018519999999999</v>
      </c>
      <c r="H740">
        <v>4.2846099999999998</v>
      </c>
      <c r="I740">
        <v>80.298400000000001</v>
      </c>
      <c r="J740">
        <v>0.2244216</v>
      </c>
      <c r="K740">
        <v>0.31796819999999998</v>
      </c>
      <c r="L740">
        <v>0.3827583</v>
      </c>
      <c r="M740">
        <v>0.44754830000000001</v>
      </c>
      <c r="N740">
        <v>0.54109490000000005</v>
      </c>
      <c r="O740">
        <v>3401</v>
      </c>
    </row>
    <row r="741" spans="1:15">
      <c r="A741" t="s">
        <v>51</v>
      </c>
      <c r="B741" t="s">
        <v>42</v>
      </c>
      <c r="C741" t="s">
        <v>46</v>
      </c>
      <c r="D741" t="s">
        <v>32</v>
      </c>
      <c r="E741">
        <v>17</v>
      </c>
      <c r="F741" t="str">
        <f t="shared" si="11"/>
        <v>Aggregate1-in-10July System Peak Day50% Cycling17</v>
      </c>
      <c r="G741">
        <v>29.981829999999999</v>
      </c>
      <c r="H741">
        <v>32.92295</v>
      </c>
      <c r="I741">
        <v>80.298400000000001</v>
      </c>
      <c r="J741">
        <v>1.724456</v>
      </c>
      <c r="K741">
        <v>2.4432680000000002</v>
      </c>
      <c r="L741">
        <v>2.9411149999999999</v>
      </c>
      <c r="M741">
        <v>3.4389620000000001</v>
      </c>
      <c r="N741">
        <v>4.1577729999999997</v>
      </c>
      <c r="O741">
        <v>3401</v>
      </c>
    </row>
    <row r="742" spans="1:15">
      <c r="A742" t="s">
        <v>31</v>
      </c>
      <c r="B742" t="s">
        <v>42</v>
      </c>
      <c r="C742" t="s">
        <v>46</v>
      </c>
      <c r="D742" t="s">
        <v>32</v>
      </c>
      <c r="E742">
        <v>18</v>
      </c>
      <c r="F742" t="str">
        <f t="shared" si="11"/>
        <v>Average Per Ton1-in-10July System Peak Day50% Cycling18</v>
      </c>
      <c r="G742">
        <v>0.91111390000000003</v>
      </c>
      <c r="H742">
        <v>0.98327200000000003</v>
      </c>
      <c r="I742">
        <v>79.399000000000001</v>
      </c>
      <c r="J742">
        <v>4.2308199999999997E-2</v>
      </c>
      <c r="K742">
        <v>5.9943700000000003E-2</v>
      </c>
      <c r="L742">
        <v>7.2158E-2</v>
      </c>
      <c r="M742">
        <v>8.4372299999999997E-2</v>
      </c>
      <c r="N742">
        <v>0.1020078</v>
      </c>
      <c r="O742">
        <v>3401</v>
      </c>
    </row>
    <row r="743" spans="1:15">
      <c r="A743" t="s">
        <v>29</v>
      </c>
      <c r="B743" t="s">
        <v>42</v>
      </c>
      <c r="C743" t="s">
        <v>46</v>
      </c>
      <c r="D743" t="s">
        <v>32</v>
      </c>
      <c r="E743">
        <v>18</v>
      </c>
      <c r="F743" t="str">
        <f t="shared" si="11"/>
        <v>Average Per Premise1-in-10July System Peak Day50% Cycling18</v>
      </c>
      <c r="G743">
        <v>8.0002560000000003</v>
      </c>
      <c r="H743">
        <v>8.6338570000000008</v>
      </c>
      <c r="I743">
        <v>79.399000000000001</v>
      </c>
      <c r="J743">
        <v>0.37149759999999998</v>
      </c>
      <c r="K743">
        <v>0.5263504</v>
      </c>
      <c r="L743">
        <v>0.63360110000000003</v>
      </c>
      <c r="M743">
        <v>0.74085160000000005</v>
      </c>
      <c r="N743">
        <v>0.89570439999999996</v>
      </c>
      <c r="O743">
        <v>3401</v>
      </c>
    </row>
    <row r="744" spans="1:15">
      <c r="A744" t="s">
        <v>30</v>
      </c>
      <c r="B744" t="s">
        <v>42</v>
      </c>
      <c r="C744" t="s">
        <v>46</v>
      </c>
      <c r="D744" t="s">
        <v>32</v>
      </c>
      <c r="E744">
        <v>18</v>
      </c>
      <c r="F744" t="str">
        <f t="shared" si="11"/>
        <v>Average Per Device1-in-10July System Peak Day50% Cycling18</v>
      </c>
      <c r="G744">
        <v>3.5409769999999998</v>
      </c>
      <c r="H744">
        <v>3.8214139999999999</v>
      </c>
      <c r="I744">
        <v>79.399000000000001</v>
      </c>
      <c r="J744">
        <v>0.16442780000000001</v>
      </c>
      <c r="K744">
        <v>0.2329669</v>
      </c>
      <c r="L744">
        <v>0.28043689999999999</v>
      </c>
      <c r="M744">
        <v>0.3279069</v>
      </c>
      <c r="N744">
        <v>0.39644600000000002</v>
      </c>
      <c r="O744">
        <v>3401</v>
      </c>
    </row>
    <row r="745" spans="1:15">
      <c r="A745" t="s">
        <v>51</v>
      </c>
      <c r="B745" t="s">
        <v>42</v>
      </c>
      <c r="C745" t="s">
        <v>46</v>
      </c>
      <c r="D745" t="s">
        <v>32</v>
      </c>
      <c r="E745">
        <v>18</v>
      </c>
      <c r="F745" t="str">
        <f t="shared" si="11"/>
        <v>Aggregate1-in-10July System Peak Day50% Cycling18</v>
      </c>
      <c r="G745">
        <v>27.208870000000001</v>
      </c>
      <c r="H745">
        <v>29.36375</v>
      </c>
      <c r="I745">
        <v>79.399000000000001</v>
      </c>
      <c r="J745">
        <v>1.263463</v>
      </c>
      <c r="K745">
        <v>1.7901180000000001</v>
      </c>
      <c r="L745">
        <v>2.1548769999999999</v>
      </c>
      <c r="M745">
        <v>2.5196360000000002</v>
      </c>
      <c r="N745">
        <v>3.0462910000000001</v>
      </c>
      <c r="O745">
        <v>3401</v>
      </c>
    </row>
    <row r="746" spans="1:15">
      <c r="A746" t="s">
        <v>31</v>
      </c>
      <c r="B746" t="s">
        <v>42</v>
      </c>
      <c r="C746" t="s">
        <v>46</v>
      </c>
      <c r="D746" t="s">
        <v>32</v>
      </c>
      <c r="E746">
        <v>19</v>
      </c>
      <c r="F746" t="str">
        <f t="shared" si="11"/>
        <v>Average Per Ton1-in-10July System Peak Day50% Cycling19</v>
      </c>
      <c r="G746">
        <v>0.84684559999999998</v>
      </c>
      <c r="H746">
        <v>0.84684559999999998</v>
      </c>
      <c r="I746">
        <v>76.529499999999999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3401</v>
      </c>
    </row>
    <row r="747" spans="1:15">
      <c r="A747" t="s">
        <v>29</v>
      </c>
      <c r="B747" t="s">
        <v>42</v>
      </c>
      <c r="C747" t="s">
        <v>46</v>
      </c>
      <c r="D747" t="s">
        <v>32</v>
      </c>
      <c r="E747">
        <v>19</v>
      </c>
      <c r="F747" t="str">
        <f t="shared" si="11"/>
        <v>Average Per Premise1-in-10July System Peak Day50% Cycling19</v>
      </c>
      <c r="G747">
        <v>7.4359320000000002</v>
      </c>
      <c r="H747">
        <v>7.4359320000000002</v>
      </c>
      <c r="I747">
        <v>76.529499999999999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3401</v>
      </c>
    </row>
    <row r="748" spans="1:15">
      <c r="A748" t="s">
        <v>30</v>
      </c>
      <c r="B748" t="s">
        <v>42</v>
      </c>
      <c r="C748" t="s">
        <v>46</v>
      </c>
      <c r="D748" t="s">
        <v>32</v>
      </c>
      <c r="E748">
        <v>19</v>
      </c>
      <c r="F748" t="str">
        <f t="shared" si="11"/>
        <v>Average Per Device1-in-10July System Peak Day50% Cycling19</v>
      </c>
      <c r="G748">
        <v>3.2912029999999999</v>
      </c>
      <c r="H748">
        <v>3.2912029999999999</v>
      </c>
      <c r="I748">
        <v>76.529499999999999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3401</v>
      </c>
    </row>
    <row r="749" spans="1:15">
      <c r="A749" t="s">
        <v>51</v>
      </c>
      <c r="B749" t="s">
        <v>42</v>
      </c>
      <c r="C749" t="s">
        <v>46</v>
      </c>
      <c r="D749" t="s">
        <v>32</v>
      </c>
      <c r="E749">
        <v>19</v>
      </c>
      <c r="F749" t="str">
        <f t="shared" si="11"/>
        <v>Aggregate1-in-10July System Peak Day50% Cycling19</v>
      </c>
      <c r="G749">
        <v>25.2896</v>
      </c>
      <c r="H749">
        <v>25.2896</v>
      </c>
      <c r="I749">
        <v>76.529499999999999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3401</v>
      </c>
    </row>
    <row r="750" spans="1:15">
      <c r="A750" t="s">
        <v>31</v>
      </c>
      <c r="B750" t="s">
        <v>42</v>
      </c>
      <c r="C750" t="s">
        <v>46</v>
      </c>
      <c r="D750" t="s">
        <v>32</v>
      </c>
      <c r="E750">
        <v>20</v>
      </c>
      <c r="F750" t="str">
        <f t="shared" si="11"/>
        <v>Average Per Ton1-in-10July System Peak Day50% Cycling20</v>
      </c>
      <c r="G750">
        <v>0.79017219999999999</v>
      </c>
      <c r="H750">
        <v>0.79017219999999999</v>
      </c>
      <c r="I750">
        <v>73.165499999999994</v>
      </c>
      <c r="J750">
        <v>0</v>
      </c>
      <c r="K750">
        <v>0</v>
      </c>
      <c r="L750">
        <v>0</v>
      </c>
      <c r="M750">
        <v>0</v>
      </c>
      <c r="N750">
        <v>0</v>
      </c>
      <c r="O750">
        <v>3401</v>
      </c>
    </row>
    <row r="751" spans="1:15">
      <c r="A751" t="s">
        <v>29</v>
      </c>
      <c r="B751" t="s">
        <v>42</v>
      </c>
      <c r="C751" t="s">
        <v>46</v>
      </c>
      <c r="D751" t="s">
        <v>32</v>
      </c>
      <c r="E751">
        <v>20</v>
      </c>
      <c r="F751" t="str">
        <f t="shared" si="11"/>
        <v>Average Per Premise1-in-10July System Peak Day50% Cycling20</v>
      </c>
      <c r="G751">
        <v>6.9382979999999996</v>
      </c>
      <c r="H751">
        <v>6.9382979999999996</v>
      </c>
      <c r="I751">
        <v>73.165499999999994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3401</v>
      </c>
    </row>
    <row r="752" spans="1:15">
      <c r="A752" t="s">
        <v>30</v>
      </c>
      <c r="B752" t="s">
        <v>42</v>
      </c>
      <c r="C752" t="s">
        <v>46</v>
      </c>
      <c r="D752" t="s">
        <v>32</v>
      </c>
      <c r="E752">
        <v>20</v>
      </c>
      <c r="F752" t="str">
        <f t="shared" si="11"/>
        <v>Average Per Device1-in-10July System Peak Day50% Cycling20</v>
      </c>
      <c r="G752">
        <v>3.0709460000000002</v>
      </c>
      <c r="H752">
        <v>3.0709460000000002</v>
      </c>
      <c r="I752">
        <v>73.165499999999994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3401</v>
      </c>
    </row>
    <row r="753" spans="1:15">
      <c r="A753" t="s">
        <v>51</v>
      </c>
      <c r="B753" t="s">
        <v>42</v>
      </c>
      <c r="C753" t="s">
        <v>46</v>
      </c>
      <c r="D753" t="s">
        <v>32</v>
      </c>
      <c r="E753">
        <v>20</v>
      </c>
      <c r="F753" t="str">
        <f t="shared" si="11"/>
        <v>Aggregate1-in-10July System Peak Day50% Cycling20</v>
      </c>
      <c r="G753">
        <v>23.597149999999999</v>
      </c>
      <c r="H753">
        <v>23.597149999999999</v>
      </c>
      <c r="I753">
        <v>73.165499999999994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3401</v>
      </c>
    </row>
    <row r="754" spans="1:15">
      <c r="A754" t="s">
        <v>31</v>
      </c>
      <c r="B754" t="s">
        <v>42</v>
      </c>
      <c r="C754" t="s">
        <v>46</v>
      </c>
      <c r="D754" t="s">
        <v>32</v>
      </c>
      <c r="E754">
        <v>21</v>
      </c>
      <c r="F754" t="str">
        <f t="shared" si="11"/>
        <v>Average Per Ton1-in-10July System Peak Day50% Cycling21</v>
      </c>
      <c r="G754">
        <v>0.72550429999999999</v>
      </c>
      <c r="H754">
        <v>0.72550429999999999</v>
      </c>
      <c r="I754">
        <v>71.220200000000006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3401</v>
      </c>
    </row>
    <row r="755" spans="1:15">
      <c r="A755" t="s">
        <v>29</v>
      </c>
      <c r="B755" t="s">
        <v>42</v>
      </c>
      <c r="C755" t="s">
        <v>46</v>
      </c>
      <c r="D755" t="s">
        <v>32</v>
      </c>
      <c r="E755">
        <v>21</v>
      </c>
      <c r="F755" t="str">
        <f t="shared" si="11"/>
        <v>Average Per Premise1-in-10July System Peak Day50% Cycling21</v>
      </c>
      <c r="G755">
        <v>6.3704650000000003</v>
      </c>
      <c r="H755">
        <v>6.3704650000000003</v>
      </c>
      <c r="I755">
        <v>71.220200000000006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3401</v>
      </c>
    </row>
    <row r="756" spans="1:15">
      <c r="A756" t="s">
        <v>30</v>
      </c>
      <c r="B756" t="s">
        <v>42</v>
      </c>
      <c r="C756" t="s">
        <v>46</v>
      </c>
      <c r="D756" t="s">
        <v>32</v>
      </c>
      <c r="E756">
        <v>21</v>
      </c>
      <c r="F756" t="str">
        <f t="shared" si="11"/>
        <v>Average Per Device1-in-10July System Peak Day50% Cycling21</v>
      </c>
      <c r="G756">
        <v>2.8196189999999999</v>
      </c>
      <c r="H756">
        <v>2.8196189999999999</v>
      </c>
      <c r="I756">
        <v>71.220200000000006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3401</v>
      </c>
    </row>
    <row r="757" spans="1:15">
      <c r="A757" t="s">
        <v>51</v>
      </c>
      <c r="B757" t="s">
        <v>42</v>
      </c>
      <c r="C757" t="s">
        <v>46</v>
      </c>
      <c r="D757" t="s">
        <v>32</v>
      </c>
      <c r="E757">
        <v>21</v>
      </c>
      <c r="F757" t="str">
        <f t="shared" si="11"/>
        <v>Aggregate1-in-10July System Peak Day50% Cycling21</v>
      </c>
      <c r="G757">
        <v>21.665949999999999</v>
      </c>
      <c r="H757">
        <v>21.665949999999999</v>
      </c>
      <c r="I757">
        <v>71.220200000000006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3401</v>
      </c>
    </row>
    <row r="758" spans="1:15">
      <c r="A758" t="s">
        <v>31</v>
      </c>
      <c r="B758" t="s">
        <v>42</v>
      </c>
      <c r="C758" t="s">
        <v>46</v>
      </c>
      <c r="D758" t="s">
        <v>32</v>
      </c>
      <c r="E758">
        <v>22</v>
      </c>
      <c r="F758" t="str">
        <f t="shared" si="11"/>
        <v>Average Per Ton1-in-10July System Peak Day50% Cycling22</v>
      </c>
      <c r="G758">
        <v>0.63571520000000004</v>
      </c>
      <c r="H758">
        <v>0.63571520000000004</v>
      </c>
      <c r="I758">
        <v>69.752399999999994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3401</v>
      </c>
    </row>
    <row r="759" spans="1:15">
      <c r="A759" t="s">
        <v>29</v>
      </c>
      <c r="B759" t="s">
        <v>42</v>
      </c>
      <c r="C759" t="s">
        <v>46</v>
      </c>
      <c r="D759" t="s">
        <v>32</v>
      </c>
      <c r="E759">
        <v>22</v>
      </c>
      <c r="F759" t="str">
        <f t="shared" si="11"/>
        <v>Average Per Premise1-in-10July System Peak Day50% Cycling22</v>
      </c>
      <c r="G759">
        <v>5.5820509999999999</v>
      </c>
      <c r="H759">
        <v>5.5820509999999999</v>
      </c>
      <c r="I759">
        <v>69.752399999999994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3401</v>
      </c>
    </row>
    <row r="760" spans="1:15">
      <c r="A760" t="s">
        <v>30</v>
      </c>
      <c r="B760" t="s">
        <v>42</v>
      </c>
      <c r="C760" t="s">
        <v>46</v>
      </c>
      <c r="D760" t="s">
        <v>32</v>
      </c>
      <c r="E760">
        <v>22</v>
      </c>
      <c r="F760" t="str">
        <f t="shared" si="11"/>
        <v>Average Per Device1-in-10July System Peak Day50% Cycling22</v>
      </c>
      <c r="G760">
        <v>2.4706600000000001</v>
      </c>
      <c r="H760">
        <v>2.4706600000000001</v>
      </c>
      <c r="I760">
        <v>69.752399999999994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3401</v>
      </c>
    </row>
    <row r="761" spans="1:15">
      <c r="A761" t="s">
        <v>51</v>
      </c>
      <c r="B761" t="s">
        <v>42</v>
      </c>
      <c r="C761" t="s">
        <v>46</v>
      </c>
      <c r="D761" t="s">
        <v>32</v>
      </c>
      <c r="E761">
        <v>22</v>
      </c>
      <c r="F761" t="str">
        <f t="shared" si="11"/>
        <v>Aggregate1-in-10July System Peak Day50% Cycling22</v>
      </c>
      <c r="G761">
        <v>18.984549999999999</v>
      </c>
      <c r="H761">
        <v>18.984549999999999</v>
      </c>
      <c r="I761">
        <v>69.752399999999994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3401</v>
      </c>
    </row>
    <row r="762" spans="1:15">
      <c r="A762" t="s">
        <v>31</v>
      </c>
      <c r="B762" t="s">
        <v>42</v>
      </c>
      <c r="C762" t="s">
        <v>46</v>
      </c>
      <c r="D762" t="s">
        <v>32</v>
      </c>
      <c r="E762">
        <v>23</v>
      </c>
      <c r="F762" t="str">
        <f t="shared" si="11"/>
        <v>Average Per Ton1-in-10July System Peak Day50% Cycling23</v>
      </c>
      <c r="G762">
        <v>0.55384180000000005</v>
      </c>
      <c r="H762">
        <v>0.55384180000000005</v>
      </c>
      <c r="I762">
        <v>69.144099999999995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3401</v>
      </c>
    </row>
    <row r="763" spans="1:15">
      <c r="A763" t="s">
        <v>29</v>
      </c>
      <c r="B763" t="s">
        <v>42</v>
      </c>
      <c r="C763" t="s">
        <v>46</v>
      </c>
      <c r="D763" t="s">
        <v>32</v>
      </c>
      <c r="E763">
        <v>23</v>
      </c>
      <c r="F763" t="str">
        <f t="shared" si="11"/>
        <v>Average Per Premise1-in-10July System Peak Day50% Cycling23</v>
      </c>
      <c r="G763">
        <v>4.8631419999999999</v>
      </c>
      <c r="H763">
        <v>4.8631419999999999</v>
      </c>
      <c r="I763">
        <v>69.144099999999995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3401</v>
      </c>
    </row>
    <row r="764" spans="1:15">
      <c r="A764" t="s">
        <v>30</v>
      </c>
      <c r="B764" t="s">
        <v>42</v>
      </c>
      <c r="C764" t="s">
        <v>46</v>
      </c>
      <c r="D764" t="s">
        <v>32</v>
      </c>
      <c r="E764">
        <v>23</v>
      </c>
      <c r="F764" t="str">
        <f t="shared" si="11"/>
        <v>Average Per Device1-in-10July System Peak Day50% Cycling23</v>
      </c>
      <c r="G764">
        <v>2.152466</v>
      </c>
      <c r="H764">
        <v>2.152466</v>
      </c>
      <c r="I764">
        <v>69.144099999999995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3401</v>
      </c>
    </row>
    <row r="765" spans="1:15">
      <c r="A765" t="s">
        <v>51</v>
      </c>
      <c r="B765" t="s">
        <v>42</v>
      </c>
      <c r="C765" t="s">
        <v>46</v>
      </c>
      <c r="D765" t="s">
        <v>32</v>
      </c>
      <c r="E765">
        <v>23</v>
      </c>
      <c r="F765" t="str">
        <f t="shared" si="11"/>
        <v>Aggregate1-in-10July System Peak Day50% Cycling23</v>
      </c>
      <c r="G765">
        <v>16.539549999999998</v>
      </c>
      <c r="H765">
        <v>16.539549999999998</v>
      </c>
      <c r="I765">
        <v>69.144099999999995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3401</v>
      </c>
    </row>
    <row r="766" spans="1:15">
      <c r="A766" t="s">
        <v>31</v>
      </c>
      <c r="B766" t="s">
        <v>42</v>
      </c>
      <c r="C766" t="s">
        <v>46</v>
      </c>
      <c r="D766" t="s">
        <v>32</v>
      </c>
      <c r="E766">
        <v>24</v>
      </c>
      <c r="F766" t="str">
        <f t="shared" si="11"/>
        <v>Average Per Ton1-in-10July System Peak Day50% Cycling24</v>
      </c>
      <c r="G766">
        <v>0.49977240000000001</v>
      </c>
      <c r="H766">
        <v>0.49977240000000001</v>
      </c>
      <c r="I766">
        <v>68.673599999999993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3401</v>
      </c>
    </row>
    <row r="767" spans="1:15">
      <c r="A767" t="s">
        <v>29</v>
      </c>
      <c r="B767" t="s">
        <v>42</v>
      </c>
      <c r="C767" t="s">
        <v>46</v>
      </c>
      <c r="D767" t="s">
        <v>32</v>
      </c>
      <c r="E767">
        <v>24</v>
      </c>
      <c r="F767" t="str">
        <f t="shared" si="11"/>
        <v>Average Per Premise1-in-10July System Peak Day50% Cycling24</v>
      </c>
      <c r="G767">
        <v>4.3883720000000004</v>
      </c>
      <c r="H767">
        <v>4.3883720000000004</v>
      </c>
      <c r="I767">
        <v>68.673599999999993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3401</v>
      </c>
    </row>
    <row r="768" spans="1:15">
      <c r="A768" t="s">
        <v>30</v>
      </c>
      <c r="B768" t="s">
        <v>42</v>
      </c>
      <c r="C768" t="s">
        <v>46</v>
      </c>
      <c r="D768" t="s">
        <v>32</v>
      </c>
      <c r="E768">
        <v>24</v>
      </c>
      <c r="F768" t="str">
        <f t="shared" si="11"/>
        <v>Average Per Device1-in-10July System Peak Day50% Cycling24</v>
      </c>
      <c r="G768">
        <v>1.942329</v>
      </c>
      <c r="H768">
        <v>1.942329</v>
      </c>
      <c r="I768">
        <v>68.673599999999993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3401</v>
      </c>
    </row>
    <row r="769" spans="1:15">
      <c r="A769" t="s">
        <v>51</v>
      </c>
      <c r="B769" t="s">
        <v>42</v>
      </c>
      <c r="C769" t="s">
        <v>46</v>
      </c>
      <c r="D769" t="s">
        <v>32</v>
      </c>
      <c r="E769">
        <v>24</v>
      </c>
      <c r="F769" t="str">
        <f t="shared" si="11"/>
        <v>Aggregate1-in-10July System Peak Day50% Cycling24</v>
      </c>
      <c r="G769">
        <v>14.924849999999999</v>
      </c>
      <c r="H769">
        <v>14.924849999999999</v>
      </c>
      <c r="I769">
        <v>68.673599999999993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3401</v>
      </c>
    </row>
    <row r="770" spans="1:15">
      <c r="A770" t="s">
        <v>31</v>
      </c>
      <c r="B770" t="s">
        <v>42</v>
      </c>
      <c r="C770" t="s">
        <v>46</v>
      </c>
      <c r="D770" t="s">
        <v>27</v>
      </c>
      <c r="E770">
        <v>1</v>
      </c>
      <c r="F770" t="str">
        <f t="shared" si="11"/>
        <v>Average Per Ton1-in-10July System Peak DayAll1</v>
      </c>
      <c r="G770">
        <v>0.45671060000000002</v>
      </c>
      <c r="H770">
        <v>0.45671060000000002</v>
      </c>
      <c r="I770">
        <v>69.365499999999997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4870</v>
      </c>
    </row>
    <row r="771" spans="1:15">
      <c r="A771" t="s">
        <v>29</v>
      </c>
      <c r="B771" t="s">
        <v>42</v>
      </c>
      <c r="C771" t="s">
        <v>46</v>
      </c>
      <c r="D771" t="s">
        <v>27</v>
      </c>
      <c r="E771">
        <v>1</v>
      </c>
      <c r="F771" t="str">
        <f t="shared" ref="F771:F834" si="12">CONCATENATE(A771,B771,C771,D771,E771)</f>
        <v>Average Per Premise1-in-10July System Peak DayAll1</v>
      </c>
      <c r="G771">
        <v>4.2211309999999997</v>
      </c>
      <c r="H771">
        <v>4.2211309999999997</v>
      </c>
      <c r="I771">
        <v>69.365499999999997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4870</v>
      </c>
    </row>
    <row r="772" spans="1:15">
      <c r="A772" t="s">
        <v>30</v>
      </c>
      <c r="B772" t="s">
        <v>42</v>
      </c>
      <c r="C772" t="s">
        <v>46</v>
      </c>
      <c r="D772" t="s">
        <v>27</v>
      </c>
      <c r="E772">
        <v>1</v>
      </c>
      <c r="F772" t="str">
        <f t="shared" si="12"/>
        <v>Average Per Device1-in-10July System Peak DayAll1</v>
      </c>
      <c r="G772">
        <v>1.772912</v>
      </c>
      <c r="H772">
        <v>1.772912</v>
      </c>
      <c r="I772">
        <v>69.365499999999997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4870</v>
      </c>
    </row>
    <row r="773" spans="1:15">
      <c r="A773" t="s">
        <v>51</v>
      </c>
      <c r="B773" t="s">
        <v>42</v>
      </c>
      <c r="C773" t="s">
        <v>46</v>
      </c>
      <c r="D773" t="s">
        <v>27</v>
      </c>
      <c r="E773">
        <v>1</v>
      </c>
      <c r="F773" t="str">
        <f t="shared" si="12"/>
        <v>Aggregate1-in-10July System Peak DayAll1</v>
      </c>
      <c r="G773">
        <v>20.556909999999998</v>
      </c>
      <c r="H773">
        <v>20.556909999999998</v>
      </c>
      <c r="I773">
        <v>69.365499999999997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4870</v>
      </c>
    </row>
    <row r="774" spans="1:15">
      <c r="A774" t="s">
        <v>31</v>
      </c>
      <c r="B774" t="s">
        <v>42</v>
      </c>
      <c r="C774" t="s">
        <v>46</v>
      </c>
      <c r="D774" t="s">
        <v>27</v>
      </c>
      <c r="E774">
        <v>2</v>
      </c>
      <c r="F774" t="str">
        <f t="shared" si="12"/>
        <v>Average Per Ton1-in-10July System Peak DayAll2</v>
      </c>
      <c r="G774">
        <v>0.43759680000000001</v>
      </c>
      <c r="H774">
        <v>0.43759680000000001</v>
      </c>
      <c r="I774">
        <v>68.814800000000005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4870</v>
      </c>
    </row>
    <row r="775" spans="1:15">
      <c r="A775" t="s">
        <v>29</v>
      </c>
      <c r="B775" t="s">
        <v>42</v>
      </c>
      <c r="C775" t="s">
        <v>46</v>
      </c>
      <c r="D775" t="s">
        <v>27</v>
      </c>
      <c r="E775">
        <v>2</v>
      </c>
      <c r="F775" t="str">
        <f t="shared" si="12"/>
        <v>Average Per Premise1-in-10July System Peak DayAll2</v>
      </c>
      <c r="G775">
        <v>4.044473</v>
      </c>
      <c r="H775">
        <v>4.044473</v>
      </c>
      <c r="I775">
        <v>68.814800000000005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4870</v>
      </c>
    </row>
    <row r="776" spans="1:15">
      <c r="A776" t="s">
        <v>30</v>
      </c>
      <c r="B776" t="s">
        <v>42</v>
      </c>
      <c r="C776" t="s">
        <v>46</v>
      </c>
      <c r="D776" t="s">
        <v>27</v>
      </c>
      <c r="E776">
        <v>2</v>
      </c>
      <c r="F776" t="str">
        <f t="shared" si="12"/>
        <v>Average Per Device1-in-10July System Peak DayAll2</v>
      </c>
      <c r="G776">
        <v>1.6987129999999999</v>
      </c>
      <c r="H776">
        <v>1.6987129999999999</v>
      </c>
      <c r="I776">
        <v>68.814800000000005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4870</v>
      </c>
    </row>
    <row r="777" spans="1:15">
      <c r="A777" t="s">
        <v>51</v>
      </c>
      <c r="B777" t="s">
        <v>42</v>
      </c>
      <c r="C777" t="s">
        <v>46</v>
      </c>
      <c r="D777" t="s">
        <v>27</v>
      </c>
      <c r="E777">
        <v>2</v>
      </c>
      <c r="F777" t="str">
        <f t="shared" si="12"/>
        <v>Aggregate1-in-10July System Peak DayAll2</v>
      </c>
      <c r="G777">
        <v>19.696580000000001</v>
      </c>
      <c r="H777">
        <v>19.696580000000001</v>
      </c>
      <c r="I777">
        <v>68.814800000000005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4870</v>
      </c>
    </row>
    <row r="778" spans="1:15">
      <c r="A778" t="s">
        <v>31</v>
      </c>
      <c r="B778" t="s">
        <v>42</v>
      </c>
      <c r="C778" t="s">
        <v>46</v>
      </c>
      <c r="D778" t="s">
        <v>27</v>
      </c>
      <c r="E778">
        <v>3</v>
      </c>
      <c r="F778" t="str">
        <f t="shared" si="12"/>
        <v>Average Per Ton1-in-10July System Peak DayAll3</v>
      </c>
      <c r="G778">
        <v>0.42469410000000002</v>
      </c>
      <c r="H778">
        <v>0.42469410000000002</v>
      </c>
      <c r="I778">
        <v>68.831199999999995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4870</v>
      </c>
    </row>
    <row r="779" spans="1:15">
      <c r="A779" t="s">
        <v>29</v>
      </c>
      <c r="B779" t="s">
        <v>42</v>
      </c>
      <c r="C779" t="s">
        <v>46</v>
      </c>
      <c r="D779" t="s">
        <v>27</v>
      </c>
      <c r="E779">
        <v>3</v>
      </c>
      <c r="F779" t="str">
        <f t="shared" si="12"/>
        <v>Average Per Premise1-in-10July System Peak DayAll3</v>
      </c>
      <c r="G779">
        <v>3.9252199999999999</v>
      </c>
      <c r="H779">
        <v>3.9252199999999999</v>
      </c>
      <c r="I779">
        <v>68.831199999999995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4870</v>
      </c>
    </row>
    <row r="780" spans="1:15">
      <c r="A780" t="s">
        <v>30</v>
      </c>
      <c r="B780" t="s">
        <v>42</v>
      </c>
      <c r="C780" t="s">
        <v>46</v>
      </c>
      <c r="D780" t="s">
        <v>27</v>
      </c>
      <c r="E780">
        <v>3</v>
      </c>
      <c r="F780" t="str">
        <f t="shared" si="12"/>
        <v>Average Per Device1-in-10July System Peak DayAll3</v>
      </c>
      <c r="G780">
        <v>1.6486259999999999</v>
      </c>
      <c r="H780">
        <v>1.6486259999999999</v>
      </c>
      <c r="I780">
        <v>68.831199999999995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4870</v>
      </c>
    </row>
    <row r="781" spans="1:15">
      <c r="A781" t="s">
        <v>51</v>
      </c>
      <c r="B781" t="s">
        <v>42</v>
      </c>
      <c r="C781" t="s">
        <v>46</v>
      </c>
      <c r="D781" t="s">
        <v>27</v>
      </c>
      <c r="E781">
        <v>3</v>
      </c>
      <c r="F781" t="str">
        <f t="shared" si="12"/>
        <v>Aggregate1-in-10July System Peak DayAll3</v>
      </c>
      <c r="G781">
        <v>19.115819999999999</v>
      </c>
      <c r="H781">
        <v>19.115819999999999</v>
      </c>
      <c r="I781">
        <v>68.831199999999995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4870</v>
      </c>
    </row>
    <row r="782" spans="1:15">
      <c r="A782" t="s">
        <v>31</v>
      </c>
      <c r="B782" t="s">
        <v>42</v>
      </c>
      <c r="C782" t="s">
        <v>46</v>
      </c>
      <c r="D782" t="s">
        <v>27</v>
      </c>
      <c r="E782">
        <v>4</v>
      </c>
      <c r="F782" t="str">
        <f t="shared" si="12"/>
        <v>Average Per Ton1-in-10July System Peak DayAll4</v>
      </c>
      <c r="G782">
        <v>0.41938059999999999</v>
      </c>
      <c r="H782">
        <v>0.41938059999999999</v>
      </c>
      <c r="I782">
        <v>67.904499999999999</v>
      </c>
      <c r="J782">
        <v>0</v>
      </c>
      <c r="K782">
        <v>0</v>
      </c>
      <c r="L782">
        <v>0</v>
      </c>
      <c r="M782">
        <v>0</v>
      </c>
      <c r="N782">
        <v>0</v>
      </c>
      <c r="O782">
        <v>4870</v>
      </c>
    </row>
    <row r="783" spans="1:15">
      <c r="A783" t="s">
        <v>29</v>
      </c>
      <c r="B783" t="s">
        <v>42</v>
      </c>
      <c r="C783" t="s">
        <v>46</v>
      </c>
      <c r="D783" t="s">
        <v>27</v>
      </c>
      <c r="E783">
        <v>4</v>
      </c>
      <c r="F783" t="str">
        <f t="shared" si="12"/>
        <v>Average Per Premise1-in-10July System Peak DayAll4</v>
      </c>
      <c r="G783">
        <v>3.8761100000000002</v>
      </c>
      <c r="H783">
        <v>3.8761100000000002</v>
      </c>
      <c r="I783">
        <v>67.904499999999999</v>
      </c>
      <c r="J783">
        <v>0</v>
      </c>
      <c r="K783">
        <v>0</v>
      </c>
      <c r="L783">
        <v>0</v>
      </c>
      <c r="M783">
        <v>0</v>
      </c>
      <c r="N783">
        <v>0</v>
      </c>
      <c r="O783">
        <v>4870</v>
      </c>
    </row>
    <row r="784" spans="1:15">
      <c r="A784" t="s">
        <v>30</v>
      </c>
      <c r="B784" t="s">
        <v>42</v>
      </c>
      <c r="C784" t="s">
        <v>46</v>
      </c>
      <c r="D784" t="s">
        <v>27</v>
      </c>
      <c r="E784">
        <v>4</v>
      </c>
      <c r="F784" t="str">
        <f t="shared" si="12"/>
        <v>Average Per Device1-in-10July System Peak DayAll4</v>
      </c>
      <c r="G784">
        <v>1.6279999999999999</v>
      </c>
      <c r="H784">
        <v>1.6279999999999999</v>
      </c>
      <c r="I784">
        <v>67.904499999999999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4870</v>
      </c>
    </row>
    <row r="785" spans="1:15">
      <c r="A785" t="s">
        <v>51</v>
      </c>
      <c r="B785" t="s">
        <v>42</v>
      </c>
      <c r="C785" t="s">
        <v>46</v>
      </c>
      <c r="D785" t="s">
        <v>27</v>
      </c>
      <c r="E785">
        <v>4</v>
      </c>
      <c r="F785" t="str">
        <f t="shared" si="12"/>
        <v>Aggregate1-in-10July System Peak DayAll4</v>
      </c>
      <c r="G785">
        <v>18.876650000000001</v>
      </c>
      <c r="H785">
        <v>18.876650000000001</v>
      </c>
      <c r="I785">
        <v>67.904499999999999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4870</v>
      </c>
    </row>
    <row r="786" spans="1:15">
      <c r="A786" t="s">
        <v>31</v>
      </c>
      <c r="B786" t="s">
        <v>42</v>
      </c>
      <c r="C786" t="s">
        <v>46</v>
      </c>
      <c r="D786" t="s">
        <v>27</v>
      </c>
      <c r="E786">
        <v>5</v>
      </c>
      <c r="F786" t="str">
        <f t="shared" si="12"/>
        <v>Average Per Ton1-in-10July System Peak DayAll5</v>
      </c>
      <c r="G786">
        <v>0.43067240000000001</v>
      </c>
      <c r="H786">
        <v>0.43067240000000001</v>
      </c>
      <c r="I786">
        <v>67.076800000000006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4870</v>
      </c>
    </row>
    <row r="787" spans="1:15">
      <c r="A787" t="s">
        <v>29</v>
      </c>
      <c r="B787" t="s">
        <v>42</v>
      </c>
      <c r="C787" t="s">
        <v>46</v>
      </c>
      <c r="D787" t="s">
        <v>27</v>
      </c>
      <c r="E787">
        <v>5</v>
      </c>
      <c r="F787" t="str">
        <f t="shared" si="12"/>
        <v>Average Per Premise1-in-10July System Peak DayAll5</v>
      </c>
      <c r="G787">
        <v>3.9804750000000002</v>
      </c>
      <c r="H787">
        <v>3.9804750000000002</v>
      </c>
      <c r="I787">
        <v>67.076800000000006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4870</v>
      </c>
    </row>
    <row r="788" spans="1:15">
      <c r="A788" t="s">
        <v>30</v>
      </c>
      <c r="B788" t="s">
        <v>42</v>
      </c>
      <c r="C788" t="s">
        <v>46</v>
      </c>
      <c r="D788" t="s">
        <v>27</v>
      </c>
      <c r="E788">
        <v>5</v>
      </c>
      <c r="F788" t="str">
        <f t="shared" si="12"/>
        <v>Average Per Device1-in-10July System Peak DayAll5</v>
      </c>
      <c r="G788">
        <v>1.671834</v>
      </c>
      <c r="H788">
        <v>1.671834</v>
      </c>
      <c r="I788">
        <v>67.076800000000006</v>
      </c>
      <c r="J788">
        <v>0</v>
      </c>
      <c r="K788">
        <v>0</v>
      </c>
      <c r="L788">
        <v>0</v>
      </c>
      <c r="M788">
        <v>0</v>
      </c>
      <c r="N788">
        <v>0</v>
      </c>
      <c r="O788">
        <v>4870</v>
      </c>
    </row>
    <row r="789" spans="1:15">
      <c r="A789" t="s">
        <v>51</v>
      </c>
      <c r="B789" t="s">
        <v>42</v>
      </c>
      <c r="C789" t="s">
        <v>46</v>
      </c>
      <c r="D789" t="s">
        <v>27</v>
      </c>
      <c r="E789">
        <v>5</v>
      </c>
      <c r="F789" t="str">
        <f t="shared" si="12"/>
        <v>Aggregate1-in-10July System Peak DayAll5</v>
      </c>
      <c r="G789">
        <v>19.384910000000001</v>
      </c>
      <c r="H789">
        <v>19.384910000000001</v>
      </c>
      <c r="I789">
        <v>67.076800000000006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4870</v>
      </c>
    </row>
    <row r="790" spans="1:15">
      <c r="A790" t="s">
        <v>31</v>
      </c>
      <c r="B790" t="s">
        <v>42</v>
      </c>
      <c r="C790" t="s">
        <v>46</v>
      </c>
      <c r="D790" t="s">
        <v>27</v>
      </c>
      <c r="E790">
        <v>6</v>
      </c>
      <c r="F790" t="str">
        <f t="shared" si="12"/>
        <v>Average Per Ton1-in-10July System Peak DayAll6</v>
      </c>
      <c r="G790">
        <v>0.47015449999999998</v>
      </c>
      <c r="H790">
        <v>0.47015449999999998</v>
      </c>
      <c r="I790">
        <v>66.468000000000004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4870</v>
      </c>
    </row>
    <row r="791" spans="1:15">
      <c r="A791" t="s">
        <v>29</v>
      </c>
      <c r="B791" t="s">
        <v>42</v>
      </c>
      <c r="C791" t="s">
        <v>46</v>
      </c>
      <c r="D791" t="s">
        <v>27</v>
      </c>
      <c r="E791">
        <v>6</v>
      </c>
      <c r="F791" t="str">
        <f t="shared" si="12"/>
        <v>Average Per Premise1-in-10July System Peak DayAll6</v>
      </c>
      <c r="G791">
        <v>4.3453860000000004</v>
      </c>
      <c r="H791">
        <v>4.3453860000000004</v>
      </c>
      <c r="I791">
        <v>66.468000000000004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4870</v>
      </c>
    </row>
    <row r="792" spans="1:15">
      <c r="A792" t="s">
        <v>30</v>
      </c>
      <c r="B792" t="s">
        <v>42</v>
      </c>
      <c r="C792" t="s">
        <v>46</v>
      </c>
      <c r="D792" t="s">
        <v>27</v>
      </c>
      <c r="E792">
        <v>6</v>
      </c>
      <c r="F792" t="str">
        <f t="shared" si="12"/>
        <v>Average Per Device1-in-10July System Peak DayAll6</v>
      </c>
      <c r="G792">
        <v>1.8250999999999999</v>
      </c>
      <c r="H792">
        <v>1.8250999999999999</v>
      </c>
      <c r="I792">
        <v>66.468000000000004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4870</v>
      </c>
    </row>
    <row r="793" spans="1:15">
      <c r="A793" t="s">
        <v>51</v>
      </c>
      <c r="B793" t="s">
        <v>42</v>
      </c>
      <c r="C793" t="s">
        <v>46</v>
      </c>
      <c r="D793" t="s">
        <v>27</v>
      </c>
      <c r="E793">
        <v>6</v>
      </c>
      <c r="F793" t="str">
        <f t="shared" si="12"/>
        <v>Aggregate1-in-10July System Peak DayAll6</v>
      </c>
      <c r="G793">
        <v>21.162030000000001</v>
      </c>
      <c r="H793">
        <v>21.162030000000001</v>
      </c>
      <c r="I793">
        <v>66.468000000000004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4870</v>
      </c>
    </row>
    <row r="794" spans="1:15">
      <c r="A794" t="s">
        <v>31</v>
      </c>
      <c r="B794" t="s">
        <v>42</v>
      </c>
      <c r="C794" t="s">
        <v>46</v>
      </c>
      <c r="D794" t="s">
        <v>27</v>
      </c>
      <c r="E794">
        <v>7</v>
      </c>
      <c r="F794" t="str">
        <f t="shared" si="12"/>
        <v>Average Per Ton1-in-10July System Peak DayAll7</v>
      </c>
      <c r="G794">
        <v>0.53529599999999999</v>
      </c>
      <c r="H794">
        <v>0.53529599999999999</v>
      </c>
      <c r="I794">
        <v>69.688100000000006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4870</v>
      </c>
    </row>
    <row r="795" spans="1:15">
      <c r="A795" t="s">
        <v>29</v>
      </c>
      <c r="B795" t="s">
        <v>42</v>
      </c>
      <c r="C795" t="s">
        <v>46</v>
      </c>
      <c r="D795" t="s">
        <v>27</v>
      </c>
      <c r="E795">
        <v>7</v>
      </c>
      <c r="F795" t="str">
        <f t="shared" si="12"/>
        <v>Average Per Premise1-in-10July System Peak DayAll7</v>
      </c>
      <c r="G795">
        <v>4.9474539999999996</v>
      </c>
      <c r="H795">
        <v>4.9474539999999996</v>
      </c>
      <c r="I795">
        <v>69.688100000000006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4870</v>
      </c>
    </row>
    <row r="796" spans="1:15">
      <c r="A796" t="s">
        <v>30</v>
      </c>
      <c r="B796" t="s">
        <v>42</v>
      </c>
      <c r="C796" t="s">
        <v>46</v>
      </c>
      <c r="D796" t="s">
        <v>27</v>
      </c>
      <c r="E796">
        <v>7</v>
      </c>
      <c r="F796" t="str">
        <f t="shared" si="12"/>
        <v>Average Per Device1-in-10July System Peak DayAll7</v>
      </c>
      <c r="G796">
        <v>2.0779730000000001</v>
      </c>
      <c r="H796">
        <v>2.0779730000000001</v>
      </c>
      <c r="I796">
        <v>69.688100000000006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4870</v>
      </c>
    </row>
    <row r="797" spans="1:15">
      <c r="A797" t="s">
        <v>51</v>
      </c>
      <c r="B797" t="s">
        <v>42</v>
      </c>
      <c r="C797" t="s">
        <v>46</v>
      </c>
      <c r="D797" t="s">
        <v>27</v>
      </c>
      <c r="E797">
        <v>7</v>
      </c>
      <c r="F797" t="str">
        <f t="shared" si="12"/>
        <v>Aggregate1-in-10July System Peak DayAll7</v>
      </c>
      <c r="G797">
        <v>24.094100000000001</v>
      </c>
      <c r="H797">
        <v>24.094100000000001</v>
      </c>
      <c r="I797">
        <v>69.688100000000006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4870</v>
      </c>
    </row>
    <row r="798" spans="1:15">
      <c r="A798" t="s">
        <v>31</v>
      </c>
      <c r="B798" t="s">
        <v>42</v>
      </c>
      <c r="C798" t="s">
        <v>46</v>
      </c>
      <c r="D798" t="s">
        <v>27</v>
      </c>
      <c r="E798">
        <v>8</v>
      </c>
      <c r="F798" t="str">
        <f t="shared" si="12"/>
        <v>Average Per Ton1-in-10July System Peak DayAll8</v>
      </c>
      <c r="G798">
        <v>0.65700769999999997</v>
      </c>
      <c r="H798">
        <v>0.65700769999999997</v>
      </c>
      <c r="I798">
        <v>73.758700000000005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4870</v>
      </c>
    </row>
    <row r="799" spans="1:15">
      <c r="A799" t="s">
        <v>29</v>
      </c>
      <c r="B799" t="s">
        <v>42</v>
      </c>
      <c r="C799" t="s">
        <v>46</v>
      </c>
      <c r="D799" t="s">
        <v>27</v>
      </c>
      <c r="E799">
        <v>8</v>
      </c>
      <c r="F799" t="str">
        <f t="shared" si="12"/>
        <v>Average Per Premise1-in-10July System Peak DayAll8</v>
      </c>
      <c r="G799">
        <v>6.0723700000000003</v>
      </c>
      <c r="H799">
        <v>6.0723700000000003</v>
      </c>
      <c r="I799">
        <v>73.758700000000005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4870</v>
      </c>
    </row>
    <row r="800" spans="1:15">
      <c r="A800" t="s">
        <v>30</v>
      </c>
      <c r="B800" t="s">
        <v>42</v>
      </c>
      <c r="C800" t="s">
        <v>46</v>
      </c>
      <c r="D800" t="s">
        <v>27</v>
      </c>
      <c r="E800">
        <v>8</v>
      </c>
      <c r="F800" t="str">
        <f t="shared" si="12"/>
        <v>Average Per Device1-in-10July System Peak DayAll8</v>
      </c>
      <c r="G800">
        <v>2.5504479999999998</v>
      </c>
      <c r="H800">
        <v>2.5504479999999998</v>
      </c>
      <c r="I800">
        <v>73.758700000000005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4870</v>
      </c>
    </row>
    <row r="801" spans="1:15">
      <c r="A801" t="s">
        <v>51</v>
      </c>
      <c r="B801" t="s">
        <v>42</v>
      </c>
      <c r="C801" t="s">
        <v>46</v>
      </c>
      <c r="D801" t="s">
        <v>27</v>
      </c>
      <c r="E801">
        <v>8</v>
      </c>
      <c r="F801" t="str">
        <f t="shared" si="12"/>
        <v>Aggregate1-in-10July System Peak DayAll8</v>
      </c>
      <c r="G801">
        <v>29.57244</v>
      </c>
      <c r="H801">
        <v>29.57244</v>
      </c>
      <c r="I801">
        <v>73.758700000000005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4870</v>
      </c>
    </row>
    <row r="802" spans="1:15">
      <c r="A802" t="s">
        <v>31</v>
      </c>
      <c r="B802" t="s">
        <v>42</v>
      </c>
      <c r="C802" t="s">
        <v>46</v>
      </c>
      <c r="D802" t="s">
        <v>27</v>
      </c>
      <c r="E802">
        <v>9</v>
      </c>
      <c r="F802" t="str">
        <f t="shared" si="12"/>
        <v>Average Per Ton1-in-10July System Peak DayAll9</v>
      </c>
      <c r="G802">
        <v>0.83729180000000003</v>
      </c>
      <c r="H802">
        <v>0.83729180000000003</v>
      </c>
      <c r="I802">
        <v>79.501599999999996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4870</v>
      </c>
    </row>
    <row r="803" spans="1:15">
      <c r="A803" t="s">
        <v>29</v>
      </c>
      <c r="B803" t="s">
        <v>42</v>
      </c>
      <c r="C803" t="s">
        <v>46</v>
      </c>
      <c r="D803" t="s">
        <v>27</v>
      </c>
      <c r="E803">
        <v>9</v>
      </c>
      <c r="F803" t="str">
        <f t="shared" si="12"/>
        <v>Average Per Premise1-in-10July System Peak DayAll9</v>
      </c>
      <c r="G803">
        <v>7.7386400000000002</v>
      </c>
      <c r="H803">
        <v>7.7386400000000002</v>
      </c>
      <c r="I803">
        <v>79.501599999999996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4870</v>
      </c>
    </row>
    <row r="804" spans="1:15">
      <c r="A804" t="s">
        <v>30</v>
      </c>
      <c r="B804" t="s">
        <v>42</v>
      </c>
      <c r="C804" t="s">
        <v>46</v>
      </c>
      <c r="D804" t="s">
        <v>27</v>
      </c>
      <c r="E804">
        <v>9</v>
      </c>
      <c r="F804" t="str">
        <f t="shared" si="12"/>
        <v>Average Per Device1-in-10July System Peak DayAll9</v>
      </c>
      <c r="G804">
        <v>3.2502949999999999</v>
      </c>
      <c r="H804">
        <v>3.2502949999999999</v>
      </c>
      <c r="I804">
        <v>79.501599999999996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4870</v>
      </c>
    </row>
    <row r="805" spans="1:15">
      <c r="A805" t="s">
        <v>51</v>
      </c>
      <c r="B805" t="s">
        <v>42</v>
      </c>
      <c r="C805" t="s">
        <v>46</v>
      </c>
      <c r="D805" t="s">
        <v>27</v>
      </c>
      <c r="E805">
        <v>9</v>
      </c>
      <c r="F805" t="str">
        <f t="shared" si="12"/>
        <v>Aggregate1-in-10July System Peak DayAll9</v>
      </c>
      <c r="G805">
        <v>37.687179999999998</v>
      </c>
      <c r="H805">
        <v>37.687179999999998</v>
      </c>
      <c r="I805">
        <v>79.501599999999996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4870</v>
      </c>
    </row>
    <row r="806" spans="1:15">
      <c r="A806" t="s">
        <v>31</v>
      </c>
      <c r="B806" t="s">
        <v>42</v>
      </c>
      <c r="C806" t="s">
        <v>46</v>
      </c>
      <c r="D806" t="s">
        <v>27</v>
      </c>
      <c r="E806">
        <v>10</v>
      </c>
      <c r="F806" t="str">
        <f t="shared" si="12"/>
        <v>Average Per Ton1-in-10July System Peak DayAll10</v>
      </c>
      <c r="G806">
        <v>0.99469940000000001</v>
      </c>
      <c r="H806">
        <v>0.99469940000000001</v>
      </c>
      <c r="I806">
        <v>82.780299999999997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4870</v>
      </c>
    </row>
    <row r="807" spans="1:15">
      <c r="A807" t="s">
        <v>29</v>
      </c>
      <c r="B807" t="s">
        <v>42</v>
      </c>
      <c r="C807" t="s">
        <v>46</v>
      </c>
      <c r="D807" t="s">
        <v>27</v>
      </c>
      <c r="E807">
        <v>10</v>
      </c>
      <c r="F807" t="str">
        <f t="shared" si="12"/>
        <v>Average Per Premise1-in-10July System Peak DayAll10</v>
      </c>
      <c r="G807">
        <v>9.1934740000000001</v>
      </c>
      <c r="H807">
        <v>9.1934740000000001</v>
      </c>
      <c r="I807">
        <v>82.780299999999997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4870</v>
      </c>
    </row>
    <row r="808" spans="1:15">
      <c r="A808" t="s">
        <v>30</v>
      </c>
      <c r="B808" t="s">
        <v>42</v>
      </c>
      <c r="C808" t="s">
        <v>46</v>
      </c>
      <c r="D808" t="s">
        <v>27</v>
      </c>
      <c r="E808">
        <v>10</v>
      </c>
      <c r="F808" t="str">
        <f t="shared" si="12"/>
        <v>Average Per Device1-in-10July System Peak DayAll10</v>
      </c>
      <c r="G808">
        <v>3.8613379999999999</v>
      </c>
      <c r="H808">
        <v>3.8613379999999999</v>
      </c>
      <c r="I808">
        <v>82.780299999999997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4870</v>
      </c>
    </row>
    <row r="809" spans="1:15">
      <c r="A809" t="s">
        <v>51</v>
      </c>
      <c r="B809" t="s">
        <v>42</v>
      </c>
      <c r="C809" t="s">
        <v>46</v>
      </c>
      <c r="D809" t="s">
        <v>27</v>
      </c>
      <c r="E809">
        <v>10</v>
      </c>
      <c r="F809" t="str">
        <f t="shared" si="12"/>
        <v>Aggregate1-in-10July System Peak DayAll10</v>
      </c>
      <c r="G809">
        <v>44.772219999999997</v>
      </c>
      <c r="H809">
        <v>44.772219999999997</v>
      </c>
      <c r="I809">
        <v>82.780299999999997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4870</v>
      </c>
    </row>
    <row r="810" spans="1:15">
      <c r="A810" t="s">
        <v>31</v>
      </c>
      <c r="B810" t="s">
        <v>42</v>
      </c>
      <c r="C810" t="s">
        <v>46</v>
      </c>
      <c r="D810" t="s">
        <v>27</v>
      </c>
      <c r="E810">
        <v>11</v>
      </c>
      <c r="F810" t="str">
        <f t="shared" si="12"/>
        <v>Average Per Ton1-in-10July System Peak DayAll11</v>
      </c>
      <c r="G810">
        <v>1.11602</v>
      </c>
      <c r="H810">
        <v>1.11602</v>
      </c>
      <c r="I810">
        <v>84.907799999999995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4870</v>
      </c>
    </row>
    <row r="811" spans="1:15">
      <c r="A811" t="s">
        <v>29</v>
      </c>
      <c r="B811" t="s">
        <v>42</v>
      </c>
      <c r="C811" t="s">
        <v>46</v>
      </c>
      <c r="D811" t="s">
        <v>27</v>
      </c>
      <c r="E811">
        <v>11</v>
      </c>
      <c r="F811" t="str">
        <f t="shared" si="12"/>
        <v>Average Per Premise1-in-10July System Peak DayAll11</v>
      </c>
      <c r="G811">
        <v>10.314780000000001</v>
      </c>
      <c r="H811">
        <v>10.314780000000001</v>
      </c>
      <c r="I811">
        <v>84.907799999999995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4870</v>
      </c>
    </row>
    <row r="812" spans="1:15">
      <c r="A812" t="s">
        <v>30</v>
      </c>
      <c r="B812" t="s">
        <v>42</v>
      </c>
      <c r="C812" t="s">
        <v>46</v>
      </c>
      <c r="D812" t="s">
        <v>27</v>
      </c>
      <c r="E812">
        <v>11</v>
      </c>
      <c r="F812" t="str">
        <f t="shared" si="12"/>
        <v>Average Per Device1-in-10July System Peak DayAll11</v>
      </c>
      <c r="G812">
        <v>4.3322950000000002</v>
      </c>
      <c r="H812">
        <v>4.3322950000000002</v>
      </c>
      <c r="I812">
        <v>84.907799999999995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4870</v>
      </c>
    </row>
    <row r="813" spans="1:15">
      <c r="A813" t="s">
        <v>51</v>
      </c>
      <c r="B813" t="s">
        <v>42</v>
      </c>
      <c r="C813" t="s">
        <v>46</v>
      </c>
      <c r="D813" t="s">
        <v>27</v>
      </c>
      <c r="E813">
        <v>11</v>
      </c>
      <c r="F813" t="str">
        <f t="shared" si="12"/>
        <v>Aggregate1-in-10July System Peak DayAll11</v>
      </c>
      <c r="G813">
        <v>50.232959999999999</v>
      </c>
      <c r="H813">
        <v>50.232959999999999</v>
      </c>
      <c r="I813">
        <v>84.907799999999995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4870</v>
      </c>
    </row>
    <row r="814" spans="1:15">
      <c r="A814" t="s">
        <v>31</v>
      </c>
      <c r="B814" t="s">
        <v>42</v>
      </c>
      <c r="C814" t="s">
        <v>46</v>
      </c>
      <c r="D814" t="s">
        <v>27</v>
      </c>
      <c r="E814">
        <v>12</v>
      </c>
      <c r="F814" t="str">
        <f t="shared" si="12"/>
        <v>Average Per Ton1-in-10July System Peak DayAll12</v>
      </c>
      <c r="G814">
        <v>1.1792579999999999</v>
      </c>
      <c r="H814">
        <v>1.1792579999999999</v>
      </c>
      <c r="I814">
        <v>88.447299999999998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4870</v>
      </c>
    </row>
    <row r="815" spans="1:15">
      <c r="A815" t="s">
        <v>29</v>
      </c>
      <c r="B815" t="s">
        <v>42</v>
      </c>
      <c r="C815" t="s">
        <v>46</v>
      </c>
      <c r="D815" t="s">
        <v>27</v>
      </c>
      <c r="E815">
        <v>12</v>
      </c>
      <c r="F815" t="str">
        <f t="shared" si="12"/>
        <v>Average Per Premise1-in-10July System Peak DayAll12</v>
      </c>
      <c r="G815">
        <v>10.89925</v>
      </c>
      <c r="H815">
        <v>10.89925</v>
      </c>
      <c r="I815">
        <v>88.447299999999998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4870</v>
      </c>
    </row>
    <row r="816" spans="1:15">
      <c r="A816" t="s">
        <v>30</v>
      </c>
      <c r="B816" t="s">
        <v>42</v>
      </c>
      <c r="C816" t="s">
        <v>46</v>
      </c>
      <c r="D816" t="s">
        <v>27</v>
      </c>
      <c r="E816">
        <v>12</v>
      </c>
      <c r="F816" t="str">
        <f t="shared" si="12"/>
        <v>Average Per Device1-in-10July System Peak DayAll12</v>
      </c>
      <c r="G816">
        <v>4.5777780000000003</v>
      </c>
      <c r="H816">
        <v>4.5777780000000003</v>
      </c>
      <c r="I816">
        <v>88.447299999999998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4870</v>
      </c>
    </row>
    <row r="817" spans="1:15">
      <c r="A817" t="s">
        <v>51</v>
      </c>
      <c r="B817" t="s">
        <v>42</v>
      </c>
      <c r="C817" t="s">
        <v>46</v>
      </c>
      <c r="D817" t="s">
        <v>27</v>
      </c>
      <c r="E817">
        <v>12</v>
      </c>
      <c r="F817" t="str">
        <f t="shared" si="12"/>
        <v>Aggregate1-in-10July System Peak DayAll12</v>
      </c>
      <c r="G817">
        <v>53.079340000000002</v>
      </c>
      <c r="H817">
        <v>53.079340000000002</v>
      </c>
      <c r="I817">
        <v>88.447299999999998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4870</v>
      </c>
    </row>
    <row r="818" spans="1:15">
      <c r="A818" t="s">
        <v>31</v>
      </c>
      <c r="B818" t="s">
        <v>42</v>
      </c>
      <c r="C818" t="s">
        <v>46</v>
      </c>
      <c r="D818" t="s">
        <v>27</v>
      </c>
      <c r="E818">
        <v>13</v>
      </c>
      <c r="F818" t="str">
        <f t="shared" si="12"/>
        <v>Average Per Ton1-in-10July System Peak DayAll13</v>
      </c>
      <c r="G818">
        <v>1.1979379999999999</v>
      </c>
      <c r="H818">
        <v>1.1979379999999999</v>
      </c>
      <c r="I818">
        <v>89.549000000000007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4870</v>
      </c>
    </row>
    <row r="819" spans="1:15">
      <c r="A819" t="s">
        <v>29</v>
      </c>
      <c r="B819" t="s">
        <v>42</v>
      </c>
      <c r="C819" t="s">
        <v>46</v>
      </c>
      <c r="D819" t="s">
        <v>27</v>
      </c>
      <c r="E819">
        <v>13</v>
      </c>
      <c r="F819" t="str">
        <f t="shared" si="12"/>
        <v>Average Per Premise1-in-10July System Peak DayAll13</v>
      </c>
      <c r="G819">
        <v>11.071899999999999</v>
      </c>
      <c r="H819">
        <v>11.071899999999999</v>
      </c>
      <c r="I819">
        <v>89.549000000000007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4870</v>
      </c>
    </row>
    <row r="820" spans="1:15">
      <c r="A820" t="s">
        <v>30</v>
      </c>
      <c r="B820" t="s">
        <v>42</v>
      </c>
      <c r="C820" t="s">
        <v>46</v>
      </c>
      <c r="D820" t="s">
        <v>27</v>
      </c>
      <c r="E820">
        <v>13</v>
      </c>
      <c r="F820" t="str">
        <f t="shared" si="12"/>
        <v>Average Per Device1-in-10July System Peak DayAll13</v>
      </c>
      <c r="G820">
        <v>4.6502949999999998</v>
      </c>
      <c r="H820">
        <v>4.6502949999999998</v>
      </c>
      <c r="I820">
        <v>89.549000000000007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4870</v>
      </c>
    </row>
    <row r="821" spans="1:15">
      <c r="A821" t="s">
        <v>51</v>
      </c>
      <c r="B821" t="s">
        <v>42</v>
      </c>
      <c r="C821" t="s">
        <v>46</v>
      </c>
      <c r="D821" t="s">
        <v>27</v>
      </c>
      <c r="E821">
        <v>13</v>
      </c>
      <c r="F821" t="str">
        <f t="shared" si="12"/>
        <v>Aggregate1-in-10July System Peak DayAll13</v>
      </c>
      <c r="G821">
        <v>53.920169999999999</v>
      </c>
      <c r="H821">
        <v>53.920169999999999</v>
      </c>
      <c r="I821">
        <v>89.549000000000007</v>
      </c>
      <c r="J821">
        <v>0</v>
      </c>
      <c r="K821">
        <v>0</v>
      </c>
      <c r="L821">
        <v>0</v>
      </c>
      <c r="M821">
        <v>0</v>
      </c>
      <c r="N821">
        <v>0</v>
      </c>
      <c r="O821">
        <v>4870</v>
      </c>
    </row>
    <row r="822" spans="1:15">
      <c r="A822" t="s">
        <v>31</v>
      </c>
      <c r="B822" t="s">
        <v>42</v>
      </c>
      <c r="C822" t="s">
        <v>46</v>
      </c>
      <c r="D822" t="s">
        <v>27</v>
      </c>
      <c r="E822">
        <v>14</v>
      </c>
      <c r="F822" t="str">
        <f t="shared" si="12"/>
        <v>Average Per Ton1-in-10July System Peak DayAll14</v>
      </c>
      <c r="G822">
        <v>1.1296550000000001</v>
      </c>
      <c r="H822">
        <v>1.203077</v>
      </c>
      <c r="I822">
        <v>89.094399999999993</v>
      </c>
      <c r="J822">
        <v>4.4996500000000002E-2</v>
      </c>
      <c r="K822">
        <v>6.1790200000000003E-2</v>
      </c>
      <c r="L822">
        <v>7.3421500000000001E-2</v>
      </c>
      <c r="M822">
        <v>8.5052799999999998E-2</v>
      </c>
      <c r="N822">
        <v>0.1018466</v>
      </c>
      <c r="O822">
        <v>4870</v>
      </c>
    </row>
    <row r="823" spans="1:15">
      <c r="A823" t="s">
        <v>29</v>
      </c>
      <c r="B823" t="s">
        <v>42</v>
      </c>
      <c r="C823" t="s">
        <v>46</v>
      </c>
      <c r="D823" t="s">
        <v>27</v>
      </c>
      <c r="E823">
        <v>14</v>
      </c>
      <c r="F823" t="str">
        <f t="shared" si="12"/>
        <v>Average Per Premise1-in-10July System Peak DayAll14</v>
      </c>
      <c r="G823">
        <v>10.440799999999999</v>
      </c>
      <c r="H823">
        <v>11.119389999999999</v>
      </c>
      <c r="I823">
        <v>89.094399999999993</v>
      </c>
      <c r="J823">
        <v>0.41587849999999998</v>
      </c>
      <c r="K823">
        <v>0.57109410000000005</v>
      </c>
      <c r="L823">
        <v>0.67859590000000003</v>
      </c>
      <c r="M823">
        <v>0.78609779999999996</v>
      </c>
      <c r="N823">
        <v>0.94131339999999997</v>
      </c>
      <c r="O823">
        <v>4870</v>
      </c>
    </row>
    <row r="824" spans="1:15">
      <c r="A824" t="s">
        <v>30</v>
      </c>
      <c r="B824" t="s">
        <v>42</v>
      </c>
      <c r="C824" t="s">
        <v>46</v>
      </c>
      <c r="D824" t="s">
        <v>27</v>
      </c>
      <c r="E824">
        <v>14</v>
      </c>
      <c r="F824" t="str">
        <f t="shared" si="12"/>
        <v>Average Per Device1-in-10July System Peak DayAll14</v>
      </c>
      <c r="G824">
        <v>4.3852250000000002</v>
      </c>
      <c r="H824">
        <v>4.6702409999999999</v>
      </c>
      <c r="I824">
        <v>89.094399999999993</v>
      </c>
      <c r="J824">
        <v>0.17467260000000001</v>
      </c>
      <c r="K824">
        <v>0.23986440000000001</v>
      </c>
      <c r="L824">
        <v>0.28501609999999999</v>
      </c>
      <c r="M824">
        <v>0.33016790000000001</v>
      </c>
      <c r="N824">
        <v>0.39535969999999998</v>
      </c>
      <c r="O824">
        <v>4870</v>
      </c>
    </row>
    <row r="825" spans="1:15">
      <c r="A825" t="s">
        <v>51</v>
      </c>
      <c r="B825" t="s">
        <v>42</v>
      </c>
      <c r="C825" t="s">
        <v>46</v>
      </c>
      <c r="D825" t="s">
        <v>27</v>
      </c>
      <c r="E825">
        <v>14</v>
      </c>
      <c r="F825" t="str">
        <f t="shared" si="12"/>
        <v>Aggregate1-in-10July System Peak DayAll14</v>
      </c>
      <c r="G825">
        <v>50.846679999999999</v>
      </c>
      <c r="H825">
        <v>54.151440000000001</v>
      </c>
      <c r="I825">
        <v>89.094399999999993</v>
      </c>
      <c r="J825">
        <v>2.025328</v>
      </c>
      <c r="K825">
        <v>2.781228</v>
      </c>
      <c r="L825">
        <v>3.3047620000000002</v>
      </c>
      <c r="M825">
        <v>3.8282959999999999</v>
      </c>
      <c r="N825">
        <v>4.5841960000000004</v>
      </c>
      <c r="O825">
        <v>4870</v>
      </c>
    </row>
    <row r="826" spans="1:15">
      <c r="A826" t="s">
        <v>31</v>
      </c>
      <c r="B826" t="s">
        <v>42</v>
      </c>
      <c r="C826" t="s">
        <v>46</v>
      </c>
      <c r="D826" t="s">
        <v>27</v>
      </c>
      <c r="E826">
        <v>15</v>
      </c>
      <c r="F826" t="str">
        <f t="shared" si="12"/>
        <v>Average Per Ton1-in-10July System Peak DayAll15</v>
      </c>
      <c r="G826">
        <v>1.1202449999999999</v>
      </c>
      <c r="H826">
        <v>1.204858</v>
      </c>
      <c r="I826">
        <v>87.266499999999994</v>
      </c>
      <c r="J826">
        <v>5.1773899999999998E-2</v>
      </c>
      <c r="K826">
        <v>7.1175799999999997E-2</v>
      </c>
      <c r="L826">
        <v>8.4613599999999997E-2</v>
      </c>
      <c r="M826">
        <v>9.8051299999999994E-2</v>
      </c>
      <c r="N826">
        <v>0.11745319999999999</v>
      </c>
      <c r="O826">
        <v>4870</v>
      </c>
    </row>
    <row r="827" spans="1:15">
      <c r="A827" t="s">
        <v>29</v>
      </c>
      <c r="B827" t="s">
        <v>42</v>
      </c>
      <c r="C827" t="s">
        <v>46</v>
      </c>
      <c r="D827" t="s">
        <v>27</v>
      </c>
      <c r="E827">
        <v>15</v>
      </c>
      <c r="F827" t="str">
        <f t="shared" si="12"/>
        <v>Average Per Premise1-in-10July System Peak DayAll15</v>
      </c>
      <c r="G827">
        <v>10.353820000000001</v>
      </c>
      <c r="H827">
        <v>11.135859999999999</v>
      </c>
      <c r="I827">
        <v>87.266499999999994</v>
      </c>
      <c r="J827">
        <v>0.47851830000000001</v>
      </c>
      <c r="K827">
        <v>0.65784010000000004</v>
      </c>
      <c r="L827">
        <v>0.78203789999999995</v>
      </c>
      <c r="M827">
        <v>0.90623560000000003</v>
      </c>
      <c r="N827">
        <v>1.0855570000000001</v>
      </c>
      <c r="O827">
        <v>4870</v>
      </c>
    </row>
    <row r="828" spans="1:15">
      <c r="A828" t="s">
        <v>30</v>
      </c>
      <c r="B828" t="s">
        <v>42</v>
      </c>
      <c r="C828" t="s">
        <v>46</v>
      </c>
      <c r="D828" t="s">
        <v>27</v>
      </c>
      <c r="E828">
        <v>15</v>
      </c>
      <c r="F828" t="str">
        <f t="shared" si="12"/>
        <v>Average Per Device1-in-10July System Peak DayAll15</v>
      </c>
      <c r="G828">
        <v>4.3486950000000002</v>
      </c>
      <c r="H828">
        <v>4.6771580000000004</v>
      </c>
      <c r="I828">
        <v>87.266499999999994</v>
      </c>
      <c r="J828">
        <v>0.20098179999999999</v>
      </c>
      <c r="K828">
        <v>0.2762985</v>
      </c>
      <c r="L828">
        <v>0.3284627</v>
      </c>
      <c r="M828">
        <v>0.38062679999999999</v>
      </c>
      <c r="N828">
        <v>0.4559434</v>
      </c>
      <c r="O828">
        <v>4870</v>
      </c>
    </row>
    <row r="829" spans="1:15">
      <c r="A829" t="s">
        <v>51</v>
      </c>
      <c r="B829" t="s">
        <v>42</v>
      </c>
      <c r="C829" t="s">
        <v>46</v>
      </c>
      <c r="D829" t="s">
        <v>27</v>
      </c>
      <c r="E829">
        <v>15</v>
      </c>
      <c r="F829" t="str">
        <f t="shared" si="12"/>
        <v>Aggregate1-in-10July System Peak DayAll15</v>
      </c>
      <c r="G829">
        <v>50.423119999999997</v>
      </c>
      <c r="H829">
        <v>54.231639999999999</v>
      </c>
      <c r="I829">
        <v>87.266499999999994</v>
      </c>
      <c r="J829">
        <v>2.330384</v>
      </c>
      <c r="K829">
        <v>3.203681</v>
      </c>
      <c r="L829">
        <v>3.8085249999999999</v>
      </c>
      <c r="M829">
        <v>4.413367</v>
      </c>
      <c r="N829">
        <v>5.286664</v>
      </c>
      <c r="O829">
        <v>4870</v>
      </c>
    </row>
    <row r="830" spans="1:15">
      <c r="A830" t="s">
        <v>31</v>
      </c>
      <c r="B830" t="s">
        <v>42</v>
      </c>
      <c r="C830" t="s">
        <v>46</v>
      </c>
      <c r="D830" t="s">
        <v>27</v>
      </c>
      <c r="E830">
        <v>16</v>
      </c>
      <c r="F830" t="str">
        <f t="shared" si="12"/>
        <v>Average Per Ton1-in-10July System Peak DayAll16</v>
      </c>
      <c r="G830">
        <v>1.094651</v>
      </c>
      <c r="H830">
        <v>1.185624</v>
      </c>
      <c r="I830">
        <v>84.748099999999994</v>
      </c>
      <c r="J830">
        <v>5.53009E-2</v>
      </c>
      <c r="K830">
        <v>7.6376299999999994E-2</v>
      </c>
      <c r="L830">
        <v>9.0972999999999998E-2</v>
      </c>
      <c r="M830">
        <v>0.10556980000000001</v>
      </c>
      <c r="N830">
        <v>0.12664520000000001</v>
      </c>
      <c r="O830">
        <v>4870</v>
      </c>
    </row>
    <row r="831" spans="1:15">
      <c r="A831" t="s">
        <v>29</v>
      </c>
      <c r="B831" t="s">
        <v>42</v>
      </c>
      <c r="C831" t="s">
        <v>46</v>
      </c>
      <c r="D831" t="s">
        <v>27</v>
      </c>
      <c r="E831">
        <v>16</v>
      </c>
      <c r="F831" t="str">
        <f t="shared" si="12"/>
        <v>Average Per Premise1-in-10July System Peak DayAll16</v>
      </c>
      <c r="G831">
        <v>10.117279999999999</v>
      </c>
      <c r="H831">
        <v>10.95809</v>
      </c>
      <c r="I831">
        <v>84.748099999999994</v>
      </c>
      <c r="J831">
        <v>0.51111669999999998</v>
      </c>
      <c r="K831">
        <v>0.70590520000000001</v>
      </c>
      <c r="L831">
        <v>0.84081499999999998</v>
      </c>
      <c r="M831">
        <v>0.97572499999999995</v>
      </c>
      <c r="N831">
        <v>1.1705129999999999</v>
      </c>
      <c r="O831">
        <v>4870</v>
      </c>
    </row>
    <row r="832" spans="1:15">
      <c r="A832" t="s">
        <v>30</v>
      </c>
      <c r="B832" t="s">
        <v>42</v>
      </c>
      <c r="C832" t="s">
        <v>46</v>
      </c>
      <c r="D832" t="s">
        <v>27</v>
      </c>
      <c r="E832">
        <v>16</v>
      </c>
      <c r="F832" t="str">
        <f t="shared" si="12"/>
        <v>Average Per Device1-in-10July System Peak DayAll16</v>
      </c>
      <c r="G832">
        <v>4.2493429999999996</v>
      </c>
      <c r="H832">
        <v>4.6024929999999999</v>
      </c>
      <c r="I832">
        <v>84.748099999999994</v>
      </c>
      <c r="J832">
        <v>0.21467339999999999</v>
      </c>
      <c r="K832">
        <v>0.29648629999999998</v>
      </c>
      <c r="L832">
        <v>0.35314960000000001</v>
      </c>
      <c r="M832">
        <v>0.40981289999999998</v>
      </c>
      <c r="N832">
        <v>0.4916257</v>
      </c>
      <c r="O832">
        <v>4870</v>
      </c>
    </row>
    <row r="833" spans="1:15">
      <c r="A833" t="s">
        <v>51</v>
      </c>
      <c r="B833" t="s">
        <v>42</v>
      </c>
      <c r="C833" t="s">
        <v>46</v>
      </c>
      <c r="D833" t="s">
        <v>27</v>
      </c>
      <c r="E833">
        <v>16</v>
      </c>
      <c r="F833" t="str">
        <f t="shared" si="12"/>
        <v>Aggregate1-in-10July System Peak DayAll16</v>
      </c>
      <c r="G833">
        <v>49.271129999999999</v>
      </c>
      <c r="H833">
        <v>53.365900000000003</v>
      </c>
      <c r="I833">
        <v>84.748099999999994</v>
      </c>
      <c r="J833">
        <v>2.4891380000000001</v>
      </c>
      <c r="K833">
        <v>3.4377580000000001</v>
      </c>
      <c r="L833">
        <v>4.0947690000000003</v>
      </c>
      <c r="M833">
        <v>4.7517810000000003</v>
      </c>
      <c r="N833">
        <v>5.7004000000000001</v>
      </c>
      <c r="O833">
        <v>4870</v>
      </c>
    </row>
    <row r="834" spans="1:15">
      <c r="A834" t="s">
        <v>31</v>
      </c>
      <c r="B834" t="s">
        <v>42</v>
      </c>
      <c r="C834" t="s">
        <v>46</v>
      </c>
      <c r="D834" t="s">
        <v>27</v>
      </c>
      <c r="E834">
        <v>17</v>
      </c>
      <c r="F834" t="str">
        <f t="shared" si="12"/>
        <v>Average Per Ton1-in-10July System Peak DayAll17</v>
      </c>
      <c r="G834">
        <v>1.04142</v>
      </c>
      <c r="H834">
        <v>1.1286130000000001</v>
      </c>
      <c r="I834">
        <v>80.761700000000005</v>
      </c>
      <c r="J834">
        <v>5.2815300000000003E-2</v>
      </c>
      <c r="K834">
        <v>7.3126099999999999E-2</v>
      </c>
      <c r="L834">
        <v>8.7193300000000001E-2</v>
      </c>
      <c r="M834">
        <v>0.1012605</v>
      </c>
      <c r="N834">
        <v>0.12157129999999999</v>
      </c>
      <c r="O834">
        <v>4870</v>
      </c>
    </row>
    <row r="835" spans="1:15">
      <c r="A835" t="s">
        <v>29</v>
      </c>
      <c r="B835" t="s">
        <v>42</v>
      </c>
      <c r="C835" t="s">
        <v>46</v>
      </c>
      <c r="D835" t="s">
        <v>27</v>
      </c>
      <c r="E835">
        <v>17</v>
      </c>
      <c r="F835" t="str">
        <f t="shared" ref="F835:F898" si="13">CONCATENATE(A835,B835,C835,D835,E835)</f>
        <v>Average Per Premise1-in-10July System Peak DayAll17</v>
      </c>
      <c r="G835">
        <v>9.6252870000000001</v>
      </c>
      <c r="H835">
        <v>10.43117</v>
      </c>
      <c r="I835">
        <v>80.761700000000005</v>
      </c>
      <c r="J835">
        <v>0.48814340000000001</v>
      </c>
      <c r="K835">
        <v>0.67586520000000005</v>
      </c>
      <c r="L835">
        <v>0.80588090000000001</v>
      </c>
      <c r="M835">
        <v>0.93589650000000002</v>
      </c>
      <c r="N835">
        <v>1.123618</v>
      </c>
      <c r="O835">
        <v>4870</v>
      </c>
    </row>
    <row r="836" spans="1:15">
      <c r="A836" t="s">
        <v>30</v>
      </c>
      <c r="B836" t="s">
        <v>42</v>
      </c>
      <c r="C836" t="s">
        <v>46</v>
      </c>
      <c r="D836" t="s">
        <v>27</v>
      </c>
      <c r="E836">
        <v>17</v>
      </c>
      <c r="F836" t="str">
        <f t="shared" si="13"/>
        <v>Average Per Device1-in-10July System Peak DayAll17</v>
      </c>
      <c r="G836">
        <v>4.0427039999999996</v>
      </c>
      <c r="H836">
        <v>4.3811809999999998</v>
      </c>
      <c r="I836">
        <v>80.761700000000005</v>
      </c>
      <c r="J836">
        <v>0.2050244</v>
      </c>
      <c r="K836">
        <v>0.28386919999999999</v>
      </c>
      <c r="L836">
        <v>0.33847690000000002</v>
      </c>
      <c r="M836">
        <v>0.39308460000000001</v>
      </c>
      <c r="N836">
        <v>0.4719294</v>
      </c>
      <c r="O836">
        <v>4870</v>
      </c>
    </row>
    <row r="837" spans="1:15">
      <c r="A837" t="s">
        <v>51</v>
      </c>
      <c r="B837" t="s">
        <v>42</v>
      </c>
      <c r="C837" t="s">
        <v>46</v>
      </c>
      <c r="D837" t="s">
        <v>27</v>
      </c>
      <c r="E837">
        <v>17</v>
      </c>
      <c r="F837" t="str">
        <f t="shared" si="13"/>
        <v>Aggregate1-in-10July System Peak DayAll17</v>
      </c>
      <c r="G837">
        <v>46.875149999999998</v>
      </c>
      <c r="H837">
        <v>50.799790000000002</v>
      </c>
      <c r="I837">
        <v>80.761700000000005</v>
      </c>
      <c r="J837">
        <v>2.3772579999999999</v>
      </c>
      <c r="K837">
        <v>3.2914639999999999</v>
      </c>
      <c r="L837">
        <v>3.9246400000000001</v>
      </c>
      <c r="M837">
        <v>4.5578159999999999</v>
      </c>
      <c r="N837">
        <v>5.4720209999999998</v>
      </c>
      <c r="O837">
        <v>4870</v>
      </c>
    </row>
    <row r="838" spans="1:15">
      <c r="A838" t="s">
        <v>31</v>
      </c>
      <c r="B838" t="s">
        <v>42</v>
      </c>
      <c r="C838" t="s">
        <v>46</v>
      </c>
      <c r="D838" t="s">
        <v>27</v>
      </c>
      <c r="E838">
        <v>18</v>
      </c>
      <c r="F838" t="str">
        <f t="shared" si="13"/>
        <v>Average Per Ton1-in-10July System Peak DayAll18</v>
      </c>
      <c r="G838">
        <v>0.94196959999999996</v>
      </c>
      <c r="H838">
        <v>1.0097339999999999</v>
      </c>
      <c r="I838">
        <v>80.041399999999996</v>
      </c>
      <c r="J838">
        <v>4.1327700000000002E-2</v>
      </c>
      <c r="K838">
        <v>5.69466E-2</v>
      </c>
      <c r="L838">
        <v>6.7764099999999994E-2</v>
      </c>
      <c r="M838">
        <v>7.8581700000000004E-2</v>
      </c>
      <c r="N838">
        <v>9.4200500000000006E-2</v>
      </c>
      <c r="O838">
        <v>4870</v>
      </c>
    </row>
    <row r="839" spans="1:15">
      <c r="A839" t="s">
        <v>29</v>
      </c>
      <c r="B839" t="s">
        <v>42</v>
      </c>
      <c r="C839" t="s">
        <v>46</v>
      </c>
      <c r="D839" t="s">
        <v>27</v>
      </c>
      <c r="E839">
        <v>18</v>
      </c>
      <c r="F839" t="str">
        <f t="shared" si="13"/>
        <v>Average Per Premise1-in-10July System Peak DayAll18</v>
      </c>
      <c r="G839">
        <v>8.7061200000000003</v>
      </c>
      <c r="H839">
        <v>9.3324280000000002</v>
      </c>
      <c r="I839">
        <v>80.041399999999996</v>
      </c>
      <c r="J839">
        <v>0.38196999999999998</v>
      </c>
      <c r="K839">
        <v>0.52632659999999998</v>
      </c>
      <c r="L839">
        <v>0.62630759999999996</v>
      </c>
      <c r="M839">
        <v>0.7262885</v>
      </c>
      <c r="N839">
        <v>0.870645</v>
      </c>
      <c r="O839">
        <v>4870</v>
      </c>
    </row>
    <row r="840" spans="1:15">
      <c r="A840" t="s">
        <v>30</v>
      </c>
      <c r="B840" t="s">
        <v>42</v>
      </c>
      <c r="C840" t="s">
        <v>46</v>
      </c>
      <c r="D840" t="s">
        <v>27</v>
      </c>
      <c r="E840">
        <v>18</v>
      </c>
      <c r="F840" t="str">
        <f t="shared" si="13"/>
        <v>Average Per Device1-in-10July System Peak DayAll18</v>
      </c>
      <c r="G840">
        <v>3.6566450000000001</v>
      </c>
      <c r="H840">
        <v>3.9197000000000002</v>
      </c>
      <c r="I840">
        <v>80.041399999999996</v>
      </c>
      <c r="J840">
        <v>0.16043070000000001</v>
      </c>
      <c r="K840">
        <v>0.2210617</v>
      </c>
      <c r="L840">
        <v>0.26305460000000003</v>
      </c>
      <c r="M840">
        <v>0.30504740000000002</v>
      </c>
      <c r="N840">
        <v>0.36567840000000001</v>
      </c>
      <c r="O840">
        <v>4870</v>
      </c>
    </row>
    <row r="841" spans="1:15">
      <c r="A841" t="s">
        <v>51</v>
      </c>
      <c r="B841" t="s">
        <v>42</v>
      </c>
      <c r="C841" t="s">
        <v>46</v>
      </c>
      <c r="D841" t="s">
        <v>27</v>
      </c>
      <c r="E841">
        <v>18</v>
      </c>
      <c r="F841" t="str">
        <f t="shared" si="13"/>
        <v>Aggregate1-in-10July System Peak DayAll18</v>
      </c>
      <c r="G841">
        <v>42.398800000000001</v>
      </c>
      <c r="H841">
        <v>45.448920000000001</v>
      </c>
      <c r="I841">
        <v>80.041399999999996</v>
      </c>
      <c r="J841">
        <v>1.8601939999999999</v>
      </c>
      <c r="K841">
        <v>2.5632100000000002</v>
      </c>
      <c r="L841">
        <v>3.0501179999999999</v>
      </c>
      <c r="M841">
        <v>3.5370249999999999</v>
      </c>
      <c r="N841">
        <v>4.2400409999999997</v>
      </c>
      <c r="O841">
        <v>4870</v>
      </c>
    </row>
    <row r="842" spans="1:15">
      <c r="A842" t="s">
        <v>31</v>
      </c>
      <c r="B842" t="s">
        <v>42</v>
      </c>
      <c r="C842" t="s">
        <v>46</v>
      </c>
      <c r="D842" t="s">
        <v>27</v>
      </c>
      <c r="E842">
        <v>19</v>
      </c>
      <c r="F842" t="str">
        <f t="shared" si="13"/>
        <v>Average Per Ton1-in-10July System Peak DayAll19</v>
      </c>
      <c r="G842">
        <v>0.87238170000000004</v>
      </c>
      <c r="H842">
        <v>0.87238170000000004</v>
      </c>
      <c r="I842">
        <v>76.756799999999998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4870</v>
      </c>
    </row>
    <row r="843" spans="1:15">
      <c r="A843" t="s">
        <v>29</v>
      </c>
      <c r="B843" t="s">
        <v>42</v>
      </c>
      <c r="C843" t="s">
        <v>46</v>
      </c>
      <c r="D843" t="s">
        <v>27</v>
      </c>
      <c r="E843">
        <v>19</v>
      </c>
      <c r="F843" t="str">
        <f t="shared" si="13"/>
        <v>Average Per Premise1-in-10July System Peak DayAll19</v>
      </c>
      <c r="G843">
        <v>8.0629559999999998</v>
      </c>
      <c r="H843">
        <v>8.0629559999999998</v>
      </c>
      <c r="I843">
        <v>76.756799999999998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4870</v>
      </c>
    </row>
    <row r="844" spans="1:15">
      <c r="A844" t="s">
        <v>30</v>
      </c>
      <c r="B844" t="s">
        <v>42</v>
      </c>
      <c r="C844" t="s">
        <v>46</v>
      </c>
      <c r="D844" t="s">
        <v>27</v>
      </c>
      <c r="E844">
        <v>19</v>
      </c>
      <c r="F844" t="str">
        <f t="shared" si="13"/>
        <v>Average Per Device1-in-10July System Peak DayAll19</v>
      </c>
      <c r="G844">
        <v>3.386511</v>
      </c>
      <c r="H844">
        <v>3.386511</v>
      </c>
      <c r="I844">
        <v>76.756799999999998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4870</v>
      </c>
    </row>
    <row r="845" spans="1:15">
      <c r="A845" t="s">
        <v>51</v>
      </c>
      <c r="B845" t="s">
        <v>42</v>
      </c>
      <c r="C845" t="s">
        <v>46</v>
      </c>
      <c r="D845" t="s">
        <v>27</v>
      </c>
      <c r="E845">
        <v>19</v>
      </c>
      <c r="F845" t="str">
        <f t="shared" si="13"/>
        <v>Aggregate1-in-10July System Peak DayAll19</v>
      </c>
      <c r="G845">
        <v>39.266599999999997</v>
      </c>
      <c r="H845">
        <v>39.266599999999997</v>
      </c>
      <c r="I845">
        <v>76.756799999999998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4870</v>
      </c>
    </row>
    <row r="846" spans="1:15">
      <c r="A846" t="s">
        <v>31</v>
      </c>
      <c r="B846" t="s">
        <v>42</v>
      </c>
      <c r="C846" t="s">
        <v>46</v>
      </c>
      <c r="D846" t="s">
        <v>27</v>
      </c>
      <c r="E846">
        <v>20</v>
      </c>
      <c r="F846" t="str">
        <f t="shared" si="13"/>
        <v>Average Per Ton1-in-10July System Peak DayAll20</v>
      </c>
      <c r="G846">
        <v>0.81472579999999994</v>
      </c>
      <c r="H846">
        <v>0.81472579999999994</v>
      </c>
      <c r="I846">
        <v>73.238600000000005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4870</v>
      </c>
    </row>
    <row r="847" spans="1:15">
      <c r="A847" t="s">
        <v>29</v>
      </c>
      <c r="B847" t="s">
        <v>42</v>
      </c>
      <c r="C847" t="s">
        <v>46</v>
      </c>
      <c r="D847" t="s">
        <v>27</v>
      </c>
      <c r="E847">
        <v>20</v>
      </c>
      <c r="F847" t="str">
        <f t="shared" si="13"/>
        <v>Average Per Premise1-in-10July System Peak DayAll20</v>
      </c>
      <c r="G847">
        <v>7.5300739999999999</v>
      </c>
      <c r="H847">
        <v>7.5300739999999999</v>
      </c>
      <c r="I847">
        <v>73.238600000000005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4870</v>
      </c>
    </row>
    <row r="848" spans="1:15">
      <c r="A848" t="s">
        <v>30</v>
      </c>
      <c r="B848" t="s">
        <v>42</v>
      </c>
      <c r="C848" t="s">
        <v>46</v>
      </c>
      <c r="D848" t="s">
        <v>27</v>
      </c>
      <c r="E848">
        <v>20</v>
      </c>
      <c r="F848" t="str">
        <f t="shared" si="13"/>
        <v>Average Per Device1-in-10July System Peak DayAll20</v>
      </c>
      <c r="G848">
        <v>3.162696</v>
      </c>
      <c r="H848">
        <v>3.162696</v>
      </c>
      <c r="I848">
        <v>73.238600000000005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4870</v>
      </c>
    </row>
    <row r="849" spans="1:15">
      <c r="A849" t="s">
        <v>51</v>
      </c>
      <c r="B849" t="s">
        <v>42</v>
      </c>
      <c r="C849" t="s">
        <v>46</v>
      </c>
      <c r="D849" t="s">
        <v>27</v>
      </c>
      <c r="E849">
        <v>20</v>
      </c>
      <c r="F849" t="str">
        <f t="shared" si="13"/>
        <v>Aggregate1-in-10July System Peak DayAll20</v>
      </c>
      <c r="G849">
        <v>36.671460000000003</v>
      </c>
      <c r="H849">
        <v>36.671460000000003</v>
      </c>
      <c r="I849">
        <v>73.238600000000005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4870</v>
      </c>
    </row>
    <row r="850" spans="1:15">
      <c r="A850" t="s">
        <v>31</v>
      </c>
      <c r="B850" t="s">
        <v>42</v>
      </c>
      <c r="C850" t="s">
        <v>46</v>
      </c>
      <c r="D850" t="s">
        <v>27</v>
      </c>
      <c r="E850">
        <v>21</v>
      </c>
      <c r="F850" t="str">
        <f t="shared" si="13"/>
        <v>Average Per Ton1-in-10July System Peak DayAll21</v>
      </c>
      <c r="G850">
        <v>0.75331009999999998</v>
      </c>
      <c r="H850">
        <v>0.75331009999999998</v>
      </c>
      <c r="I850">
        <v>71.233099999999993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4870</v>
      </c>
    </row>
    <row r="851" spans="1:15">
      <c r="A851" t="s">
        <v>29</v>
      </c>
      <c r="B851" t="s">
        <v>42</v>
      </c>
      <c r="C851" t="s">
        <v>46</v>
      </c>
      <c r="D851" t="s">
        <v>27</v>
      </c>
      <c r="E851">
        <v>21</v>
      </c>
      <c r="F851" t="str">
        <f t="shared" si="13"/>
        <v>Average Per Premise1-in-10July System Peak DayAll21</v>
      </c>
      <c r="G851">
        <v>6.9624410000000001</v>
      </c>
      <c r="H851">
        <v>6.9624410000000001</v>
      </c>
      <c r="I851">
        <v>71.233099999999993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4870</v>
      </c>
    </row>
    <row r="852" spans="1:15">
      <c r="A852" t="s">
        <v>30</v>
      </c>
      <c r="B852" t="s">
        <v>42</v>
      </c>
      <c r="C852" t="s">
        <v>46</v>
      </c>
      <c r="D852" t="s">
        <v>27</v>
      </c>
      <c r="E852">
        <v>21</v>
      </c>
      <c r="F852" t="str">
        <f t="shared" si="13"/>
        <v>Average Per Device1-in-10July System Peak DayAll21</v>
      </c>
      <c r="G852">
        <v>2.9242849999999998</v>
      </c>
      <c r="H852">
        <v>2.9242849999999998</v>
      </c>
      <c r="I852">
        <v>71.233099999999993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4870</v>
      </c>
    </row>
    <row r="853" spans="1:15">
      <c r="A853" t="s">
        <v>51</v>
      </c>
      <c r="B853" t="s">
        <v>42</v>
      </c>
      <c r="C853" t="s">
        <v>46</v>
      </c>
      <c r="D853" t="s">
        <v>27</v>
      </c>
      <c r="E853">
        <v>21</v>
      </c>
      <c r="F853" t="str">
        <f t="shared" si="13"/>
        <v>Aggregate1-in-10July System Peak DayAll21</v>
      </c>
      <c r="G853">
        <v>33.907089999999997</v>
      </c>
      <c r="H853">
        <v>33.907089999999997</v>
      </c>
      <c r="I853">
        <v>71.233099999999993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4870</v>
      </c>
    </row>
    <row r="854" spans="1:15">
      <c r="A854" t="s">
        <v>31</v>
      </c>
      <c r="B854" t="s">
        <v>42</v>
      </c>
      <c r="C854" t="s">
        <v>46</v>
      </c>
      <c r="D854" t="s">
        <v>27</v>
      </c>
      <c r="E854">
        <v>22</v>
      </c>
      <c r="F854" t="str">
        <f t="shared" si="13"/>
        <v>Average Per Ton1-in-10July System Peak DayAll22</v>
      </c>
      <c r="G854">
        <v>0.66065390000000002</v>
      </c>
      <c r="H854">
        <v>0.66065390000000002</v>
      </c>
      <c r="I854">
        <v>69.813699999999997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4870</v>
      </c>
    </row>
    <row r="855" spans="1:15">
      <c r="A855" t="s">
        <v>29</v>
      </c>
      <c r="B855" t="s">
        <v>42</v>
      </c>
      <c r="C855" t="s">
        <v>46</v>
      </c>
      <c r="D855" t="s">
        <v>27</v>
      </c>
      <c r="E855">
        <v>22</v>
      </c>
      <c r="F855" t="str">
        <f t="shared" si="13"/>
        <v>Average Per Premise1-in-10July System Peak DayAll22</v>
      </c>
      <c r="G855">
        <v>6.1060699999999999</v>
      </c>
      <c r="H855">
        <v>6.1060699999999999</v>
      </c>
      <c r="I855">
        <v>69.813699999999997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4870</v>
      </c>
    </row>
    <row r="856" spans="1:15">
      <c r="A856" t="s">
        <v>30</v>
      </c>
      <c r="B856" t="s">
        <v>42</v>
      </c>
      <c r="C856" t="s">
        <v>46</v>
      </c>
      <c r="D856" t="s">
        <v>27</v>
      </c>
      <c r="E856">
        <v>22</v>
      </c>
      <c r="F856" t="str">
        <f t="shared" si="13"/>
        <v>Average Per Device1-in-10July System Peak DayAll22</v>
      </c>
      <c r="G856">
        <v>2.5646019999999998</v>
      </c>
      <c r="H856">
        <v>2.5646019999999998</v>
      </c>
      <c r="I856">
        <v>69.813699999999997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4870</v>
      </c>
    </row>
    <row r="857" spans="1:15">
      <c r="A857" t="s">
        <v>51</v>
      </c>
      <c r="B857" t="s">
        <v>42</v>
      </c>
      <c r="C857" t="s">
        <v>46</v>
      </c>
      <c r="D857" t="s">
        <v>27</v>
      </c>
      <c r="E857">
        <v>22</v>
      </c>
      <c r="F857" t="str">
        <f t="shared" si="13"/>
        <v>Aggregate1-in-10July System Peak DayAll22</v>
      </c>
      <c r="G857">
        <v>29.736560000000001</v>
      </c>
      <c r="H857">
        <v>29.736560000000001</v>
      </c>
      <c r="I857">
        <v>69.813699999999997</v>
      </c>
      <c r="J857">
        <v>0</v>
      </c>
      <c r="K857">
        <v>0</v>
      </c>
      <c r="L857">
        <v>0</v>
      </c>
      <c r="M857">
        <v>0</v>
      </c>
      <c r="N857">
        <v>0</v>
      </c>
      <c r="O857">
        <v>4870</v>
      </c>
    </row>
    <row r="858" spans="1:15">
      <c r="A858" t="s">
        <v>31</v>
      </c>
      <c r="B858" t="s">
        <v>42</v>
      </c>
      <c r="C858" t="s">
        <v>46</v>
      </c>
      <c r="D858" t="s">
        <v>27</v>
      </c>
      <c r="E858">
        <v>23</v>
      </c>
      <c r="F858" t="str">
        <f t="shared" si="13"/>
        <v>Average Per Ton1-in-10July System Peak DayAll23</v>
      </c>
      <c r="G858">
        <v>0.57522910000000005</v>
      </c>
      <c r="H858">
        <v>0.57522910000000005</v>
      </c>
      <c r="I858">
        <v>69.114800000000002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4870</v>
      </c>
    </row>
    <row r="859" spans="1:15">
      <c r="A859" t="s">
        <v>29</v>
      </c>
      <c r="B859" t="s">
        <v>42</v>
      </c>
      <c r="C859" t="s">
        <v>46</v>
      </c>
      <c r="D859" t="s">
        <v>27</v>
      </c>
      <c r="E859">
        <v>23</v>
      </c>
      <c r="F859" t="str">
        <f t="shared" si="13"/>
        <v>Average Per Premise1-in-10July System Peak DayAll23</v>
      </c>
      <c r="G859">
        <v>5.3165339999999999</v>
      </c>
      <c r="H859">
        <v>5.3165339999999999</v>
      </c>
      <c r="I859">
        <v>69.114800000000002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4870</v>
      </c>
    </row>
    <row r="860" spans="1:15">
      <c r="A860" t="s">
        <v>30</v>
      </c>
      <c r="B860" t="s">
        <v>42</v>
      </c>
      <c r="C860" t="s">
        <v>46</v>
      </c>
      <c r="D860" t="s">
        <v>27</v>
      </c>
      <c r="E860">
        <v>23</v>
      </c>
      <c r="F860" t="str">
        <f t="shared" si="13"/>
        <v>Average Per Device1-in-10July System Peak DayAll23</v>
      </c>
      <c r="G860">
        <v>2.23299</v>
      </c>
      <c r="H860">
        <v>2.23299</v>
      </c>
      <c r="I860">
        <v>69.114800000000002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4870</v>
      </c>
    </row>
    <row r="861" spans="1:15">
      <c r="A861" t="s">
        <v>51</v>
      </c>
      <c r="B861" t="s">
        <v>42</v>
      </c>
      <c r="C861" t="s">
        <v>46</v>
      </c>
      <c r="D861" t="s">
        <v>27</v>
      </c>
      <c r="E861">
        <v>23</v>
      </c>
      <c r="F861" t="str">
        <f t="shared" si="13"/>
        <v>Aggregate1-in-10July System Peak DayAll23</v>
      </c>
      <c r="G861">
        <v>25.89152</v>
      </c>
      <c r="H861">
        <v>25.89152</v>
      </c>
      <c r="I861">
        <v>69.114800000000002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4870</v>
      </c>
    </row>
    <row r="862" spans="1:15">
      <c r="A862" t="s">
        <v>31</v>
      </c>
      <c r="B862" t="s">
        <v>42</v>
      </c>
      <c r="C862" t="s">
        <v>46</v>
      </c>
      <c r="D862" t="s">
        <v>27</v>
      </c>
      <c r="E862">
        <v>24</v>
      </c>
      <c r="F862" t="str">
        <f t="shared" si="13"/>
        <v>Average Per Ton1-in-10July System Peak DayAll24</v>
      </c>
      <c r="G862">
        <v>0.51766599999999996</v>
      </c>
      <c r="H862">
        <v>0.51766599999999996</v>
      </c>
      <c r="I862">
        <v>68.661199999999994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4870</v>
      </c>
    </row>
    <row r="863" spans="1:15">
      <c r="A863" t="s">
        <v>29</v>
      </c>
      <c r="B863" t="s">
        <v>42</v>
      </c>
      <c r="C863" t="s">
        <v>46</v>
      </c>
      <c r="D863" t="s">
        <v>27</v>
      </c>
      <c r="E863">
        <v>24</v>
      </c>
      <c r="F863" t="str">
        <f t="shared" si="13"/>
        <v>Average Per Premise1-in-10July System Peak DayAll24</v>
      </c>
      <c r="G863">
        <v>4.7845089999999999</v>
      </c>
      <c r="H863">
        <v>4.7845089999999999</v>
      </c>
      <c r="I863">
        <v>68.661199999999994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4870</v>
      </c>
    </row>
    <row r="864" spans="1:15">
      <c r="A864" t="s">
        <v>30</v>
      </c>
      <c r="B864" t="s">
        <v>42</v>
      </c>
      <c r="C864" t="s">
        <v>46</v>
      </c>
      <c r="D864" t="s">
        <v>27</v>
      </c>
      <c r="E864">
        <v>24</v>
      </c>
      <c r="F864" t="str">
        <f t="shared" si="13"/>
        <v>Average Per Device1-in-10July System Peak DayAll24</v>
      </c>
      <c r="G864">
        <v>2.0095350000000001</v>
      </c>
      <c r="H864">
        <v>2.0095350000000001</v>
      </c>
      <c r="I864">
        <v>68.661199999999994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4870</v>
      </c>
    </row>
    <row r="865" spans="1:15">
      <c r="A865" t="s">
        <v>51</v>
      </c>
      <c r="B865" t="s">
        <v>42</v>
      </c>
      <c r="C865" t="s">
        <v>46</v>
      </c>
      <c r="D865" t="s">
        <v>27</v>
      </c>
      <c r="E865">
        <v>24</v>
      </c>
      <c r="F865" t="str">
        <f t="shared" si="13"/>
        <v>Aggregate1-in-10July System Peak DayAll24</v>
      </c>
      <c r="G865">
        <v>23.300560000000001</v>
      </c>
      <c r="H865">
        <v>23.300560000000001</v>
      </c>
      <c r="I865">
        <v>68.661199999999994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4870</v>
      </c>
    </row>
    <row r="866" spans="1:15">
      <c r="A866" t="s">
        <v>31</v>
      </c>
      <c r="B866" t="s">
        <v>42</v>
      </c>
      <c r="C866" t="s">
        <v>45</v>
      </c>
      <c r="D866" t="s">
        <v>53</v>
      </c>
      <c r="E866">
        <v>1</v>
      </c>
      <c r="F866" t="str">
        <f t="shared" si="13"/>
        <v>Average Per Ton1-in-10June System Peak Day30% Cycling1</v>
      </c>
      <c r="G866">
        <v>0.4866297</v>
      </c>
      <c r="H866">
        <v>0.4866297</v>
      </c>
      <c r="I866">
        <v>70.162700000000001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1469</v>
      </c>
    </row>
    <row r="867" spans="1:15">
      <c r="A867" t="s">
        <v>29</v>
      </c>
      <c r="B867" t="s">
        <v>42</v>
      </c>
      <c r="C867" t="s">
        <v>45</v>
      </c>
      <c r="D867" t="s">
        <v>53</v>
      </c>
      <c r="E867">
        <v>1</v>
      </c>
      <c r="F867" t="str">
        <f t="shared" si="13"/>
        <v>Average Per Premise1-in-10June System Peak Day30% Cycling1</v>
      </c>
      <c r="G867">
        <v>5.0178520000000004</v>
      </c>
      <c r="H867">
        <v>5.0178520000000004</v>
      </c>
      <c r="I867">
        <v>70.162700000000001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1469</v>
      </c>
    </row>
    <row r="868" spans="1:15">
      <c r="A868" t="s">
        <v>30</v>
      </c>
      <c r="B868" t="s">
        <v>42</v>
      </c>
      <c r="C868" t="s">
        <v>45</v>
      </c>
      <c r="D868" t="s">
        <v>53</v>
      </c>
      <c r="E868">
        <v>1</v>
      </c>
      <c r="F868" t="str">
        <f t="shared" si="13"/>
        <v>Average Per Device1-in-10June System Peak Day30% Cycling1</v>
      </c>
      <c r="G868">
        <v>1.884741</v>
      </c>
      <c r="H868">
        <v>1.884741</v>
      </c>
      <c r="I868">
        <v>70.162700000000001</v>
      </c>
      <c r="J868">
        <v>0</v>
      </c>
      <c r="K868">
        <v>0</v>
      </c>
      <c r="L868">
        <v>0</v>
      </c>
      <c r="M868">
        <v>0</v>
      </c>
      <c r="N868">
        <v>0</v>
      </c>
      <c r="O868">
        <v>1469</v>
      </c>
    </row>
    <row r="869" spans="1:15">
      <c r="A869" t="s">
        <v>51</v>
      </c>
      <c r="B869" t="s">
        <v>42</v>
      </c>
      <c r="C869" t="s">
        <v>45</v>
      </c>
      <c r="D869" t="s">
        <v>53</v>
      </c>
      <c r="E869">
        <v>1</v>
      </c>
      <c r="F869" t="str">
        <f t="shared" si="13"/>
        <v>Aggregate1-in-10June System Peak Day30% Cycling1</v>
      </c>
      <c r="G869">
        <v>7.3712239999999998</v>
      </c>
      <c r="H869">
        <v>7.3712239999999998</v>
      </c>
      <c r="I869">
        <v>70.162700000000001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1469</v>
      </c>
    </row>
    <row r="870" spans="1:15">
      <c r="A870" t="s">
        <v>31</v>
      </c>
      <c r="B870" t="s">
        <v>42</v>
      </c>
      <c r="C870" t="s">
        <v>45</v>
      </c>
      <c r="D870" t="s">
        <v>53</v>
      </c>
      <c r="E870">
        <v>2</v>
      </c>
      <c r="F870" t="str">
        <f t="shared" si="13"/>
        <v>Average Per Ton1-in-10June System Peak Day30% Cycling2</v>
      </c>
      <c r="G870">
        <v>0.46239760000000002</v>
      </c>
      <c r="H870">
        <v>0.46239760000000002</v>
      </c>
      <c r="I870">
        <v>69.900599999999997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1469</v>
      </c>
    </row>
    <row r="871" spans="1:15">
      <c r="A871" t="s">
        <v>29</v>
      </c>
      <c r="B871" t="s">
        <v>42</v>
      </c>
      <c r="C871" t="s">
        <v>45</v>
      </c>
      <c r="D871" t="s">
        <v>53</v>
      </c>
      <c r="E871">
        <v>2</v>
      </c>
      <c r="F871" t="str">
        <f t="shared" si="13"/>
        <v>Average Per Premise1-in-10June System Peak Day30% Cycling2</v>
      </c>
      <c r="G871">
        <v>4.7679830000000001</v>
      </c>
      <c r="H871">
        <v>4.7679830000000001</v>
      </c>
      <c r="I871">
        <v>69.900599999999997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1469</v>
      </c>
    </row>
    <row r="872" spans="1:15">
      <c r="A872" t="s">
        <v>30</v>
      </c>
      <c r="B872" t="s">
        <v>42</v>
      </c>
      <c r="C872" t="s">
        <v>45</v>
      </c>
      <c r="D872" t="s">
        <v>53</v>
      </c>
      <c r="E872">
        <v>2</v>
      </c>
      <c r="F872" t="str">
        <f t="shared" si="13"/>
        <v>Average Per Device1-in-10June System Peak Day30% Cycling2</v>
      </c>
      <c r="G872">
        <v>1.790889</v>
      </c>
      <c r="H872">
        <v>1.790889</v>
      </c>
      <c r="I872">
        <v>69.900599999999997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1469</v>
      </c>
    </row>
    <row r="873" spans="1:15">
      <c r="A873" t="s">
        <v>51</v>
      </c>
      <c r="B873" t="s">
        <v>42</v>
      </c>
      <c r="C873" t="s">
        <v>45</v>
      </c>
      <c r="D873" t="s">
        <v>53</v>
      </c>
      <c r="E873">
        <v>2</v>
      </c>
      <c r="F873" t="str">
        <f t="shared" si="13"/>
        <v>Aggregate1-in-10June System Peak Day30% Cycling2</v>
      </c>
      <c r="G873">
        <v>7.0041679999999999</v>
      </c>
      <c r="H873">
        <v>7.0041679999999999</v>
      </c>
      <c r="I873">
        <v>69.900599999999997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1469</v>
      </c>
    </row>
    <row r="874" spans="1:15">
      <c r="A874" t="s">
        <v>31</v>
      </c>
      <c r="B874" t="s">
        <v>42</v>
      </c>
      <c r="C874" t="s">
        <v>45</v>
      </c>
      <c r="D874" t="s">
        <v>53</v>
      </c>
      <c r="E874">
        <v>3</v>
      </c>
      <c r="F874" t="str">
        <f t="shared" si="13"/>
        <v>Average Per Ton1-in-10June System Peak Day30% Cycling3</v>
      </c>
      <c r="G874">
        <v>0.4432297</v>
      </c>
      <c r="H874">
        <v>0.4432297</v>
      </c>
      <c r="I874">
        <v>69.680099999999996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1469</v>
      </c>
    </row>
    <row r="875" spans="1:15">
      <c r="A875" t="s">
        <v>29</v>
      </c>
      <c r="B875" t="s">
        <v>42</v>
      </c>
      <c r="C875" t="s">
        <v>45</v>
      </c>
      <c r="D875" t="s">
        <v>53</v>
      </c>
      <c r="E875">
        <v>3</v>
      </c>
      <c r="F875" t="str">
        <f t="shared" si="13"/>
        <v>Average Per Premise1-in-10June System Peak Day30% Cycling3</v>
      </c>
      <c r="G875">
        <v>4.570335</v>
      </c>
      <c r="H875">
        <v>4.570335</v>
      </c>
      <c r="I875">
        <v>69.680099999999996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1469</v>
      </c>
    </row>
    <row r="876" spans="1:15">
      <c r="A876" t="s">
        <v>30</v>
      </c>
      <c r="B876" t="s">
        <v>42</v>
      </c>
      <c r="C876" t="s">
        <v>45</v>
      </c>
      <c r="D876" t="s">
        <v>53</v>
      </c>
      <c r="E876">
        <v>3</v>
      </c>
      <c r="F876" t="str">
        <f t="shared" si="13"/>
        <v>Average Per Device1-in-10June System Peak Day30% Cycling3</v>
      </c>
      <c r="G876">
        <v>1.7166509999999999</v>
      </c>
      <c r="H876">
        <v>1.7166509999999999</v>
      </c>
      <c r="I876">
        <v>69.680099999999996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1469</v>
      </c>
    </row>
    <row r="877" spans="1:15">
      <c r="A877" t="s">
        <v>51</v>
      </c>
      <c r="B877" t="s">
        <v>42</v>
      </c>
      <c r="C877" t="s">
        <v>45</v>
      </c>
      <c r="D877" t="s">
        <v>53</v>
      </c>
      <c r="E877">
        <v>3</v>
      </c>
      <c r="F877" t="str">
        <f t="shared" si="13"/>
        <v>Aggregate1-in-10June System Peak Day30% Cycling3</v>
      </c>
      <c r="G877">
        <v>6.7138220000000004</v>
      </c>
      <c r="H877">
        <v>6.7138220000000004</v>
      </c>
      <c r="I877">
        <v>69.680099999999996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1469</v>
      </c>
    </row>
    <row r="878" spans="1:15">
      <c r="A878" t="s">
        <v>31</v>
      </c>
      <c r="B878" t="s">
        <v>42</v>
      </c>
      <c r="C878" t="s">
        <v>45</v>
      </c>
      <c r="D878" t="s">
        <v>53</v>
      </c>
      <c r="E878">
        <v>4</v>
      </c>
      <c r="F878" t="str">
        <f t="shared" si="13"/>
        <v>Average Per Ton1-in-10June System Peak Day30% Cycling4</v>
      </c>
      <c r="G878">
        <v>0.4339307</v>
      </c>
      <c r="H878">
        <v>0.4339307</v>
      </c>
      <c r="I878">
        <v>69.718900000000005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1469</v>
      </c>
    </row>
    <row r="879" spans="1:15">
      <c r="A879" t="s">
        <v>29</v>
      </c>
      <c r="B879" t="s">
        <v>42</v>
      </c>
      <c r="C879" t="s">
        <v>45</v>
      </c>
      <c r="D879" t="s">
        <v>53</v>
      </c>
      <c r="E879">
        <v>4</v>
      </c>
      <c r="F879" t="str">
        <f t="shared" si="13"/>
        <v>Average Per Premise1-in-10June System Peak Day30% Cycling4</v>
      </c>
      <c r="G879">
        <v>4.4744489999999999</v>
      </c>
      <c r="H879">
        <v>4.4744489999999999</v>
      </c>
      <c r="I879">
        <v>69.718900000000005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1469</v>
      </c>
    </row>
    <row r="880" spans="1:15">
      <c r="A880" t="s">
        <v>30</v>
      </c>
      <c r="B880" t="s">
        <v>42</v>
      </c>
      <c r="C880" t="s">
        <v>45</v>
      </c>
      <c r="D880" t="s">
        <v>53</v>
      </c>
      <c r="E880">
        <v>4</v>
      </c>
      <c r="F880" t="str">
        <f t="shared" si="13"/>
        <v>Average Per Device1-in-10June System Peak Day30% Cycling4</v>
      </c>
      <c r="G880">
        <v>1.680636</v>
      </c>
      <c r="H880">
        <v>1.680636</v>
      </c>
      <c r="I880">
        <v>69.718900000000005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1469</v>
      </c>
    </row>
    <row r="881" spans="1:15">
      <c r="A881" t="s">
        <v>51</v>
      </c>
      <c r="B881" t="s">
        <v>42</v>
      </c>
      <c r="C881" t="s">
        <v>45</v>
      </c>
      <c r="D881" t="s">
        <v>53</v>
      </c>
      <c r="E881">
        <v>4</v>
      </c>
      <c r="F881" t="str">
        <f t="shared" si="13"/>
        <v>Aggregate1-in-10June System Peak Day30% Cycling4</v>
      </c>
      <c r="G881">
        <v>6.5729660000000001</v>
      </c>
      <c r="H881">
        <v>6.5729660000000001</v>
      </c>
      <c r="I881">
        <v>69.718900000000005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1469</v>
      </c>
    </row>
    <row r="882" spans="1:15">
      <c r="A882" t="s">
        <v>31</v>
      </c>
      <c r="B882" t="s">
        <v>42</v>
      </c>
      <c r="C882" t="s">
        <v>45</v>
      </c>
      <c r="D882" t="s">
        <v>53</v>
      </c>
      <c r="E882">
        <v>5</v>
      </c>
      <c r="F882" t="str">
        <f t="shared" si="13"/>
        <v>Average Per Ton1-in-10June System Peak Day30% Cycling5</v>
      </c>
      <c r="G882">
        <v>0.44047979999999998</v>
      </c>
      <c r="H882">
        <v>0.44047979999999998</v>
      </c>
      <c r="I882">
        <v>68.396900000000002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1469</v>
      </c>
    </row>
    <row r="883" spans="1:15">
      <c r="A883" t="s">
        <v>29</v>
      </c>
      <c r="B883" t="s">
        <v>42</v>
      </c>
      <c r="C883" t="s">
        <v>45</v>
      </c>
      <c r="D883" t="s">
        <v>53</v>
      </c>
      <c r="E883">
        <v>5</v>
      </c>
      <c r="F883" t="str">
        <f t="shared" si="13"/>
        <v>Average Per Premise1-in-10June System Peak Day30% Cycling5</v>
      </c>
      <c r="G883">
        <v>4.5419799999999997</v>
      </c>
      <c r="H883">
        <v>4.5419799999999997</v>
      </c>
      <c r="I883">
        <v>68.396900000000002</v>
      </c>
      <c r="J883">
        <v>0</v>
      </c>
      <c r="K883">
        <v>0</v>
      </c>
      <c r="L883">
        <v>0</v>
      </c>
      <c r="M883">
        <v>0</v>
      </c>
      <c r="N883">
        <v>0</v>
      </c>
      <c r="O883">
        <v>1469</v>
      </c>
    </row>
    <row r="884" spans="1:15">
      <c r="A884" t="s">
        <v>30</v>
      </c>
      <c r="B884" t="s">
        <v>42</v>
      </c>
      <c r="C884" t="s">
        <v>45</v>
      </c>
      <c r="D884" t="s">
        <v>53</v>
      </c>
      <c r="E884">
        <v>5</v>
      </c>
      <c r="F884" t="str">
        <f t="shared" si="13"/>
        <v>Average Per Device1-in-10June System Peak Day30% Cycling5</v>
      </c>
      <c r="G884">
        <v>1.7060010000000001</v>
      </c>
      <c r="H884">
        <v>1.7060010000000001</v>
      </c>
      <c r="I884">
        <v>68.396900000000002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1469</v>
      </c>
    </row>
    <row r="885" spans="1:15">
      <c r="A885" t="s">
        <v>51</v>
      </c>
      <c r="B885" t="s">
        <v>42</v>
      </c>
      <c r="C885" t="s">
        <v>45</v>
      </c>
      <c r="D885" t="s">
        <v>53</v>
      </c>
      <c r="E885">
        <v>5</v>
      </c>
      <c r="F885" t="str">
        <f t="shared" si="13"/>
        <v>Aggregate1-in-10June System Peak Day30% Cycling5</v>
      </c>
      <c r="G885">
        <v>6.6721690000000002</v>
      </c>
      <c r="H885">
        <v>6.6721690000000002</v>
      </c>
      <c r="I885">
        <v>68.396900000000002</v>
      </c>
      <c r="J885">
        <v>0</v>
      </c>
      <c r="K885">
        <v>0</v>
      </c>
      <c r="L885">
        <v>0</v>
      </c>
      <c r="M885">
        <v>0</v>
      </c>
      <c r="N885">
        <v>0</v>
      </c>
      <c r="O885">
        <v>1469</v>
      </c>
    </row>
    <row r="886" spans="1:15">
      <c r="A886" t="s">
        <v>31</v>
      </c>
      <c r="B886" t="s">
        <v>42</v>
      </c>
      <c r="C886" t="s">
        <v>45</v>
      </c>
      <c r="D886" t="s">
        <v>53</v>
      </c>
      <c r="E886">
        <v>6</v>
      </c>
      <c r="F886" t="str">
        <f t="shared" si="13"/>
        <v>Average Per Ton1-in-10June System Peak Day30% Cycling6</v>
      </c>
      <c r="G886">
        <v>0.48857509999999998</v>
      </c>
      <c r="H886">
        <v>0.48857509999999998</v>
      </c>
      <c r="I886">
        <v>69.264099999999999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1469</v>
      </c>
    </row>
    <row r="887" spans="1:15">
      <c r="A887" t="s">
        <v>29</v>
      </c>
      <c r="B887" t="s">
        <v>42</v>
      </c>
      <c r="C887" t="s">
        <v>45</v>
      </c>
      <c r="D887" t="s">
        <v>53</v>
      </c>
      <c r="E887">
        <v>6</v>
      </c>
      <c r="F887" t="str">
        <f t="shared" si="13"/>
        <v>Average Per Premise1-in-10June System Peak Day30% Cycling6</v>
      </c>
      <c r="G887">
        <v>5.0379110000000003</v>
      </c>
      <c r="H887">
        <v>5.0379110000000003</v>
      </c>
      <c r="I887">
        <v>69.264099999999999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1469</v>
      </c>
    </row>
    <row r="888" spans="1:15">
      <c r="A888" t="s">
        <v>30</v>
      </c>
      <c r="B888" t="s">
        <v>42</v>
      </c>
      <c r="C888" t="s">
        <v>45</v>
      </c>
      <c r="D888" t="s">
        <v>53</v>
      </c>
      <c r="E888">
        <v>6</v>
      </c>
      <c r="F888" t="str">
        <f t="shared" si="13"/>
        <v>Average Per Device1-in-10June System Peak Day30% Cycling6</v>
      </c>
      <c r="G888">
        <v>1.8922760000000001</v>
      </c>
      <c r="H888">
        <v>1.8922760000000001</v>
      </c>
      <c r="I888">
        <v>69.264099999999999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1469</v>
      </c>
    </row>
    <row r="889" spans="1:15">
      <c r="A889" t="s">
        <v>51</v>
      </c>
      <c r="B889" t="s">
        <v>42</v>
      </c>
      <c r="C889" t="s">
        <v>45</v>
      </c>
      <c r="D889" t="s">
        <v>53</v>
      </c>
      <c r="E889">
        <v>6</v>
      </c>
      <c r="F889" t="str">
        <f t="shared" si="13"/>
        <v>Aggregate1-in-10June System Peak Day30% Cycling6</v>
      </c>
      <c r="G889">
        <v>7.4006910000000001</v>
      </c>
      <c r="H889">
        <v>7.4006910000000001</v>
      </c>
      <c r="I889">
        <v>69.264099999999999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1469</v>
      </c>
    </row>
    <row r="890" spans="1:15">
      <c r="A890" t="s">
        <v>31</v>
      </c>
      <c r="B890" t="s">
        <v>42</v>
      </c>
      <c r="C890" t="s">
        <v>45</v>
      </c>
      <c r="D890" t="s">
        <v>53</v>
      </c>
      <c r="E890">
        <v>7</v>
      </c>
      <c r="F890" t="str">
        <f t="shared" si="13"/>
        <v>Average Per Ton1-in-10June System Peak Day30% Cycling7</v>
      </c>
      <c r="G890">
        <v>0.55968370000000001</v>
      </c>
      <c r="H890">
        <v>0.55968370000000001</v>
      </c>
      <c r="I890">
        <v>71.639200000000002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1469</v>
      </c>
    </row>
    <row r="891" spans="1:15">
      <c r="A891" t="s">
        <v>29</v>
      </c>
      <c r="B891" t="s">
        <v>42</v>
      </c>
      <c r="C891" t="s">
        <v>45</v>
      </c>
      <c r="D891" t="s">
        <v>53</v>
      </c>
      <c r="E891">
        <v>7</v>
      </c>
      <c r="F891" t="str">
        <f t="shared" si="13"/>
        <v>Average Per Premise1-in-10June System Peak Day30% Cycling7</v>
      </c>
      <c r="G891">
        <v>5.7711430000000004</v>
      </c>
      <c r="H891">
        <v>5.7711430000000004</v>
      </c>
      <c r="I891">
        <v>71.639200000000002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1469</v>
      </c>
    </row>
    <row r="892" spans="1:15">
      <c r="A892" t="s">
        <v>30</v>
      </c>
      <c r="B892" t="s">
        <v>42</v>
      </c>
      <c r="C892" t="s">
        <v>45</v>
      </c>
      <c r="D892" t="s">
        <v>53</v>
      </c>
      <c r="E892">
        <v>7</v>
      </c>
      <c r="F892" t="str">
        <f t="shared" si="13"/>
        <v>Average Per Device1-in-10June System Peak Day30% Cycling7</v>
      </c>
      <c r="G892">
        <v>2.1676829999999998</v>
      </c>
      <c r="H892">
        <v>2.1676829999999998</v>
      </c>
      <c r="I892">
        <v>71.639200000000002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1469</v>
      </c>
    </row>
    <row r="893" spans="1:15">
      <c r="A893" t="s">
        <v>51</v>
      </c>
      <c r="B893" t="s">
        <v>42</v>
      </c>
      <c r="C893" t="s">
        <v>45</v>
      </c>
      <c r="D893" t="s">
        <v>53</v>
      </c>
      <c r="E893">
        <v>7</v>
      </c>
      <c r="F893" t="str">
        <f t="shared" si="13"/>
        <v>Aggregate1-in-10June System Peak Day30% Cycling7</v>
      </c>
      <c r="G893">
        <v>8.4778090000000006</v>
      </c>
      <c r="H893">
        <v>8.4778090000000006</v>
      </c>
      <c r="I893">
        <v>71.639200000000002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1469</v>
      </c>
    </row>
    <row r="894" spans="1:15">
      <c r="A894" t="s">
        <v>31</v>
      </c>
      <c r="B894" t="s">
        <v>42</v>
      </c>
      <c r="C894" t="s">
        <v>45</v>
      </c>
      <c r="D894" t="s">
        <v>53</v>
      </c>
      <c r="E894">
        <v>8</v>
      </c>
      <c r="F894" t="str">
        <f t="shared" si="13"/>
        <v>Average Per Ton1-in-10June System Peak Day30% Cycling8</v>
      </c>
      <c r="G894">
        <v>0.68408329999999995</v>
      </c>
      <c r="H894">
        <v>0.68408329999999995</v>
      </c>
      <c r="I894">
        <v>76.572500000000005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1469</v>
      </c>
    </row>
    <row r="895" spans="1:15">
      <c r="A895" t="s">
        <v>29</v>
      </c>
      <c r="B895" t="s">
        <v>42</v>
      </c>
      <c r="C895" t="s">
        <v>45</v>
      </c>
      <c r="D895" t="s">
        <v>53</v>
      </c>
      <c r="E895">
        <v>8</v>
      </c>
      <c r="F895" t="str">
        <f t="shared" si="13"/>
        <v>Average Per Premise1-in-10June System Peak Day30% Cycling8</v>
      </c>
      <c r="G895">
        <v>7.0538819999999998</v>
      </c>
      <c r="H895">
        <v>7.0538819999999998</v>
      </c>
      <c r="I895">
        <v>76.572500000000005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1469</v>
      </c>
    </row>
    <row r="896" spans="1:15">
      <c r="A896" t="s">
        <v>30</v>
      </c>
      <c r="B896" t="s">
        <v>42</v>
      </c>
      <c r="C896" t="s">
        <v>45</v>
      </c>
      <c r="D896" t="s">
        <v>53</v>
      </c>
      <c r="E896">
        <v>8</v>
      </c>
      <c r="F896" t="str">
        <f t="shared" si="13"/>
        <v>Average Per Device1-in-10June System Peak Day30% Cycling8</v>
      </c>
      <c r="G896">
        <v>2.649489</v>
      </c>
      <c r="H896">
        <v>2.649489</v>
      </c>
      <c r="I896">
        <v>76.572500000000005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1469</v>
      </c>
    </row>
    <row r="897" spans="1:15">
      <c r="A897" t="s">
        <v>51</v>
      </c>
      <c r="B897" t="s">
        <v>42</v>
      </c>
      <c r="C897" t="s">
        <v>45</v>
      </c>
      <c r="D897" t="s">
        <v>53</v>
      </c>
      <c r="E897">
        <v>8</v>
      </c>
      <c r="F897" t="str">
        <f t="shared" si="13"/>
        <v>Aggregate1-in-10June System Peak Day30% Cycling8</v>
      </c>
      <c r="G897">
        <v>10.36215</v>
      </c>
      <c r="H897">
        <v>10.36215</v>
      </c>
      <c r="I897">
        <v>76.572500000000005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1469</v>
      </c>
    </row>
    <row r="898" spans="1:15">
      <c r="A898" t="s">
        <v>31</v>
      </c>
      <c r="B898" t="s">
        <v>42</v>
      </c>
      <c r="C898" t="s">
        <v>45</v>
      </c>
      <c r="D898" t="s">
        <v>53</v>
      </c>
      <c r="E898">
        <v>9</v>
      </c>
      <c r="F898" t="str">
        <f t="shared" si="13"/>
        <v>Average Per Ton1-in-10June System Peak Day30% Cycling9</v>
      </c>
      <c r="G898">
        <v>0.87453289999999995</v>
      </c>
      <c r="H898">
        <v>0.87453289999999995</v>
      </c>
      <c r="I898">
        <v>79.891099999999994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1469</v>
      </c>
    </row>
    <row r="899" spans="1:15">
      <c r="A899" t="s">
        <v>29</v>
      </c>
      <c r="B899" t="s">
        <v>42</v>
      </c>
      <c r="C899" t="s">
        <v>45</v>
      </c>
      <c r="D899" t="s">
        <v>53</v>
      </c>
      <c r="E899">
        <v>9</v>
      </c>
      <c r="F899" t="str">
        <f t="shared" ref="F899:F962" si="14">CONCATENATE(A899,B899,C899,D899,E899)</f>
        <v>Average Per Premise1-in-10June System Peak Day30% Cycling9</v>
      </c>
      <c r="G899">
        <v>9.0176909999999992</v>
      </c>
      <c r="H899">
        <v>9.0176909999999992</v>
      </c>
      <c r="I899">
        <v>79.891099999999994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1469</v>
      </c>
    </row>
    <row r="900" spans="1:15">
      <c r="A900" t="s">
        <v>30</v>
      </c>
      <c r="B900" t="s">
        <v>42</v>
      </c>
      <c r="C900" t="s">
        <v>45</v>
      </c>
      <c r="D900" t="s">
        <v>53</v>
      </c>
      <c r="E900">
        <v>9</v>
      </c>
      <c r="F900" t="str">
        <f t="shared" si="14"/>
        <v>Average Per Device1-in-10June System Peak Day30% Cycling9</v>
      </c>
      <c r="G900">
        <v>3.3871099999999998</v>
      </c>
      <c r="H900">
        <v>3.3871099999999998</v>
      </c>
      <c r="I900">
        <v>79.891099999999994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1469</v>
      </c>
    </row>
    <row r="901" spans="1:15">
      <c r="A901" t="s">
        <v>51</v>
      </c>
      <c r="B901" t="s">
        <v>42</v>
      </c>
      <c r="C901" t="s">
        <v>45</v>
      </c>
      <c r="D901" t="s">
        <v>53</v>
      </c>
      <c r="E901">
        <v>9</v>
      </c>
      <c r="F901" t="str">
        <f t="shared" si="14"/>
        <v>Aggregate1-in-10June System Peak Day30% Cycling9</v>
      </c>
      <c r="G901">
        <v>13.24699</v>
      </c>
      <c r="H901">
        <v>13.24699</v>
      </c>
      <c r="I901">
        <v>79.891099999999994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1469</v>
      </c>
    </row>
    <row r="902" spans="1:15">
      <c r="A902" t="s">
        <v>31</v>
      </c>
      <c r="B902" t="s">
        <v>42</v>
      </c>
      <c r="C902" t="s">
        <v>45</v>
      </c>
      <c r="D902" t="s">
        <v>53</v>
      </c>
      <c r="E902">
        <v>10</v>
      </c>
      <c r="F902" t="str">
        <f t="shared" si="14"/>
        <v>Average Per Ton1-in-10June System Peak Day30% Cycling10</v>
      </c>
      <c r="G902">
        <v>1.0460199999999999</v>
      </c>
      <c r="H902">
        <v>1.0460199999999999</v>
      </c>
      <c r="I902">
        <v>81.631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1469</v>
      </c>
    </row>
    <row r="903" spans="1:15">
      <c r="A903" t="s">
        <v>29</v>
      </c>
      <c r="B903" t="s">
        <v>42</v>
      </c>
      <c r="C903" t="s">
        <v>45</v>
      </c>
      <c r="D903" t="s">
        <v>53</v>
      </c>
      <c r="E903">
        <v>10</v>
      </c>
      <c r="F903" t="str">
        <f t="shared" si="14"/>
        <v>Average Per Premise1-in-10June System Peak Day30% Cycling10</v>
      </c>
      <c r="G903">
        <v>10.785970000000001</v>
      </c>
      <c r="H903">
        <v>10.785970000000001</v>
      </c>
      <c r="I903">
        <v>81.631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1469</v>
      </c>
    </row>
    <row r="904" spans="1:15">
      <c r="A904" t="s">
        <v>30</v>
      </c>
      <c r="B904" t="s">
        <v>42</v>
      </c>
      <c r="C904" t="s">
        <v>45</v>
      </c>
      <c r="D904" t="s">
        <v>53</v>
      </c>
      <c r="E904">
        <v>10</v>
      </c>
      <c r="F904" t="str">
        <f t="shared" si="14"/>
        <v>Average Per Device1-in-10June System Peak Day30% Cycling10</v>
      </c>
      <c r="G904">
        <v>4.0512870000000003</v>
      </c>
      <c r="H904">
        <v>4.0512870000000003</v>
      </c>
      <c r="I904">
        <v>81.631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1469</v>
      </c>
    </row>
    <row r="905" spans="1:15">
      <c r="A905" t="s">
        <v>51</v>
      </c>
      <c r="B905" t="s">
        <v>42</v>
      </c>
      <c r="C905" t="s">
        <v>45</v>
      </c>
      <c r="D905" t="s">
        <v>53</v>
      </c>
      <c r="E905">
        <v>10</v>
      </c>
      <c r="F905" t="str">
        <f t="shared" si="14"/>
        <v>Aggregate1-in-10June System Peak Day30% Cycling10</v>
      </c>
      <c r="G905">
        <v>15.844580000000001</v>
      </c>
      <c r="H905">
        <v>15.844580000000001</v>
      </c>
      <c r="I905">
        <v>81.631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1469</v>
      </c>
    </row>
    <row r="906" spans="1:15">
      <c r="A906" t="s">
        <v>31</v>
      </c>
      <c r="B906" t="s">
        <v>42</v>
      </c>
      <c r="C906" t="s">
        <v>45</v>
      </c>
      <c r="D906" t="s">
        <v>53</v>
      </c>
      <c r="E906">
        <v>11</v>
      </c>
      <c r="F906" t="str">
        <f t="shared" si="14"/>
        <v>Average Per Ton1-in-10June System Peak Day30% Cycling11</v>
      </c>
      <c r="G906">
        <v>1.1763539999999999</v>
      </c>
      <c r="H906">
        <v>1.1763539999999999</v>
      </c>
      <c r="I906">
        <v>83.694400000000002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1469</v>
      </c>
    </row>
    <row r="907" spans="1:15">
      <c r="A907" t="s">
        <v>29</v>
      </c>
      <c r="B907" t="s">
        <v>42</v>
      </c>
      <c r="C907" t="s">
        <v>45</v>
      </c>
      <c r="D907" t="s">
        <v>53</v>
      </c>
      <c r="E907">
        <v>11</v>
      </c>
      <c r="F907" t="str">
        <f t="shared" si="14"/>
        <v>Average Per Premise1-in-10June System Peak Day30% Cycling11</v>
      </c>
      <c r="G907">
        <v>12.129899999999999</v>
      </c>
      <c r="H907">
        <v>12.129899999999999</v>
      </c>
      <c r="I907">
        <v>83.694400000000002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1469</v>
      </c>
    </row>
    <row r="908" spans="1:15">
      <c r="A908" t="s">
        <v>30</v>
      </c>
      <c r="B908" t="s">
        <v>42</v>
      </c>
      <c r="C908" t="s">
        <v>45</v>
      </c>
      <c r="D908" t="s">
        <v>53</v>
      </c>
      <c r="E908">
        <v>11</v>
      </c>
      <c r="F908" t="str">
        <f t="shared" si="14"/>
        <v>Average Per Device1-in-10June System Peak Day30% Cycling11</v>
      </c>
      <c r="G908">
        <v>4.5560799999999997</v>
      </c>
      <c r="H908">
        <v>4.5560799999999997</v>
      </c>
      <c r="I908">
        <v>83.694400000000002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1469</v>
      </c>
    </row>
    <row r="909" spans="1:15">
      <c r="A909" t="s">
        <v>51</v>
      </c>
      <c r="B909" t="s">
        <v>42</v>
      </c>
      <c r="C909" t="s">
        <v>45</v>
      </c>
      <c r="D909" t="s">
        <v>53</v>
      </c>
      <c r="E909">
        <v>11</v>
      </c>
      <c r="F909" t="str">
        <f t="shared" si="14"/>
        <v>Aggregate1-in-10June System Peak Day30% Cycling11</v>
      </c>
      <c r="G909">
        <v>17.818829999999998</v>
      </c>
      <c r="H909">
        <v>17.818829999999998</v>
      </c>
      <c r="I909">
        <v>83.694400000000002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1469</v>
      </c>
    </row>
    <row r="910" spans="1:15">
      <c r="A910" t="s">
        <v>31</v>
      </c>
      <c r="B910" t="s">
        <v>42</v>
      </c>
      <c r="C910" t="s">
        <v>45</v>
      </c>
      <c r="D910" t="s">
        <v>53</v>
      </c>
      <c r="E910">
        <v>12</v>
      </c>
      <c r="F910" t="str">
        <f t="shared" si="14"/>
        <v>Average Per Ton1-in-10June System Peak Day30% Cycling12</v>
      </c>
      <c r="G910">
        <v>1.245919</v>
      </c>
      <c r="H910">
        <v>1.245919</v>
      </c>
      <c r="I910">
        <v>84.690299999999993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1469</v>
      </c>
    </row>
    <row r="911" spans="1:15">
      <c r="A911" t="s">
        <v>29</v>
      </c>
      <c r="B911" t="s">
        <v>42</v>
      </c>
      <c r="C911" t="s">
        <v>45</v>
      </c>
      <c r="D911" t="s">
        <v>53</v>
      </c>
      <c r="E911">
        <v>12</v>
      </c>
      <c r="F911" t="str">
        <f t="shared" si="14"/>
        <v>Average Per Premise1-in-10June System Peak Day30% Cycling12</v>
      </c>
      <c r="G911">
        <v>12.84722</v>
      </c>
      <c r="H911">
        <v>12.84722</v>
      </c>
      <c r="I911">
        <v>84.690299999999993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1469</v>
      </c>
    </row>
    <row r="912" spans="1:15">
      <c r="A912" t="s">
        <v>30</v>
      </c>
      <c r="B912" t="s">
        <v>42</v>
      </c>
      <c r="C912" t="s">
        <v>45</v>
      </c>
      <c r="D912" t="s">
        <v>53</v>
      </c>
      <c r="E912">
        <v>12</v>
      </c>
      <c r="F912" t="str">
        <f t="shared" si="14"/>
        <v>Average Per Device1-in-10June System Peak Day30% Cycling12</v>
      </c>
      <c r="G912">
        <v>4.8255080000000001</v>
      </c>
      <c r="H912">
        <v>4.8255080000000001</v>
      </c>
      <c r="I912">
        <v>84.690299999999993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1469</v>
      </c>
    </row>
    <row r="913" spans="1:15">
      <c r="A913" t="s">
        <v>51</v>
      </c>
      <c r="B913" t="s">
        <v>42</v>
      </c>
      <c r="C913" t="s">
        <v>45</v>
      </c>
      <c r="D913" t="s">
        <v>53</v>
      </c>
      <c r="E913">
        <v>12</v>
      </c>
      <c r="F913" t="str">
        <f t="shared" si="14"/>
        <v>Aggregate1-in-10June System Peak Day30% Cycling12</v>
      </c>
      <c r="G913">
        <v>18.87256</v>
      </c>
      <c r="H913">
        <v>18.87256</v>
      </c>
      <c r="I913">
        <v>84.690299999999993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1469</v>
      </c>
    </row>
    <row r="914" spans="1:15">
      <c r="A914" t="s">
        <v>31</v>
      </c>
      <c r="B914" t="s">
        <v>42</v>
      </c>
      <c r="C914" t="s">
        <v>45</v>
      </c>
      <c r="D914" t="s">
        <v>53</v>
      </c>
      <c r="E914">
        <v>13</v>
      </c>
      <c r="F914" t="str">
        <f t="shared" si="14"/>
        <v>Average Per Ton1-in-10June System Peak Day30% Cycling13</v>
      </c>
      <c r="G914">
        <v>1.2685850000000001</v>
      </c>
      <c r="H914">
        <v>1.2685850000000001</v>
      </c>
      <c r="I914">
        <v>85.319900000000004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1469</v>
      </c>
    </row>
    <row r="915" spans="1:15">
      <c r="A915" t="s">
        <v>29</v>
      </c>
      <c r="B915" t="s">
        <v>42</v>
      </c>
      <c r="C915" t="s">
        <v>45</v>
      </c>
      <c r="D915" t="s">
        <v>53</v>
      </c>
      <c r="E915">
        <v>13</v>
      </c>
      <c r="F915" t="str">
        <f t="shared" si="14"/>
        <v>Average Per Premise1-in-10June System Peak Day30% Cycling13</v>
      </c>
      <c r="G915">
        <v>13.08093</v>
      </c>
      <c r="H915">
        <v>13.08093</v>
      </c>
      <c r="I915">
        <v>85.319900000000004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1469</v>
      </c>
    </row>
    <row r="916" spans="1:15">
      <c r="A916" t="s">
        <v>30</v>
      </c>
      <c r="B916" t="s">
        <v>42</v>
      </c>
      <c r="C916" t="s">
        <v>45</v>
      </c>
      <c r="D916" t="s">
        <v>53</v>
      </c>
      <c r="E916">
        <v>13</v>
      </c>
      <c r="F916" t="str">
        <f t="shared" si="14"/>
        <v>Average Per Device1-in-10June System Peak Day30% Cycling13</v>
      </c>
      <c r="G916">
        <v>4.9132920000000002</v>
      </c>
      <c r="H916">
        <v>4.9132920000000002</v>
      </c>
      <c r="I916">
        <v>85.319900000000004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1469</v>
      </c>
    </row>
    <row r="917" spans="1:15">
      <c r="A917" t="s">
        <v>51</v>
      </c>
      <c r="B917" t="s">
        <v>42</v>
      </c>
      <c r="C917" t="s">
        <v>45</v>
      </c>
      <c r="D917" t="s">
        <v>53</v>
      </c>
      <c r="E917">
        <v>13</v>
      </c>
      <c r="F917" t="str">
        <f t="shared" si="14"/>
        <v>Aggregate1-in-10June System Peak Day30% Cycling13</v>
      </c>
      <c r="G917">
        <v>19.215890000000002</v>
      </c>
      <c r="H917">
        <v>19.215890000000002</v>
      </c>
      <c r="I917">
        <v>85.319900000000004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1469</v>
      </c>
    </row>
    <row r="918" spans="1:15">
      <c r="A918" t="s">
        <v>31</v>
      </c>
      <c r="B918" t="s">
        <v>42</v>
      </c>
      <c r="C918" t="s">
        <v>45</v>
      </c>
      <c r="D918" t="s">
        <v>53</v>
      </c>
      <c r="E918">
        <v>14</v>
      </c>
      <c r="F918" t="str">
        <f t="shared" si="14"/>
        <v>Average Per Ton1-in-10June System Peak Day30% Cycling14</v>
      </c>
      <c r="G918">
        <v>1.2042409999999999</v>
      </c>
      <c r="H918">
        <v>1.273782</v>
      </c>
      <c r="I918">
        <v>85.477199999999996</v>
      </c>
      <c r="J918">
        <v>4.69486E-2</v>
      </c>
      <c r="K918">
        <v>6.0296599999999999E-2</v>
      </c>
      <c r="L918">
        <v>6.9541400000000003E-2</v>
      </c>
      <c r="M918">
        <v>7.8786300000000004E-2</v>
      </c>
      <c r="N918">
        <v>9.2134300000000002E-2</v>
      </c>
      <c r="O918">
        <v>1469</v>
      </c>
    </row>
    <row r="919" spans="1:15">
      <c r="A919" t="s">
        <v>29</v>
      </c>
      <c r="B919" t="s">
        <v>42</v>
      </c>
      <c r="C919" t="s">
        <v>45</v>
      </c>
      <c r="D919" t="s">
        <v>53</v>
      </c>
      <c r="E919">
        <v>14</v>
      </c>
      <c r="F919" t="str">
        <f t="shared" si="14"/>
        <v>Average Per Premise1-in-10June System Peak Day30% Cycling14</v>
      </c>
      <c r="G919">
        <v>12.417450000000001</v>
      </c>
      <c r="H919">
        <v>13.13452</v>
      </c>
      <c r="I919">
        <v>85.477199999999996</v>
      </c>
      <c r="J919">
        <v>0.48410710000000001</v>
      </c>
      <c r="K919">
        <v>0.62174479999999999</v>
      </c>
      <c r="L919">
        <v>0.71707220000000005</v>
      </c>
      <c r="M919">
        <v>0.8123996</v>
      </c>
      <c r="N919">
        <v>0.95003720000000003</v>
      </c>
      <c r="O919">
        <v>1469</v>
      </c>
    </row>
    <row r="920" spans="1:15">
      <c r="A920" t="s">
        <v>30</v>
      </c>
      <c r="B920" t="s">
        <v>42</v>
      </c>
      <c r="C920" t="s">
        <v>45</v>
      </c>
      <c r="D920" t="s">
        <v>53</v>
      </c>
      <c r="E920">
        <v>14</v>
      </c>
      <c r="F920" t="str">
        <f t="shared" si="14"/>
        <v>Average Per Device1-in-10June System Peak Day30% Cycling14</v>
      </c>
      <c r="G920">
        <v>4.6640839999999999</v>
      </c>
      <c r="H920">
        <v>4.9334220000000002</v>
      </c>
      <c r="I920">
        <v>85.477199999999996</v>
      </c>
      <c r="J920">
        <v>0.1818342</v>
      </c>
      <c r="K920">
        <v>0.23353189999999999</v>
      </c>
      <c r="L920">
        <v>0.26933750000000001</v>
      </c>
      <c r="M920">
        <v>0.3051432</v>
      </c>
      <c r="N920">
        <v>0.35684090000000002</v>
      </c>
      <c r="O920">
        <v>1469</v>
      </c>
    </row>
    <row r="921" spans="1:15">
      <c r="A921" t="s">
        <v>51</v>
      </c>
      <c r="B921" t="s">
        <v>42</v>
      </c>
      <c r="C921" t="s">
        <v>45</v>
      </c>
      <c r="D921" t="s">
        <v>53</v>
      </c>
      <c r="E921">
        <v>14</v>
      </c>
      <c r="F921" t="str">
        <f t="shared" si="14"/>
        <v>Aggregate1-in-10June System Peak Day30% Cycling14</v>
      </c>
      <c r="G921">
        <v>18.241230000000002</v>
      </c>
      <c r="H921">
        <v>19.294609999999999</v>
      </c>
      <c r="I921">
        <v>85.477199999999996</v>
      </c>
      <c r="J921">
        <v>0.71115340000000005</v>
      </c>
      <c r="K921">
        <v>0.91334309999999996</v>
      </c>
      <c r="L921">
        <v>1.0533790000000001</v>
      </c>
      <c r="M921">
        <v>1.1934149999999999</v>
      </c>
      <c r="N921">
        <v>1.395605</v>
      </c>
      <c r="O921">
        <v>1469</v>
      </c>
    </row>
    <row r="922" spans="1:15">
      <c r="A922" t="s">
        <v>31</v>
      </c>
      <c r="B922" t="s">
        <v>42</v>
      </c>
      <c r="C922" t="s">
        <v>45</v>
      </c>
      <c r="D922" t="s">
        <v>53</v>
      </c>
      <c r="E922">
        <v>15</v>
      </c>
      <c r="F922" t="str">
        <f t="shared" si="14"/>
        <v>Average Per Ton1-in-10June System Peak Day30% Cycling15</v>
      </c>
      <c r="G922">
        <v>1.1961349999999999</v>
      </c>
      <c r="H922">
        <v>1.273361</v>
      </c>
      <c r="I922">
        <v>86.740600000000001</v>
      </c>
      <c r="J922">
        <v>5.2136500000000002E-2</v>
      </c>
      <c r="K922">
        <v>6.6959599999999994E-2</v>
      </c>
      <c r="L922">
        <v>7.7226000000000003E-2</v>
      </c>
      <c r="M922">
        <v>8.7492399999999998E-2</v>
      </c>
      <c r="N922">
        <v>0.1023155</v>
      </c>
      <c r="O922">
        <v>1469</v>
      </c>
    </row>
    <row r="923" spans="1:15">
      <c r="A923" t="s">
        <v>29</v>
      </c>
      <c r="B923" t="s">
        <v>42</v>
      </c>
      <c r="C923" t="s">
        <v>45</v>
      </c>
      <c r="D923" t="s">
        <v>53</v>
      </c>
      <c r="E923">
        <v>15</v>
      </c>
      <c r="F923" t="str">
        <f t="shared" si="14"/>
        <v>Average Per Premise1-in-10June System Peak Day30% Cycling15</v>
      </c>
      <c r="G923">
        <v>12.333869999999999</v>
      </c>
      <c r="H923">
        <v>13.130179999999999</v>
      </c>
      <c r="I923">
        <v>86.740600000000001</v>
      </c>
      <c r="J923">
        <v>0.53760269999999999</v>
      </c>
      <c r="K923">
        <v>0.6904498</v>
      </c>
      <c r="L923">
        <v>0.7963112</v>
      </c>
      <c r="M923">
        <v>0.90217259999999999</v>
      </c>
      <c r="N923">
        <v>1.0550200000000001</v>
      </c>
      <c r="O923">
        <v>1469</v>
      </c>
    </row>
    <row r="924" spans="1:15">
      <c r="A924" t="s">
        <v>30</v>
      </c>
      <c r="B924" t="s">
        <v>42</v>
      </c>
      <c r="C924" t="s">
        <v>45</v>
      </c>
      <c r="D924" t="s">
        <v>53</v>
      </c>
      <c r="E924">
        <v>15</v>
      </c>
      <c r="F924" t="str">
        <f t="shared" si="14"/>
        <v>Average Per Device1-in-10June System Peak Day30% Cycling15</v>
      </c>
      <c r="G924">
        <v>4.6326910000000003</v>
      </c>
      <c r="H924">
        <v>4.9317919999999997</v>
      </c>
      <c r="I924">
        <v>86.740600000000001</v>
      </c>
      <c r="J924">
        <v>0.20192750000000001</v>
      </c>
      <c r="K924">
        <v>0.25933800000000001</v>
      </c>
      <c r="L924">
        <v>0.29910019999999998</v>
      </c>
      <c r="M924">
        <v>0.33886260000000001</v>
      </c>
      <c r="N924">
        <v>0.39627299999999999</v>
      </c>
      <c r="O924">
        <v>1469</v>
      </c>
    </row>
    <row r="925" spans="1:15">
      <c r="A925" t="s">
        <v>51</v>
      </c>
      <c r="B925" t="s">
        <v>42</v>
      </c>
      <c r="C925" t="s">
        <v>45</v>
      </c>
      <c r="D925" t="s">
        <v>53</v>
      </c>
      <c r="E925">
        <v>15</v>
      </c>
      <c r="F925" t="str">
        <f t="shared" si="14"/>
        <v>Aggregate1-in-10June System Peak Day30% Cycling15</v>
      </c>
      <c r="G925">
        <v>18.118459999999999</v>
      </c>
      <c r="H925">
        <v>19.288239999999998</v>
      </c>
      <c r="I925">
        <v>86.740600000000001</v>
      </c>
      <c r="J925">
        <v>0.7897383</v>
      </c>
      <c r="K925">
        <v>1.0142709999999999</v>
      </c>
      <c r="L925">
        <v>1.169781</v>
      </c>
      <c r="M925">
        <v>1.3252919999999999</v>
      </c>
      <c r="N925">
        <v>1.5498240000000001</v>
      </c>
      <c r="O925">
        <v>1469</v>
      </c>
    </row>
    <row r="926" spans="1:15">
      <c r="A926" t="s">
        <v>31</v>
      </c>
      <c r="B926" t="s">
        <v>42</v>
      </c>
      <c r="C926" t="s">
        <v>45</v>
      </c>
      <c r="D926" t="s">
        <v>53</v>
      </c>
      <c r="E926">
        <v>16</v>
      </c>
      <c r="F926" t="str">
        <f t="shared" si="14"/>
        <v>Average Per Ton1-in-10June System Peak Day30% Cycling16</v>
      </c>
      <c r="G926">
        <v>1.177608</v>
      </c>
      <c r="H926">
        <v>1.2476309999999999</v>
      </c>
      <c r="I926">
        <v>86.736599999999996</v>
      </c>
      <c r="J926">
        <v>4.7273900000000001E-2</v>
      </c>
      <c r="K926">
        <v>6.0714400000000002E-2</v>
      </c>
      <c r="L926">
        <v>7.0023299999999997E-2</v>
      </c>
      <c r="M926">
        <v>7.9332200000000005E-2</v>
      </c>
      <c r="N926">
        <v>9.27727E-2</v>
      </c>
      <c r="O926">
        <v>1469</v>
      </c>
    </row>
    <row r="927" spans="1:15">
      <c r="A927" t="s">
        <v>29</v>
      </c>
      <c r="B927" t="s">
        <v>42</v>
      </c>
      <c r="C927" t="s">
        <v>45</v>
      </c>
      <c r="D927" t="s">
        <v>53</v>
      </c>
      <c r="E927">
        <v>16</v>
      </c>
      <c r="F927" t="str">
        <f t="shared" si="14"/>
        <v>Average Per Premise1-in-10June System Peak Day30% Cycling16</v>
      </c>
      <c r="G927">
        <v>12.14283</v>
      </c>
      <c r="H927">
        <v>12.86487</v>
      </c>
      <c r="I927">
        <v>86.736599999999996</v>
      </c>
      <c r="J927">
        <v>0.48746149999999999</v>
      </c>
      <c r="K927">
        <v>0.62605290000000002</v>
      </c>
      <c r="L927">
        <v>0.72204080000000004</v>
      </c>
      <c r="M927">
        <v>0.81802870000000005</v>
      </c>
      <c r="N927">
        <v>0.95662009999999997</v>
      </c>
      <c r="O927">
        <v>1469</v>
      </c>
    </row>
    <row r="928" spans="1:15">
      <c r="A928" t="s">
        <v>30</v>
      </c>
      <c r="B928" t="s">
        <v>42</v>
      </c>
      <c r="C928" t="s">
        <v>45</v>
      </c>
      <c r="D928" t="s">
        <v>53</v>
      </c>
      <c r="E928">
        <v>16</v>
      </c>
      <c r="F928" t="str">
        <f t="shared" si="14"/>
        <v>Average Per Device1-in-10June System Peak Day30% Cycling16</v>
      </c>
      <c r="G928">
        <v>4.5609330000000003</v>
      </c>
      <c r="H928">
        <v>4.8321370000000003</v>
      </c>
      <c r="I928">
        <v>86.736599999999996</v>
      </c>
      <c r="J928">
        <v>0.18309410000000001</v>
      </c>
      <c r="K928">
        <v>0.23515</v>
      </c>
      <c r="L928">
        <v>0.27120379999999999</v>
      </c>
      <c r="M928">
        <v>0.30725750000000002</v>
      </c>
      <c r="N928">
        <v>0.35931340000000001</v>
      </c>
      <c r="O928">
        <v>1469</v>
      </c>
    </row>
    <row r="929" spans="1:15">
      <c r="A929" t="s">
        <v>51</v>
      </c>
      <c r="B929" t="s">
        <v>42</v>
      </c>
      <c r="C929" t="s">
        <v>45</v>
      </c>
      <c r="D929" t="s">
        <v>53</v>
      </c>
      <c r="E929">
        <v>16</v>
      </c>
      <c r="F929" t="str">
        <f t="shared" si="14"/>
        <v>Aggregate1-in-10June System Peak Day30% Cycling16</v>
      </c>
      <c r="G929">
        <v>17.837810000000001</v>
      </c>
      <c r="H929">
        <v>18.898489999999999</v>
      </c>
      <c r="I929">
        <v>86.736599999999996</v>
      </c>
      <c r="J929">
        <v>0.71608099999999997</v>
      </c>
      <c r="K929">
        <v>0.91967169999999998</v>
      </c>
      <c r="L929">
        <v>1.060678</v>
      </c>
      <c r="M929">
        <v>1.201684</v>
      </c>
      <c r="N929">
        <v>1.4052750000000001</v>
      </c>
      <c r="O929">
        <v>1469</v>
      </c>
    </row>
    <row r="930" spans="1:15">
      <c r="A930" t="s">
        <v>31</v>
      </c>
      <c r="B930" t="s">
        <v>42</v>
      </c>
      <c r="C930" t="s">
        <v>45</v>
      </c>
      <c r="D930" t="s">
        <v>53</v>
      </c>
      <c r="E930">
        <v>17</v>
      </c>
      <c r="F930" t="str">
        <f t="shared" si="14"/>
        <v>Average Per Ton1-in-10June System Peak Day30% Cycling17</v>
      </c>
      <c r="G930">
        <v>1.126868</v>
      </c>
      <c r="H930">
        <v>1.1872689999999999</v>
      </c>
      <c r="I930">
        <v>85.576599999999999</v>
      </c>
      <c r="J930">
        <v>4.07777E-2</v>
      </c>
      <c r="K930">
        <v>5.2371399999999999E-2</v>
      </c>
      <c r="L930">
        <v>6.0401099999999999E-2</v>
      </c>
      <c r="M930">
        <v>6.84308E-2</v>
      </c>
      <c r="N930">
        <v>8.0024399999999996E-2</v>
      </c>
      <c r="O930">
        <v>1469</v>
      </c>
    </row>
    <row r="931" spans="1:15">
      <c r="A931" t="s">
        <v>29</v>
      </c>
      <c r="B931" t="s">
        <v>42</v>
      </c>
      <c r="C931" t="s">
        <v>45</v>
      </c>
      <c r="D931" t="s">
        <v>53</v>
      </c>
      <c r="E931">
        <v>17</v>
      </c>
      <c r="F931" t="str">
        <f t="shared" si="14"/>
        <v>Average Per Premise1-in-10June System Peak Day30% Cycling17</v>
      </c>
      <c r="G931">
        <v>11.619630000000001</v>
      </c>
      <c r="H931">
        <v>12.24245</v>
      </c>
      <c r="I931">
        <v>85.576599999999999</v>
      </c>
      <c r="J931">
        <v>0.4204772</v>
      </c>
      <c r="K931">
        <v>0.54002399999999995</v>
      </c>
      <c r="L931">
        <v>0.62282179999999998</v>
      </c>
      <c r="M931">
        <v>0.70561949999999996</v>
      </c>
      <c r="N931">
        <v>0.82516639999999997</v>
      </c>
      <c r="O931">
        <v>1469</v>
      </c>
    </row>
    <row r="932" spans="1:15">
      <c r="A932" t="s">
        <v>30</v>
      </c>
      <c r="B932" t="s">
        <v>42</v>
      </c>
      <c r="C932" t="s">
        <v>45</v>
      </c>
      <c r="D932" t="s">
        <v>53</v>
      </c>
      <c r="E932">
        <v>17</v>
      </c>
      <c r="F932" t="str">
        <f t="shared" si="14"/>
        <v>Average Per Device1-in-10June System Peak Day30% Cycling17</v>
      </c>
      <c r="G932">
        <v>4.3644179999999997</v>
      </c>
      <c r="H932">
        <v>4.5983539999999996</v>
      </c>
      <c r="I932">
        <v>85.576599999999999</v>
      </c>
      <c r="J932">
        <v>0.1579343</v>
      </c>
      <c r="K932">
        <v>0.20283689999999999</v>
      </c>
      <c r="L932">
        <v>0.23393639999999999</v>
      </c>
      <c r="M932">
        <v>0.26503579999999999</v>
      </c>
      <c r="N932">
        <v>0.30993850000000001</v>
      </c>
      <c r="O932">
        <v>1469</v>
      </c>
    </row>
    <row r="933" spans="1:15">
      <c r="A933" t="s">
        <v>51</v>
      </c>
      <c r="B933" t="s">
        <v>42</v>
      </c>
      <c r="C933" t="s">
        <v>45</v>
      </c>
      <c r="D933" t="s">
        <v>53</v>
      </c>
      <c r="E933">
        <v>17</v>
      </c>
      <c r="F933" t="str">
        <f t="shared" si="14"/>
        <v>Aggregate1-in-10June System Peak Day30% Cycling17</v>
      </c>
      <c r="G933">
        <v>17.069240000000001</v>
      </c>
      <c r="H933">
        <v>17.984159999999999</v>
      </c>
      <c r="I933">
        <v>85.576599999999999</v>
      </c>
      <c r="J933">
        <v>0.61768089999999998</v>
      </c>
      <c r="K933">
        <v>0.79329530000000004</v>
      </c>
      <c r="L933">
        <v>0.91492519999999999</v>
      </c>
      <c r="M933">
        <v>1.0365549999999999</v>
      </c>
      <c r="N933">
        <v>1.2121690000000001</v>
      </c>
      <c r="O933">
        <v>1469</v>
      </c>
    </row>
    <row r="934" spans="1:15">
      <c r="A934" t="s">
        <v>31</v>
      </c>
      <c r="B934" t="s">
        <v>42</v>
      </c>
      <c r="C934" t="s">
        <v>45</v>
      </c>
      <c r="D934" t="s">
        <v>53</v>
      </c>
      <c r="E934">
        <v>18</v>
      </c>
      <c r="F934" t="str">
        <f t="shared" si="14"/>
        <v>Average Per Ton1-in-10June System Peak Day30% Cycling18</v>
      </c>
      <c r="G934">
        <v>1.0123</v>
      </c>
      <c r="H934">
        <v>1.069283</v>
      </c>
      <c r="I934">
        <v>81.835899999999995</v>
      </c>
      <c r="J934">
        <v>3.8470299999999999E-2</v>
      </c>
      <c r="K934">
        <v>4.9407899999999998E-2</v>
      </c>
      <c r="L934">
        <v>5.6983300000000001E-2</v>
      </c>
      <c r="M934">
        <v>6.4558599999999994E-2</v>
      </c>
      <c r="N934">
        <v>7.5496199999999999E-2</v>
      </c>
      <c r="O934">
        <v>1469</v>
      </c>
    </row>
    <row r="935" spans="1:15">
      <c r="A935" t="s">
        <v>29</v>
      </c>
      <c r="B935" t="s">
        <v>42</v>
      </c>
      <c r="C935" t="s">
        <v>45</v>
      </c>
      <c r="D935" t="s">
        <v>53</v>
      </c>
      <c r="E935">
        <v>18</v>
      </c>
      <c r="F935" t="str">
        <f t="shared" si="14"/>
        <v>Average Per Premise1-in-10June System Peak Day30% Cycling18</v>
      </c>
      <c r="G935">
        <v>10.43826</v>
      </c>
      <c r="H935">
        <v>11.025840000000001</v>
      </c>
      <c r="I935">
        <v>81.835899999999995</v>
      </c>
      <c r="J935">
        <v>0.3966845</v>
      </c>
      <c r="K935">
        <v>0.5094668</v>
      </c>
      <c r="L935">
        <v>0.58757950000000003</v>
      </c>
      <c r="M935">
        <v>0.66569210000000001</v>
      </c>
      <c r="N935">
        <v>0.77847449999999996</v>
      </c>
      <c r="O935">
        <v>1469</v>
      </c>
    </row>
    <row r="936" spans="1:15">
      <c r="A936" t="s">
        <v>30</v>
      </c>
      <c r="B936" t="s">
        <v>42</v>
      </c>
      <c r="C936" t="s">
        <v>45</v>
      </c>
      <c r="D936" t="s">
        <v>53</v>
      </c>
      <c r="E936">
        <v>18</v>
      </c>
      <c r="F936" t="str">
        <f t="shared" si="14"/>
        <v>Average Per Device1-in-10June System Peak Day30% Cycling18</v>
      </c>
      <c r="G936">
        <v>3.9206880000000002</v>
      </c>
      <c r="H936">
        <v>4.1413869999999999</v>
      </c>
      <c r="I936">
        <v>81.835899999999995</v>
      </c>
      <c r="J936">
        <v>0.14899760000000001</v>
      </c>
      <c r="K936">
        <v>0.19135940000000001</v>
      </c>
      <c r="L936">
        <v>0.22069910000000001</v>
      </c>
      <c r="M936">
        <v>0.25003880000000001</v>
      </c>
      <c r="N936">
        <v>0.29240070000000001</v>
      </c>
      <c r="O936">
        <v>1469</v>
      </c>
    </row>
    <row r="937" spans="1:15">
      <c r="A937" t="s">
        <v>51</v>
      </c>
      <c r="B937" t="s">
        <v>42</v>
      </c>
      <c r="C937" t="s">
        <v>45</v>
      </c>
      <c r="D937" t="s">
        <v>53</v>
      </c>
      <c r="E937">
        <v>18</v>
      </c>
      <c r="F937" t="str">
        <f t="shared" si="14"/>
        <v>Aggregate1-in-10June System Peak Day30% Cycling18</v>
      </c>
      <c r="G937">
        <v>15.33381</v>
      </c>
      <c r="H937">
        <v>16.196960000000001</v>
      </c>
      <c r="I937">
        <v>81.835899999999995</v>
      </c>
      <c r="J937">
        <v>0.58272950000000001</v>
      </c>
      <c r="K937">
        <v>0.74840680000000004</v>
      </c>
      <c r="L937">
        <v>0.86315430000000004</v>
      </c>
      <c r="M937">
        <v>0.97790169999999998</v>
      </c>
      <c r="N937">
        <v>1.1435789999999999</v>
      </c>
      <c r="O937">
        <v>1469</v>
      </c>
    </row>
    <row r="938" spans="1:15">
      <c r="A938" t="s">
        <v>31</v>
      </c>
      <c r="B938" t="s">
        <v>42</v>
      </c>
      <c r="C938" t="s">
        <v>45</v>
      </c>
      <c r="D938" t="s">
        <v>53</v>
      </c>
      <c r="E938">
        <v>19</v>
      </c>
      <c r="F938" t="str">
        <f t="shared" si="14"/>
        <v>Average Per Ton1-in-10June System Peak Day30% Cycling19</v>
      </c>
      <c r="G938">
        <v>0.93001239999999996</v>
      </c>
      <c r="H938">
        <v>0.93001239999999996</v>
      </c>
      <c r="I938">
        <v>79.081000000000003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1469</v>
      </c>
    </row>
    <row r="939" spans="1:15">
      <c r="A939" t="s">
        <v>29</v>
      </c>
      <c r="B939" t="s">
        <v>42</v>
      </c>
      <c r="C939" t="s">
        <v>45</v>
      </c>
      <c r="D939" t="s">
        <v>53</v>
      </c>
      <c r="E939">
        <v>19</v>
      </c>
      <c r="F939" t="str">
        <f t="shared" si="14"/>
        <v>Average Per Premise1-in-10June System Peak Day30% Cycling19</v>
      </c>
      <c r="G939">
        <v>9.5897640000000006</v>
      </c>
      <c r="H939">
        <v>9.5897640000000006</v>
      </c>
      <c r="I939">
        <v>79.081000000000003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1469</v>
      </c>
    </row>
    <row r="940" spans="1:15">
      <c r="A940" t="s">
        <v>30</v>
      </c>
      <c r="B940" t="s">
        <v>42</v>
      </c>
      <c r="C940" t="s">
        <v>45</v>
      </c>
      <c r="D940" t="s">
        <v>53</v>
      </c>
      <c r="E940">
        <v>19</v>
      </c>
      <c r="F940" t="str">
        <f t="shared" si="14"/>
        <v>Average Per Device1-in-10June System Peak Day30% Cycling19</v>
      </c>
      <c r="G940">
        <v>3.601985</v>
      </c>
      <c r="H940">
        <v>3.601985</v>
      </c>
      <c r="I940">
        <v>79.081000000000003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1469</v>
      </c>
    </row>
    <row r="941" spans="1:15">
      <c r="A941" t="s">
        <v>51</v>
      </c>
      <c r="B941" t="s">
        <v>42</v>
      </c>
      <c r="C941" t="s">
        <v>45</v>
      </c>
      <c r="D941" t="s">
        <v>53</v>
      </c>
      <c r="E941">
        <v>19</v>
      </c>
      <c r="F941" t="str">
        <f t="shared" si="14"/>
        <v>Aggregate1-in-10June System Peak Day30% Cycling19</v>
      </c>
      <c r="G941">
        <v>14.08736</v>
      </c>
      <c r="H941">
        <v>14.08736</v>
      </c>
      <c r="I941">
        <v>79.081000000000003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1469</v>
      </c>
    </row>
    <row r="942" spans="1:15">
      <c r="A942" t="s">
        <v>31</v>
      </c>
      <c r="B942" t="s">
        <v>42</v>
      </c>
      <c r="C942" t="s">
        <v>45</v>
      </c>
      <c r="D942" t="s">
        <v>53</v>
      </c>
      <c r="E942">
        <v>20</v>
      </c>
      <c r="F942" t="str">
        <f t="shared" si="14"/>
        <v>Average Per Ton1-in-10June System Peak Day30% Cycling20</v>
      </c>
      <c r="G942">
        <v>0.87017800000000001</v>
      </c>
      <c r="H942">
        <v>0.87017800000000001</v>
      </c>
      <c r="I942">
        <v>76.885000000000005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1469</v>
      </c>
    </row>
    <row r="943" spans="1:15">
      <c r="A943" t="s">
        <v>29</v>
      </c>
      <c r="B943" t="s">
        <v>42</v>
      </c>
      <c r="C943" t="s">
        <v>45</v>
      </c>
      <c r="D943" t="s">
        <v>53</v>
      </c>
      <c r="E943">
        <v>20</v>
      </c>
      <c r="F943" t="str">
        <f t="shared" si="14"/>
        <v>Average Per Premise1-in-10June System Peak Day30% Cycling20</v>
      </c>
      <c r="G943">
        <v>8.9727859999999993</v>
      </c>
      <c r="H943">
        <v>8.9727859999999993</v>
      </c>
      <c r="I943">
        <v>76.885000000000005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1469</v>
      </c>
    </row>
    <row r="944" spans="1:15">
      <c r="A944" t="s">
        <v>30</v>
      </c>
      <c r="B944" t="s">
        <v>42</v>
      </c>
      <c r="C944" t="s">
        <v>45</v>
      </c>
      <c r="D944" t="s">
        <v>53</v>
      </c>
      <c r="E944">
        <v>20</v>
      </c>
      <c r="F944" t="str">
        <f t="shared" si="14"/>
        <v>Average Per Device1-in-10June System Peak Day30% Cycling20</v>
      </c>
      <c r="G944">
        <v>3.3702429999999999</v>
      </c>
      <c r="H944">
        <v>3.3702429999999999</v>
      </c>
      <c r="I944">
        <v>76.885000000000005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1469</v>
      </c>
    </row>
    <row r="945" spans="1:15">
      <c r="A945" t="s">
        <v>51</v>
      </c>
      <c r="B945" t="s">
        <v>42</v>
      </c>
      <c r="C945" t="s">
        <v>45</v>
      </c>
      <c r="D945" t="s">
        <v>53</v>
      </c>
      <c r="E945">
        <v>20</v>
      </c>
      <c r="F945" t="str">
        <f t="shared" si="14"/>
        <v>Aggregate1-in-10June System Peak Day30% Cycling20</v>
      </c>
      <c r="G945">
        <v>13.18102</v>
      </c>
      <c r="H945">
        <v>13.18102</v>
      </c>
      <c r="I945">
        <v>76.885000000000005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1469</v>
      </c>
    </row>
    <row r="946" spans="1:15">
      <c r="A946" t="s">
        <v>31</v>
      </c>
      <c r="B946" t="s">
        <v>42</v>
      </c>
      <c r="C946" t="s">
        <v>45</v>
      </c>
      <c r="D946" t="s">
        <v>53</v>
      </c>
      <c r="E946">
        <v>21</v>
      </c>
      <c r="F946" t="str">
        <f t="shared" si="14"/>
        <v>Average Per Ton1-in-10June System Peak Day30% Cycling21</v>
      </c>
      <c r="G946">
        <v>0.8163802</v>
      </c>
      <c r="H946">
        <v>0.8163802</v>
      </c>
      <c r="I946">
        <v>74.128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1469</v>
      </c>
    </row>
    <row r="947" spans="1:15">
      <c r="A947" t="s">
        <v>29</v>
      </c>
      <c r="B947" t="s">
        <v>42</v>
      </c>
      <c r="C947" t="s">
        <v>45</v>
      </c>
      <c r="D947" t="s">
        <v>53</v>
      </c>
      <c r="E947">
        <v>21</v>
      </c>
      <c r="F947" t="str">
        <f t="shared" si="14"/>
        <v>Average Per Premise1-in-10June System Peak Day30% Cycling21</v>
      </c>
      <c r="G947">
        <v>8.4180530000000005</v>
      </c>
      <c r="H947">
        <v>8.4180530000000005</v>
      </c>
      <c r="I947">
        <v>74.128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1469</v>
      </c>
    </row>
    <row r="948" spans="1:15">
      <c r="A948" t="s">
        <v>30</v>
      </c>
      <c r="B948" t="s">
        <v>42</v>
      </c>
      <c r="C948" t="s">
        <v>45</v>
      </c>
      <c r="D948" t="s">
        <v>53</v>
      </c>
      <c r="E948">
        <v>21</v>
      </c>
      <c r="F948" t="str">
        <f t="shared" si="14"/>
        <v>Average Per Device1-in-10June System Peak Day30% Cycling21</v>
      </c>
      <c r="G948">
        <v>3.1618819999999999</v>
      </c>
      <c r="H948">
        <v>3.1618819999999999</v>
      </c>
      <c r="I948">
        <v>74.128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1469</v>
      </c>
    </row>
    <row r="949" spans="1:15">
      <c r="A949" t="s">
        <v>51</v>
      </c>
      <c r="B949" t="s">
        <v>42</v>
      </c>
      <c r="C949" t="s">
        <v>45</v>
      </c>
      <c r="D949" t="s">
        <v>53</v>
      </c>
      <c r="E949">
        <v>21</v>
      </c>
      <c r="F949" t="str">
        <f t="shared" si="14"/>
        <v>Aggregate1-in-10June System Peak Day30% Cycling21</v>
      </c>
      <c r="G949">
        <v>12.36612</v>
      </c>
      <c r="H949">
        <v>12.36612</v>
      </c>
      <c r="I949">
        <v>74.128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1469</v>
      </c>
    </row>
    <row r="950" spans="1:15">
      <c r="A950" t="s">
        <v>31</v>
      </c>
      <c r="B950" t="s">
        <v>42</v>
      </c>
      <c r="C950" t="s">
        <v>45</v>
      </c>
      <c r="D950" t="s">
        <v>53</v>
      </c>
      <c r="E950">
        <v>22</v>
      </c>
      <c r="F950" t="str">
        <f t="shared" si="14"/>
        <v>Average Per Ton1-in-10June System Peak Day30% Cycling22</v>
      </c>
      <c r="G950">
        <v>0.71724489999999996</v>
      </c>
      <c r="H950">
        <v>0.71724489999999996</v>
      </c>
      <c r="I950">
        <v>71.963200000000001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1469</v>
      </c>
    </row>
    <row r="951" spans="1:15">
      <c r="A951" t="s">
        <v>29</v>
      </c>
      <c r="B951" t="s">
        <v>42</v>
      </c>
      <c r="C951" t="s">
        <v>45</v>
      </c>
      <c r="D951" t="s">
        <v>53</v>
      </c>
      <c r="E951">
        <v>22</v>
      </c>
      <c r="F951" t="str">
        <f t="shared" si="14"/>
        <v>Average Per Premise1-in-10June System Peak Day30% Cycling22</v>
      </c>
      <c r="G951">
        <v>7.3958259999999996</v>
      </c>
      <c r="H951">
        <v>7.3958259999999996</v>
      </c>
      <c r="I951">
        <v>71.963200000000001</v>
      </c>
      <c r="J951">
        <v>0</v>
      </c>
      <c r="K951">
        <v>0</v>
      </c>
      <c r="L951">
        <v>0</v>
      </c>
      <c r="M951">
        <v>0</v>
      </c>
      <c r="N951">
        <v>0</v>
      </c>
      <c r="O951">
        <v>1469</v>
      </c>
    </row>
    <row r="952" spans="1:15">
      <c r="A952" t="s">
        <v>30</v>
      </c>
      <c r="B952" t="s">
        <v>42</v>
      </c>
      <c r="C952" t="s">
        <v>45</v>
      </c>
      <c r="D952" t="s">
        <v>53</v>
      </c>
      <c r="E952">
        <v>22</v>
      </c>
      <c r="F952" t="str">
        <f t="shared" si="14"/>
        <v>Average Per Device1-in-10June System Peak Day30% Cycling22</v>
      </c>
      <c r="G952">
        <v>2.7779259999999999</v>
      </c>
      <c r="H952">
        <v>2.7779259999999999</v>
      </c>
      <c r="I952">
        <v>71.963200000000001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1469</v>
      </c>
    </row>
    <row r="953" spans="1:15">
      <c r="A953" t="s">
        <v>51</v>
      </c>
      <c r="B953" t="s">
        <v>42</v>
      </c>
      <c r="C953" t="s">
        <v>45</v>
      </c>
      <c r="D953" t="s">
        <v>53</v>
      </c>
      <c r="E953">
        <v>22</v>
      </c>
      <c r="F953" t="str">
        <f t="shared" si="14"/>
        <v>Aggregate1-in-10June System Peak Day30% Cycling22</v>
      </c>
      <c r="G953">
        <v>10.864470000000001</v>
      </c>
      <c r="H953">
        <v>10.864470000000001</v>
      </c>
      <c r="I953">
        <v>71.963200000000001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1469</v>
      </c>
    </row>
    <row r="954" spans="1:15">
      <c r="A954" t="s">
        <v>31</v>
      </c>
      <c r="B954" t="s">
        <v>42</v>
      </c>
      <c r="C954" t="s">
        <v>45</v>
      </c>
      <c r="D954" t="s">
        <v>53</v>
      </c>
      <c r="E954">
        <v>23</v>
      </c>
      <c r="F954" t="str">
        <f t="shared" si="14"/>
        <v>Average Per Ton1-in-10June System Peak Day30% Cycling23</v>
      </c>
      <c r="G954">
        <v>0.62374719999999995</v>
      </c>
      <c r="H954">
        <v>0.62374719999999995</v>
      </c>
      <c r="I954">
        <v>70.525499999999994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1469</v>
      </c>
    </row>
    <row r="955" spans="1:15">
      <c r="A955" t="s">
        <v>29</v>
      </c>
      <c r="B955" t="s">
        <v>42</v>
      </c>
      <c r="C955" t="s">
        <v>45</v>
      </c>
      <c r="D955" t="s">
        <v>53</v>
      </c>
      <c r="E955">
        <v>23</v>
      </c>
      <c r="F955" t="str">
        <f t="shared" si="14"/>
        <v>Average Per Premise1-in-10June System Peak Day30% Cycling23</v>
      </c>
      <c r="G955">
        <v>6.4317299999999999</v>
      </c>
      <c r="H955">
        <v>6.4317299999999999</v>
      </c>
      <c r="I955">
        <v>70.525499999999994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1469</v>
      </c>
    </row>
    <row r="956" spans="1:15">
      <c r="A956" t="s">
        <v>30</v>
      </c>
      <c r="B956" t="s">
        <v>42</v>
      </c>
      <c r="C956" t="s">
        <v>45</v>
      </c>
      <c r="D956" t="s">
        <v>53</v>
      </c>
      <c r="E956">
        <v>23</v>
      </c>
      <c r="F956" t="str">
        <f t="shared" si="14"/>
        <v>Average Per Device1-in-10June System Peak Day30% Cycling23</v>
      </c>
      <c r="G956">
        <v>2.4158040000000001</v>
      </c>
      <c r="H956">
        <v>2.4158040000000001</v>
      </c>
      <c r="I956">
        <v>70.525499999999994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1469</v>
      </c>
    </row>
    <row r="957" spans="1:15">
      <c r="A957" t="s">
        <v>51</v>
      </c>
      <c r="B957" t="s">
        <v>42</v>
      </c>
      <c r="C957" t="s">
        <v>45</v>
      </c>
      <c r="D957" t="s">
        <v>53</v>
      </c>
      <c r="E957">
        <v>23</v>
      </c>
      <c r="F957" t="str">
        <f t="shared" si="14"/>
        <v>Aggregate1-in-10June System Peak Day30% Cycling23</v>
      </c>
      <c r="G957">
        <v>9.4482119999999998</v>
      </c>
      <c r="H957">
        <v>9.4482119999999998</v>
      </c>
      <c r="I957">
        <v>70.525499999999994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1469</v>
      </c>
    </row>
    <row r="958" spans="1:15">
      <c r="A958" t="s">
        <v>31</v>
      </c>
      <c r="B958" t="s">
        <v>42</v>
      </c>
      <c r="C958" t="s">
        <v>45</v>
      </c>
      <c r="D958" t="s">
        <v>53</v>
      </c>
      <c r="E958">
        <v>24</v>
      </c>
      <c r="F958" t="str">
        <f t="shared" si="14"/>
        <v>Average Per Ton1-in-10June System Peak Day30% Cycling24</v>
      </c>
      <c r="G958">
        <v>0.55819969999999997</v>
      </c>
      <c r="H958">
        <v>0.55819969999999997</v>
      </c>
      <c r="I958">
        <v>69.490099999999998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1469</v>
      </c>
    </row>
    <row r="959" spans="1:15">
      <c r="A959" t="s">
        <v>29</v>
      </c>
      <c r="B959" t="s">
        <v>42</v>
      </c>
      <c r="C959" t="s">
        <v>45</v>
      </c>
      <c r="D959" t="s">
        <v>53</v>
      </c>
      <c r="E959">
        <v>24</v>
      </c>
      <c r="F959" t="str">
        <f t="shared" si="14"/>
        <v>Average Per Premise1-in-10June System Peak Day30% Cycling24</v>
      </c>
      <c r="G959">
        <v>5.7558410000000002</v>
      </c>
      <c r="H959">
        <v>5.7558410000000002</v>
      </c>
      <c r="I959">
        <v>69.490099999999998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1469</v>
      </c>
    </row>
    <row r="960" spans="1:15">
      <c r="A960" t="s">
        <v>30</v>
      </c>
      <c r="B960" t="s">
        <v>42</v>
      </c>
      <c r="C960" t="s">
        <v>45</v>
      </c>
      <c r="D960" t="s">
        <v>53</v>
      </c>
      <c r="E960">
        <v>24</v>
      </c>
      <c r="F960" t="str">
        <f t="shared" si="14"/>
        <v>Average Per Device1-in-10June System Peak Day30% Cycling24</v>
      </c>
      <c r="G960">
        <v>2.1619359999999999</v>
      </c>
      <c r="H960">
        <v>2.1619359999999999</v>
      </c>
      <c r="I960">
        <v>69.490099999999998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1469</v>
      </c>
    </row>
    <row r="961" spans="1:15">
      <c r="A961" t="s">
        <v>51</v>
      </c>
      <c r="B961" t="s">
        <v>42</v>
      </c>
      <c r="C961" t="s">
        <v>45</v>
      </c>
      <c r="D961" t="s">
        <v>53</v>
      </c>
      <c r="E961">
        <v>24</v>
      </c>
      <c r="F961" t="str">
        <f t="shared" si="14"/>
        <v>Aggregate1-in-10June System Peak Day30% Cycling24</v>
      </c>
      <c r="G961">
        <v>8.45533</v>
      </c>
      <c r="H961">
        <v>8.45533</v>
      </c>
      <c r="I961">
        <v>69.490099999999998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1469</v>
      </c>
    </row>
    <row r="962" spans="1:15">
      <c r="A962" t="s">
        <v>31</v>
      </c>
      <c r="B962" t="s">
        <v>42</v>
      </c>
      <c r="C962" t="s">
        <v>45</v>
      </c>
      <c r="D962" t="s">
        <v>32</v>
      </c>
      <c r="E962">
        <v>1</v>
      </c>
      <c r="F962" t="str">
        <f t="shared" si="14"/>
        <v>Average Per Ton1-in-10June System Peak Day50% Cycling1</v>
      </c>
      <c r="G962">
        <v>0.44266369999999999</v>
      </c>
      <c r="H962">
        <v>0.44266369999999999</v>
      </c>
      <c r="I962">
        <v>69.951499999999996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3401</v>
      </c>
    </row>
    <row r="963" spans="1:15">
      <c r="A963" t="s">
        <v>29</v>
      </c>
      <c r="B963" t="s">
        <v>42</v>
      </c>
      <c r="C963" t="s">
        <v>45</v>
      </c>
      <c r="D963" t="s">
        <v>32</v>
      </c>
      <c r="E963">
        <v>1</v>
      </c>
      <c r="F963" t="str">
        <f t="shared" ref="F963:F1026" si="15">CONCATENATE(A963,B963,C963,D963,E963)</f>
        <v>Average Per Premise1-in-10June System Peak Day50% Cycling1</v>
      </c>
      <c r="G963">
        <v>3.8869159999999998</v>
      </c>
      <c r="H963">
        <v>3.8869159999999998</v>
      </c>
      <c r="I963">
        <v>69.951499999999996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3401</v>
      </c>
    </row>
    <row r="964" spans="1:15">
      <c r="A964" t="s">
        <v>30</v>
      </c>
      <c r="B964" t="s">
        <v>42</v>
      </c>
      <c r="C964" t="s">
        <v>45</v>
      </c>
      <c r="D964" t="s">
        <v>32</v>
      </c>
      <c r="E964">
        <v>1</v>
      </c>
      <c r="F964" t="str">
        <f t="shared" si="15"/>
        <v>Average Per Device1-in-10June System Peak Day50% Cycling1</v>
      </c>
      <c r="G964">
        <v>1.72038</v>
      </c>
      <c r="H964">
        <v>1.72038</v>
      </c>
      <c r="I964">
        <v>69.951499999999996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3401</v>
      </c>
    </row>
    <row r="965" spans="1:15">
      <c r="A965" t="s">
        <v>51</v>
      </c>
      <c r="B965" t="s">
        <v>42</v>
      </c>
      <c r="C965" t="s">
        <v>45</v>
      </c>
      <c r="D965" t="s">
        <v>32</v>
      </c>
      <c r="E965">
        <v>1</v>
      </c>
      <c r="F965" t="str">
        <f t="shared" si="15"/>
        <v>Aggregate1-in-10June System Peak Day50% Cycling1</v>
      </c>
      <c r="G965">
        <v>13.2194</v>
      </c>
      <c r="H965">
        <v>13.2194</v>
      </c>
      <c r="I965">
        <v>69.951499999999996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3401</v>
      </c>
    </row>
    <row r="966" spans="1:15">
      <c r="A966" t="s">
        <v>31</v>
      </c>
      <c r="B966" t="s">
        <v>42</v>
      </c>
      <c r="C966" t="s">
        <v>45</v>
      </c>
      <c r="D966" t="s">
        <v>32</v>
      </c>
      <c r="E966">
        <v>2</v>
      </c>
      <c r="F966" t="str">
        <f t="shared" si="15"/>
        <v>Average Per Ton1-in-10June System Peak Day50% Cycling2</v>
      </c>
      <c r="G966">
        <v>0.42580709999999999</v>
      </c>
      <c r="H966">
        <v>0.42580709999999999</v>
      </c>
      <c r="I966">
        <v>69.617800000000003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3401</v>
      </c>
    </row>
    <row r="967" spans="1:15">
      <c r="A967" t="s">
        <v>29</v>
      </c>
      <c r="B967" t="s">
        <v>42</v>
      </c>
      <c r="C967" t="s">
        <v>45</v>
      </c>
      <c r="D967" t="s">
        <v>32</v>
      </c>
      <c r="E967">
        <v>2</v>
      </c>
      <c r="F967" t="str">
        <f t="shared" si="15"/>
        <v>Average Per Premise1-in-10June System Peak Day50% Cycling2</v>
      </c>
      <c r="G967">
        <v>3.7389019999999999</v>
      </c>
      <c r="H967">
        <v>3.7389019999999999</v>
      </c>
      <c r="I967">
        <v>69.617800000000003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3401</v>
      </c>
    </row>
    <row r="968" spans="1:15">
      <c r="A968" t="s">
        <v>30</v>
      </c>
      <c r="B968" t="s">
        <v>42</v>
      </c>
      <c r="C968" t="s">
        <v>45</v>
      </c>
      <c r="D968" t="s">
        <v>32</v>
      </c>
      <c r="E968">
        <v>2</v>
      </c>
      <c r="F968" t="str">
        <f t="shared" si="15"/>
        <v>Average Per Device1-in-10June System Peak Day50% Cycling2</v>
      </c>
      <c r="G968">
        <v>1.654868</v>
      </c>
      <c r="H968">
        <v>1.654868</v>
      </c>
      <c r="I968">
        <v>69.617800000000003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3401</v>
      </c>
    </row>
    <row r="969" spans="1:15">
      <c r="A969" t="s">
        <v>51</v>
      </c>
      <c r="B969" t="s">
        <v>42</v>
      </c>
      <c r="C969" t="s">
        <v>45</v>
      </c>
      <c r="D969" t="s">
        <v>32</v>
      </c>
      <c r="E969">
        <v>2</v>
      </c>
      <c r="F969" t="str">
        <f t="shared" si="15"/>
        <v>Aggregate1-in-10June System Peak Day50% Cycling2</v>
      </c>
      <c r="G969">
        <v>12.716010000000001</v>
      </c>
      <c r="H969">
        <v>12.716010000000001</v>
      </c>
      <c r="I969">
        <v>69.617800000000003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3401</v>
      </c>
    </row>
    <row r="970" spans="1:15">
      <c r="A970" t="s">
        <v>31</v>
      </c>
      <c r="B970" t="s">
        <v>42</v>
      </c>
      <c r="C970" t="s">
        <v>45</v>
      </c>
      <c r="D970" t="s">
        <v>32</v>
      </c>
      <c r="E970">
        <v>3</v>
      </c>
      <c r="F970" t="str">
        <f t="shared" si="15"/>
        <v>Average Per Ton1-in-10June System Peak Day50% Cycling3</v>
      </c>
      <c r="G970">
        <v>0.4156415</v>
      </c>
      <c r="H970">
        <v>0.4156415</v>
      </c>
      <c r="I970">
        <v>69.597800000000007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3401</v>
      </c>
    </row>
    <row r="971" spans="1:15">
      <c r="A971" t="s">
        <v>29</v>
      </c>
      <c r="B971" t="s">
        <v>42</v>
      </c>
      <c r="C971" t="s">
        <v>45</v>
      </c>
      <c r="D971" t="s">
        <v>32</v>
      </c>
      <c r="E971">
        <v>3</v>
      </c>
      <c r="F971" t="str">
        <f t="shared" si="15"/>
        <v>Average Per Premise1-in-10June System Peak Day50% Cycling3</v>
      </c>
      <c r="G971">
        <v>3.6496400000000002</v>
      </c>
      <c r="H971">
        <v>3.6496400000000002</v>
      </c>
      <c r="I971">
        <v>69.597800000000007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3401</v>
      </c>
    </row>
    <row r="972" spans="1:15">
      <c r="A972" t="s">
        <v>30</v>
      </c>
      <c r="B972" t="s">
        <v>42</v>
      </c>
      <c r="C972" t="s">
        <v>45</v>
      </c>
      <c r="D972" t="s">
        <v>32</v>
      </c>
      <c r="E972">
        <v>3</v>
      </c>
      <c r="F972" t="str">
        <f t="shared" si="15"/>
        <v>Average Per Device1-in-10June System Peak Day50% Cycling3</v>
      </c>
      <c r="G972">
        <v>1.6153599999999999</v>
      </c>
      <c r="H972">
        <v>1.6153599999999999</v>
      </c>
      <c r="I972">
        <v>69.597800000000007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3401</v>
      </c>
    </row>
    <row r="973" spans="1:15">
      <c r="A973" t="s">
        <v>51</v>
      </c>
      <c r="B973" t="s">
        <v>42</v>
      </c>
      <c r="C973" t="s">
        <v>45</v>
      </c>
      <c r="D973" t="s">
        <v>32</v>
      </c>
      <c r="E973">
        <v>3</v>
      </c>
      <c r="F973" t="str">
        <f t="shared" si="15"/>
        <v>Aggregate1-in-10June System Peak Day50% Cycling3</v>
      </c>
      <c r="G973">
        <v>12.412430000000001</v>
      </c>
      <c r="H973">
        <v>12.412430000000001</v>
      </c>
      <c r="I973">
        <v>69.597800000000007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3401</v>
      </c>
    </row>
    <row r="974" spans="1:15">
      <c r="A974" t="s">
        <v>31</v>
      </c>
      <c r="B974" t="s">
        <v>42</v>
      </c>
      <c r="C974" t="s">
        <v>45</v>
      </c>
      <c r="D974" t="s">
        <v>32</v>
      </c>
      <c r="E974">
        <v>4</v>
      </c>
      <c r="F974" t="str">
        <f t="shared" si="15"/>
        <v>Average Per Ton1-in-10June System Peak Day50% Cycling4</v>
      </c>
      <c r="G974">
        <v>0.41206179999999998</v>
      </c>
      <c r="H974">
        <v>0.41206179999999998</v>
      </c>
      <c r="I974">
        <v>69.445499999999996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3401</v>
      </c>
    </row>
    <row r="975" spans="1:15">
      <c r="A975" t="s">
        <v>29</v>
      </c>
      <c r="B975" t="s">
        <v>42</v>
      </c>
      <c r="C975" t="s">
        <v>45</v>
      </c>
      <c r="D975" t="s">
        <v>32</v>
      </c>
      <c r="E975">
        <v>4</v>
      </c>
      <c r="F975" t="str">
        <f t="shared" si="15"/>
        <v>Average Per Premise1-in-10June System Peak Day50% Cycling4</v>
      </c>
      <c r="G975">
        <v>3.6182080000000001</v>
      </c>
      <c r="H975">
        <v>3.6182080000000001</v>
      </c>
      <c r="I975">
        <v>69.445499999999996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3401</v>
      </c>
    </row>
    <row r="976" spans="1:15">
      <c r="A976" t="s">
        <v>30</v>
      </c>
      <c r="B976" t="s">
        <v>42</v>
      </c>
      <c r="C976" t="s">
        <v>45</v>
      </c>
      <c r="D976" t="s">
        <v>32</v>
      </c>
      <c r="E976">
        <v>4</v>
      </c>
      <c r="F976" t="str">
        <f t="shared" si="15"/>
        <v>Average Per Device1-in-10June System Peak Day50% Cycling4</v>
      </c>
      <c r="G976">
        <v>1.601448</v>
      </c>
      <c r="H976">
        <v>1.601448</v>
      </c>
      <c r="I976">
        <v>69.445499999999996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3401</v>
      </c>
    </row>
    <row r="977" spans="1:15">
      <c r="A977" t="s">
        <v>51</v>
      </c>
      <c r="B977" t="s">
        <v>42</v>
      </c>
      <c r="C977" t="s">
        <v>45</v>
      </c>
      <c r="D977" t="s">
        <v>32</v>
      </c>
      <c r="E977">
        <v>4</v>
      </c>
      <c r="F977" t="str">
        <f t="shared" si="15"/>
        <v>Aggregate1-in-10June System Peak Day50% Cycling4</v>
      </c>
      <c r="G977">
        <v>12.305529999999999</v>
      </c>
      <c r="H977">
        <v>12.305529999999999</v>
      </c>
      <c r="I977">
        <v>69.445499999999996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3401</v>
      </c>
    </row>
    <row r="978" spans="1:15">
      <c r="A978" t="s">
        <v>31</v>
      </c>
      <c r="B978" t="s">
        <v>42</v>
      </c>
      <c r="C978" t="s">
        <v>45</v>
      </c>
      <c r="D978" t="s">
        <v>32</v>
      </c>
      <c r="E978">
        <v>5</v>
      </c>
      <c r="F978" t="str">
        <f t="shared" si="15"/>
        <v>Average Per Ton1-in-10June System Peak Day50% Cycling5</v>
      </c>
      <c r="G978">
        <v>0.42537360000000002</v>
      </c>
      <c r="H978">
        <v>0.42537360000000002</v>
      </c>
      <c r="I978">
        <v>68.542500000000004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3401</v>
      </c>
    </row>
    <row r="979" spans="1:15">
      <c r="A979" t="s">
        <v>29</v>
      </c>
      <c r="B979" t="s">
        <v>42</v>
      </c>
      <c r="C979" t="s">
        <v>45</v>
      </c>
      <c r="D979" t="s">
        <v>32</v>
      </c>
      <c r="E979">
        <v>5</v>
      </c>
      <c r="F979" t="str">
        <f t="shared" si="15"/>
        <v>Average Per Premise1-in-10June System Peak Day50% Cycling5</v>
      </c>
      <c r="G979">
        <v>3.7350949999999998</v>
      </c>
      <c r="H979">
        <v>3.7350949999999998</v>
      </c>
      <c r="I979">
        <v>68.542500000000004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3401</v>
      </c>
    </row>
    <row r="980" spans="1:15">
      <c r="A980" t="s">
        <v>30</v>
      </c>
      <c r="B980" t="s">
        <v>42</v>
      </c>
      <c r="C980" t="s">
        <v>45</v>
      </c>
      <c r="D980" t="s">
        <v>32</v>
      </c>
      <c r="E980">
        <v>5</v>
      </c>
      <c r="F980" t="str">
        <f t="shared" si="15"/>
        <v>Average Per Device1-in-10June System Peak Day50% Cycling5</v>
      </c>
      <c r="G980">
        <v>1.6531830000000001</v>
      </c>
      <c r="H980">
        <v>1.6531830000000001</v>
      </c>
      <c r="I980">
        <v>68.542500000000004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3401</v>
      </c>
    </row>
    <row r="981" spans="1:15">
      <c r="A981" t="s">
        <v>51</v>
      </c>
      <c r="B981" t="s">
        <v>42</v>
      </c>
      <c r="C981" t="s">
        <v>45</v>
      </c>
      <c r="D981" t="s">
        <v>32</v>
      </c>
      <c r="E981">
        <v>5</v>
      </c>
      <c r="F981" t="str">
        <f t="shared" si="15"/>
        <v>Aggregate1-in-10June System Peak Day50% Cycling5</v>
      </c>
      <c r="G981">
        <v>12.703060000000001</v>
      </c>
      <c r="H981">
        <v>12.703060000000001</v>
      </c>
      <c r="I981">
        <v>68.542500000000004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3401</v>
      </c>
    </row>
    <row r="982" spans="1:15">
      <c r="A982" t="s">
        <v>31</v>
      </c>
      <c r="B982" t="s">
        <v>42</v>
      </c>
      <c r="C982" t="s">
        <v>45</v>
      </c>
      <c r="D982" t="s">
        <v>32</v>
      </c>
      <c r="E982">
        <v>6</v>
      </c>
      <c r="F982" t="str">
        <f t="shared" si="15"/>
        <v>Average Per Ton1-in-10June System Peak Day50% Cycling6</v>
      </c>
      <c r="G982">
        <v>0.46103909999999998</v>
      </c>
      <c r="H982">
        <v>0.46103909999999998</v>
      </c>
      <c r="I982">
        <v>69.191699999999997</v>
      </c>
      <c r="J982">
        <v>0</v>
      </c>
      <c r="K982">
        <v>0</v>
      </c>
      <c r="L982">
        <v>0</v>
      </c>
      <c r="M982">
        <v>0</v>
      </c>
      <c r="N982">
        <v>0</v>
      </c>
      <c r="O982">
        <v>3401</v>
      </c>
    </row>
    <row r="983" spans="1:15">
      <c r="A983" t="s">
        <v>29</v>
      </c>
      <c r="B983" t="s">
        <v>42</v>
      </c>
      <c r="C983" t="s">
        <v>45</v>
      </c>
      <c r="D983" t="s">
        <v>32</v>
      </c>
      <c r="E983">
        <v>6</v>
      </c>
      <c r="F983" t="str">
        <f t="shared" si="15"/>
        <v>Average Per Premise1-in-10June System Peak Day50% Cycling6</v>
      </c>
      <c r="G983">
        <v>4.0482649999999998</v>
      </c>
      <c r="H983">
        <v>4.0482649999999998</v>
      </c>
      <c r="I983">
        <v>69.191699999999997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3401</v>
      </c>
    </row>
    <row r="984" spans="1:15">
      <c r="A984" t="s">
        <v>30</v>
      </c>
      <c r="B984" t="s">
        <v>42</v>
      </c>
      <c r="C984" t="s">
        <v>45</v>
      </c>
      <c r="D984" t="s">
        <v>32</v>
      </c>
      <c r="E984">
        <v>6</v>
      </c>
      <c r="F984" t="str">
        <f t="shared" si="15"/>
        <v>Average Per Device1-in-10June System Peak Day50% Cycling6</v>
      </c>
      <c r="G984">
        <v>1.791795</v>
      </c>
      <c r="H984">
        <v>1.791795</v>
      </c>
      <c r="I984">
        <v>69.191699999999997</v>
      </c>
      <c r="J984">
        <v>0</v>
      </c>
      <c r="K984">
        <v>0</v>
      </c>
      <c r="L984">
        <v>0</v>
      </c>
      <c r="M984">
        <v>0</v>
      </c>
      <c r="N984">
        <v>0</v>
      </c>
      <c r="O984">
        <v>3401</v>
      </c>
    </row>
    <row r="985" spans="1:15">
      <c r="A985" t="s">
        <v>51</v>
      </c>
      <c r="B985" t="s">
        <v>42</v>
      </c>
      <c r="C985" t="s">
        <v>45</v>
      </c>
      <c r="D985" t="s">
        <v>32</v>
      </c>
      <c r="E985">
        <v>6</v>
      </c>
      <c r="F985" t="str">
        <f t="shared" si="15"/>
        <v>Aggregate1-in-10June System Peak Day50% Cycling6</v>
      </c>
      <c r="G985">
        <v>13.76815</v>
      </c>
      <c r="H985">
        <v>13.76815</v>
      </c>
      <c r="I985">
        <v>69.191699999999997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3401</v>
      </c>
    </row>
    <row r="986" spans="1:15">
      <c r="A986" t="s">
        <v>31</v>
      </c>
      <c r="B986" t="s">
        <v>42</v>
      </c>
      <c r="C986" t="s">
        <v>45</v>
      </c>
      <c r="D986" t="s">
        <v>32</v>
      </c>
      <c r="E986">
        <v>7</v>
      </c>
      <c r="F986" t="str">
        <f t="shared" si="15"/>
        <v>Average Per Ton1-in-10June System Peak Day50% Cycling7</v>
      </c>
      <c r="G986">
        <v>0.5234432</v>
      </c>
      <c r="H986">
        <v>0.5234432</v>
      </c>
      <c r="I986">
        <v>71.552199999999999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3401</v>
      </c>
    </row>
    <row r="987" spans="1:15">
      <c r="A987" t="s">
        <v>29</v>
      </c>
      <c r="B987" t="s">
        <v>42</v>
      </c>
      <c r="C987" t="s">
        <v>45</v>
      </c>
      <c r="D987" t="s">
        <v>32</v>
      </c>
      <c r="E987">
        <v>7</v>
      </c>
      <c r="F987" t="str">
        <f t="shared" si="15"/>
        <v>Average Per Premise1-in-10June System Peak Day50% Cycling7</v>
      </c>
      <c r="G987">
        <v>4.5962199999999998</v>
      </c>
      <c r="H987">
        <v>4.5962199999999998</v>
      </c>
      <c r="I987">
        <v>71.552199999999999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3401</v>
      </c>
    </row>
    <row r="988" spans="1:15">
      <c r="A988" t="s">
        <v>30</v>
      </c>
      <c r="B988" t="s">
        <v>42</v>
      </c>
      <c r="C988" t="s">
        <v>45</v>
      </c>
      <c r="D988" t="s">
        <v>32</v>
      </c>
      <c r="E988">
        <v>7</v>
      </c>
      <c r="F988" t="str">
        <f t="shared" si="15"/>
        <v>Average Per Device1-in-10June System Peak Day50% Cycling7</v>
      </c>
      <c r="G988">
        <v>2.0343239999999998</v>
      </c>
      <c r="H988">
        <v>2.0343239999999998</v>
      </c>
      <c r="I988">
        <v>71.552199999999999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3401</v>
      </c>
    </row>
    <row r="989" spans="1:15">
      <c r="A989" t="s">
        <v>51</v>
      </c>
      <c r="B989" t="s">
        <v>42</v>
      </c>
      <c r="C989" t="s">
        <v>45</v>
      </c>
      <c r="D989" t="s">
        <v>32</v>
      </c>
      <c r="E989">
        <v>7</v>
      </c>
      <c r="F989" t="str">
        <f t="shared" si="15"/>
        <v>Aggregate1-in-10June System Peak Day50% Cycling7</v>
      </c>
      <c r="G989">
        <v>15.631740000000001</v>
      </c>
      <c r="H989">
        <v>15.631740000000001</v>
      </c>
      <c r="I989">
        <v>71.552199999999999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3401</v>
      </c>
    </row>
    <row r="990" spans="1:15">
      <c r="A990" t="s">
        <v>31</v>
      </c>
      <c r="B990" t="s">
        <v>42</v>
      </c>
      <c r="C990" t="s">
        <v>45</v>
      </c>
      <c r="D990" t="s">
        <v>32</v>
      </c>
      <c r="E990">
        <v>8</v>
      </c>
      <c r="F990" t="str">
        <f t="shared" si="15"/>
        <v>Average Per Ton1-in-10June System Peak Day50% Cycling8</v>
      </c>
      <c r="G990">
        <v>0.64369350000000003</v>
      </c>
      <c r="H990">
        <v>0.64369350000000003</v>
      </c>
      <c r="I990">
        <v>75.915000000000006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3401</v>
      </c>
    </row>
    <row r="991" spans="1:15">
      <c r="A991" t="s">
        <v>29</v>
      </c>
      <c r="B991" t="s">
        <v>42</v>
      </c>
      <c r="C991" t="s">
        <v>45</v>
      </c>
      <c r="D991" t="s">
        <v>32</v>
      </c>
      <c r="E991">
        <v>8</v>
      </c>
      <c r="F991" t="str">
        <f t="shared" si="15"/>
        <v>Average Per Premise1-in-10June System Peak Day50% Cycling8</v>
      </c>
      <c r="G991">
        <v>5.6521059999999999</v>
      </c>
      <c r="H991">
        <v>5.6521059999999999</v>
      </c>
      <c r="I991">
        <v>75.915000000000006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3401</v>
      </c>
    </row>
    <row r="992" spans="1:15">
      <c r="A992" t="s">
        <v>30</v>
      </c>
      <c r="B992" t="s">
        <v>42</v>
      </c>
      <c r="C992" t="s">
        <v>45</v>
      </c>
      <c r="D992" t="s">
        <v>32</v>
      </c>
      <c r="E992">
        <v>8</v>
      </c>
      <c r="F992" t="str">
        <f t="shared" si="15"/>
        <v>Average Per Device1-in-10June System Peak Day50% Cycling8</v>
      </c>
      <c r="G992">
        <v>2.5016669999999999</v>
      </c>
      <c r="H992">
        <v>2.5016669999999999</v>
      </c>
      <c r="I992">
        <v>75.915000000000006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3401</v>
      </c>
    </row>
    <row r="993" spans="1:15">
      <c r="A993" t="s">
        <v>51</v>
      </c>
      <c r="B993" t="s">
        <v>42</v>
      </c>
      <c r="C993" t="s">
        <v>45</v>
      </c>
      <c r="D993" t="s">
        <v>32</v>
      </c>
      <c r="E993">
        <v>8</v>
      </c>
      <c r="F993" t="str">
        <f t="shared" si="15"/>
        <v>Aggregate1-in-10June System Peak Day50% Cycling8</v>
      </c>
      <c r="G993">
        <v>19.222809999999999</v>
      </c>
      <c r="H993">
        <v>19.222809999999999</v>
      </c>
      <c r="I993">
        <v>75.915000000000006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3401</v>
      </c>
    </row>
    <row r="994" spans="1:15">
      <c r="A994" t="s">
        <v>31</v>
      </c>
      <c r="B994" t="s">
        <v>42</v>
      </c>
      <c r="C994" t="s">
        <v>45</v>
      </c>
      <c r="D994" t="s">
        <v>32</v>
      </c>
      <c r="E994">
        <v>9</v>
      </c>
      <c r="F994" t="str">
        <f t="shared" si="15"/>
        <v>Average Per Ton1-in-10June System Peak Day50% Cycling9</v>
      </c>
      <c r="G994">
        <v>0.81914310000000001</v>
      </c>
      <c r="H994">
        <v>0.81914310000000001</v>
      </c>
      <c r="I994">
        <v>78.968500000000006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3401</v>
      </c>
    </row>
    <row r="995" spans="1:15">
      <c r="A995" t="s">
        <v>29</v>
      </c>
      <c r="B995" t="s">
        <v>42</v>
      </c>
      <c r="C995" t="s">
        <v>45</v>
      </c>
      <c r="D995" t="s">
        <v>32</v>
      </c>
      <c r="E995">
        <v>9</v>
      </c>
      <c r="F995" t="str">
        <f t="shared" si="15"/>
        <v>Average Per Premise1-in-10June System Peak Day50% Cycling9</v>
      </c>
      <c r="G995">
        <v>7.1926829999999997</v>
      </c>
      <c r="H995">
        <v>7.1926829999999997</v>
      </c>
      <c r="I995">
        <v>78.968500000000006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3401</v>
      </c>
    </row>
    <row r="996" spans="1:15">
      <c r="A996" t="s">
        <v>30</v>
      </c>
      <c r="B996" t="s">
        <v>42</v>
      </c>
      <c r="C996" t="s">
        <v>45</v>
      </c>
      <c r="D996" t="s">
        <v>32</v>
      </c>
      <c r="E996">
        <v>9</v>
      </c>
      <c r="F996" t="str">
        <f t="shared" si="15"/>
        <v>Average Per Device1-in-10June System Peak Day50% Cycling9</v>
      </c>
      <c r="G996">
        <v>3.1835390000000001</v>
      </c>
      <c r="H996">
        <v>3.1835390000000001</v>
      </c>
      <c r="I996">
        <v>78.968500000000006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3401</v>
      </c>
    </row>
    <row r="997" spans="1:15">
      <c r="A997" t="s">
        <v>51</v>
      </c>
      <c r="B997" t="s">
        <v>42</v>
      </c>
      <c r="C997" t="s">
        <v>45</v>
      </c>
      <c r="D997" t="s">
        <v>32</v>
      </c>
      <c r="E997">
        <v>9</v>
      </c>
      <c r="F997" t="str">
        <f t="shared" si="15"/>
        <v>Aggregate1-in-10June System Peak Day50% Cycling9</v>
      </c>
      <c r="G997">
        <v>24.462319999999998</v>
      </c>
      <c r="H997">
        <v>24.462319999999998</v>
      </c>
      <c r="I997">
        <v>78.968500000000006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3401</v>
      </c>
    </row>
    <row r="998" spans="1:15">
      <c r="A998" t="s">
        <v>31</v>
      </c>
      <c r="B998" t="s">
        <v>42</v>
      </c>
      <c r="C998" t="s">
        <v>45</v>
      </c>
      <c r="D998" t="s">
        <v>32</v>
      </c>
      <c r="E998">
        <v>10</v>
      </c>
      <c r="F998" t="str">
        <f t="shared" si="15"/>
        <v>Average Per Ton1-in-10June System Peak Day50% Cycling10</v>
      </c>
      <c r="G998">
        <v>0.97008249999999996</v>
      </c>
      <c r="H998">
        <v>0.97008249999999996</v>
      </c>
      <c r="I998">
        <v>80.546300000000002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3401</v>
      </c>
    </row>
    <row r="999" spans="1:15">
      <c r="A999" t="s">
        <v>29</v>
      </c>
      <c r="B999" t="s">
        <v>42</v>
      </c>
      <c r="C999" t="s">
        <v>45</v>
      </c>
      <c r="D999" t="s">
        <v>32</v>
      </c>
      <c r="E999">
        <v>10</v>
      </c>
      <c r="F999" t="str">
        <f t="shared" si="15"/>
        <v>Average Per Premise1-in-10June System Peak Day50% Cycling10</v>
      </c>
      <c r="G999">
        <v>8.5180439999999997</v>
      </c>
      <c r="H999">
        <v>8.5180439999999997</v>
      </c>
      <c r="I999">
        <v>80.546300000000002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3401</v>
      </c>
    </row>
    <row r="1000" spans="1:15">
      <c r="A1000" t="s">
        <v>30</v>
      </c>
      <c r="B1000" t="s">
        <v>42</v>
      </c>
      <c r="C1000" t="s">
        <v>45</v>
      </c>
      <c r="D1000" t="s">
        <v>32</v>
      </c>
      <c r="E1000">
        <v>10</v>
      </c>
      <c r="F1000" t="str">
        <f t="shared" si="15"/>
        <v>Average Per Device1-in-10June System Peak Day50% Cycling10</v>
      </c>
      <c r="G1000">
        <v>3.7701539999999998</v>
      </c>
      <c r="H1000">
        <v>3.7701539999999998</v>
      </c>
      <c r="I1000">
        <v>80.546300000000002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3401</v>
      </c>
    </row>
    <row r="1001" spans="1:15">
      <c r="A1001" t="s">
        <v>51</v>
      </c>
      <c r="B1001" t="s">
        <v>42</v>
      </c>
      <c r="C1001" t="s">
        <v>45</v>
      </c>
      <c r="D1001" t="s">
        <v>32</v>
      </c>
      <c r="E1001">
        <v>10</v>
      </c>
      <c r="F1001" t="str">
        <f t="shared" si="15"/>
        <v>Aggregate1-in-10June System Peak Day50% Cycling10</v>
      </c>
      <c r="G1001">
        <v>28.96987</v>
      </c>
      <c r="H1001">
        <v>28.96987</v>
      </c>
      <c r="I1001">
        <v>80.546300000000002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3401</v>
      </c>
    </row>
    <row r="1002" spans="1:15">
      <c r="A1002" t="s">
        <v>31</v>
      </c>
      <c r="B1002" t="s">
        <v>42</v>
      </c>
      <c r="C1002" t="s">
        <v>45</v>
      </c>
      <c r="D1002" t="s">
        <v>32</v>
      </c>
      <c r="E1002">
        <v>11</v>
      </c>
      <c r="F1002" t="str">
        <f t="shared" si="15"/>
        <v>Average Per Ton1-in-10June System Peak Day50% Cycling11</v>
      </c>
      <c r="G1002">
        <v>1.0872109999999999</v>
      </c>
      <c r="H1002">
        <v>1.0872109999999999</v>
      </c>
      <c r="I1002">
        <v>82.023200000000003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3401</v>
      </c>
    </row>
    <row r="1003" spans="1:15">
      <c r="A1003" t="s">
        <v>29</v>
      </c>
      <c r="B1003" t="s">
        <v>42</v>
      </c>
      <c r="C1003" t="s">
        <v>45</v>
      </c>
      <c r="D1003" t="s">
        <v>32</v>
      </c>
      <c r="E1003">
        <v>11</v>
      </c>
      <c r="F1003" t="str">
        <f t="shared" si="15"/>
        <v>Average Per Premise1-in-10June System Peak Day50% Cycling11</v>
      </c>
      <c r="G1003">
        <v>9.5465230000000005</v>
      </c>
      <c r="H1003">
        <v>9.5465230000000005</v>
      </c>
      <c r="I1003">
        <v>82.023200000000003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3401</v>
      </c>
    </row>
    <row r="1004" spans="1:15">
      <c r="A1004" t="s">
        <v>30</v>
      </c>
      <c r="B1004" t="s">
        <v>42</v>
      </c>
      <c r="C1004" t="s">
        <v>45</v>
      </c>
      <c r="D1004" t="s">
        <v>32</v>
      </c>
      <c r="E1004">
        <v>11</v>
      </c>
      <c r="F1004" t="str">
        <f t="shared" si="15"/>
        <v>Average Per Device1-in-10June System Peak Day50% Cycling11</v>
      </c>
      <c r="G1004">
        <v>4.2253670000000003</v>
      </c>
      <c r="H1004">
        <v>4.2253670000000003</v>
      </c>
      <c r="I1004">
        <v>82.023200000000003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3401</v>
      </c>
    </row>
    <row r="1005" spans="1:15">
      <c r="A1005" t="s">
        <v>51</v>
      </c>
      <c r="B1005" t="s">
        <v>42</v>
      </c>
      <c r="C1005" t="s">
        <v>45</v>
      </c>
      <c r="D1005" t="s">
        <v>32</v>
      </c>
      <c r="E1005">
        <v>11</v>
      </c>
      <c r="F1005" t="str">
        <f t="shared" si="15"/>
        <v>Aggregate1-in-10June System Peak Day50% Cycling11</v>
      </c>
      <c r="G1005">
        <v>32.46772</v>
      </c>
      <c r="H1005">
        <v>32.46772</v>
      </c>
      <c r="I1005">
        <v>82.023200000000003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3401</v>
      </c>
    </row>
    <row r="1006" spans="1:15">
      <c r="A1006" t="s">
        <v>31</v>
      </c>
      <c r="B1006" t="s">
        <v>42</v>
      </c>
      <c r="C1006" t="s">
        <v>45</v>
      </c>
      <c r="D1006" t="s">
        <v>32</v>
      </c>
      <c r="E1006">
        <v>12</v>
      </c>
      <c r="F1006" t="str">
        <f t="shared" si="15"/>
        <v>Average Per Ton1-in-10June System Peak Day50% Cycling12</v>
      </c>
      <c r="G1006">
        <v>1.1475610000000001</v>
      </c>
      <c r="H1006">
        <v>1.1475610000000001</v>
      </c>
      <c r="I1006">
        <v>83.361400000000003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3401</v>
      </c>
    </row>
    <row r="1007" spans="1:15">
      <c r="A1007" t="s">
        <v>29</v>
      </c>
      <c r="B1007" t="s">
        <v>42</v>
      </c>
      <c r="C1007" t="s">
        <v>45</v>
      </c>
      <c r="D1007" t="s">
        <v>32</v>
      </c>
      <c r="E1007">
        <v>12</v>
      </c>
      <c r="F1007" t="str">
        <f t="shared" si="15"/>
        <v>Average Per Premise1-in-10June System Peak Day50% Cycling12</v>
      </c>
      <c r="G1007">
        <v>10.07644</v>
      </c>
      <c r="H1007">
        <v>10.07644</v>
      </c>
      <c r="I1007">
        <v>83.361400000000003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3401</v>
      </c>
    </row>
    <row r="1008" spans="1:15">
      <c r="A1008" t="s">
        <v>30</v>
      </c>
      <c r="B1008" t="s">
        <v>42</v>
      </c>
      <c r="C1008" t="s">
        <v>45</v>
      </c>
      <c r="D1008" t="s">
        <v>32</v>
      </c>
      <c r="E1008">
        <v>12</v>
      </c>
      <c r="F1008" t="str">
        <f t="shared" si="15"/>
        <v>Average Per Device1-in-10June System Peak Day50% Cycling12</v>
      </c>
      <c r="G1008">
        <v>4.459911</v>
      </c>
      <c r="H1008">
        <v>4.459911</v>
      </c>
      <c r="I1008">
        <v>83.361400000000003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3401</v>
      </c>
    </row>
    <row r="1009" spans="1:15">
      <c r="A1009" t="s">
        <v>51</v>
      </c>
      <c r="B1009" t="s">
        <v>42</v>
      </c>
      <c r="C1009" t="s">
        <v>45</v>
      </c>
      <c r="D1009" t="s">
        <v>32</v>
      </c>
      <c r="E1009">
        <v>12</v>
      </c>
      <c r="F1009" t="str">
        <f t="shared" si="15"/>
        <v>Aggregate1-in-10June System Peak Day50% Cycling12</v>
      </c>
      <c r="G1009">
        <v>34.269959999999998</v>
      </c>
      <c r="H1009">
        <v>34.269959999999998</v>
      </c>
      <c r="I1009">
        <v>83.361400000000003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3401</v>
      </c>
    </row>
    <row r="1010" spans="1:15">
      <c r="A1010" t="s">
        <v>31</v>
      </c>
      <c r="B1010" t="s">
        <v>42</v>
      </c>
      <c r="C1010" t="s">
        <v>45</v>
      </c>
      <c r="D1010" t="s">
        <v>32</v>
      </c>
      <c r="E1010">
        <v>13</v>
      </c>
      <c r="F1010" t="str">
        <f t="shared" si="15"/>
        <v>Average Per Ton1-in-10June System Peak Day50% Cycling13</v>
      </c>
      <c r="G1010">
        <v>1.1644749999999999</v>
      </c>
      <c r="H1010">
        <v>1.1644749999999999</v>
      </c>
      <c r="I1010">
        <v>83.820099999999996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3401</v>
      </c>
    </row>
    <row r="1011" spans="1:15">
      <c r="A1011" t="s">
        <v>29</v>
      </c>
      <c r="B1011" t="s">
        <v>42</v>
      </c>
      <c r="C1011" t="s">
        <v>45</v>
      </c>
      <c r="D1011" t="s">
        <v>32</v>
      </c>
      <c r="E1011">
        <v>13</v>
      </c>
      <c r="F1011" t="str">
        <f t="shared" si="15"/>
        <v>Average Per Premise1-in-10June System Peak Day50% Cycling13</v>
      </c>
      <c r="G1011">
        <v>10.22495</v>
      </c>
      <c r="H1011">
        <v>10.22495</v>
      </c>
      <c r="I1011">
        <v>83.820099999999996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3401</v>
      </c>
    </row>
    <row r="1012" spans="1:15">
      <c r="A1012" t="s">
        <v>30</v>
      </c>
      <c r="B1012" t="s">
        <v>42</v>
      </c>
      <c r="C1012" t="s">
        <v>45</v>
      </c>
      <c r="D1012" t="s">
        <v>32</v>
      </c>
      <c r="E1012">
        <v>13</v>
      </c>
      <c r="F1012" t="str">
        <f t="shared" si="15"/>
        <v>Average Per Device1-in-10June System Peak Day50% Cycling13</v>
      </c>
      <c r="G1012">
        <v>4.5256460000000001</v>
      </c>
      <c r="H1012">
        <v>4.5256460000000001</v>
      </c>
      <c r="I1012">
        <v>83.820099999999996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3401</v>
      </c>
    </row>
    <row r="1013" spans="1:15">
      <c r="A1013" t="s">
        <v>51</v>
      </c>
      <c r="B1013" t="s">
        <v>42</v>
      </c>
      <c r="C1013" t="s">
        <v>45</v>
      </c>
      <c r="D1013" t="s">
        <v>32</v>
      </c>
      <c r="E1013">
        <v>13</v>
      </c>
      <c r="F1013" t="str">
        <f t="shared" si="15"/>
        <v>Aggregate1-in-10June System Peak Day50% Cycling13</v>
      </c>
      <c r="G1013">
        <v>34.775069999999999</v>
      </c>
      <c r="H1013">
        <v>34.775069999999999</v>
      </c>
      <c r="I1013">
        <v>83.820099999999996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3401</v>
      </c>
    </row>
    <row r="1014" spans="1:15">
      <c r="A1014" t="s">
        <v>31</v>
      </c>
      <c r="B1014" t="s">
        <v>42</v>
      </c>
      <c r="C1014" t="s">
        <v>45</v>
      </c>
      <c r="D1014" t="s">
        <v>32</v>
      </c>
      <c r="E1014">
        <v>14</v>
      </c>
      <c r="F1014" t="str">
        <f t="shared" si="15"/>
        <v>Average Per Ton1-in-10June System Peak Day50% Cycling14</v>
      </c>
      <c r="G1014">
        <v>1.0954820000000001</v>
      </c>
      <c r="H1014">
        <v>1.169575</v>
      </c>
      <c r="I1014">
        <v>84.160799999999995</v>
      </c>
      <c r="J1014">
        <v>4.3166700000000002E-2</v>
      </c>
      <c r="K1014">
        <v>6.1438300000000001E-2</v>
      </c>
      <c r="L1014">
        <v>7.4093199999999998E-2</v>
      </c>
      <c r="M1014">
        <v>8.6748099999999995E-2</v>
      </c>
      <c r="N1014">
        <v>0.10501969999999999</v>
      </c>
      <c r="O1014">
        <v>3401</v>
      </c>
    </row>
    <row r="1015" spans="1:15">
      <c r="A1015" t="s">
        <v>29</v>
      </c>
      <c r="B1015" t="s">
        <v>42</v>
      </c>
      <c r="C1015" t="s">
        <v>45</v>
      </c>
      <c r="D1015" t="s">
        <v>32</v>
      </c>
      <c r="E1015">
        <v>14</v>
      </c>
      <c r="F1015" t="str">
        <f t="shared" si="15"/>
        <v>Average Per Premise1-in-10June System Peak Day50% Cycling14</v>
      </c>
      <c r="G1015">
        <v>9.6191410000000008</v>
      </c>
      <c r="H1015">
        <v>10.269729999999999</v>
      </c>
      <c r="I1015">
        <v>84.160799999999995</v>
      </c>
      <c r="J1015">
        <v>0.37903569999999998</v>
      </c>
      <c r="K1015">
        <v>0.53947409999999996</v>
      </c>
      <c r="L1015">
        <v>0.65059330000000004</v>
      </c>
      <c r="M1015">
        <v>0.76171250000000001</v>
      </c>
      <c r="N1015">
        <v>0.9221509</v>
      </c>
      <c r="O1015">
        <v>3401</v>
      </c>
    </row>
    <row r="1016" spans="1:15">
      <c r="A1016" t="s">
        <v>30</v>
      </c>
      <c r="B1016" t="s">
        <v>42</v>
      </c>
      <c r="C1016" t="s">
        <v>45</v>
      </c>
      <c r="D1016" t="s">
        <v>32</v>
      </c>
      <c r="E1016">
        <v>14</v>
      </c>
      <c r="F1016" t="str">
        <f t="shared" si="15"/>
        <v>Average Per Device1-in-10June System Peak Day50% Cycling14</v>
      </c>
      <c r="G1016">
        <v>4.2575089999999998</v>
      </c>
      <c r="H1016">
        <v>4.5454670000000004</v>
      </c>
      <c r="I1016">
        <v>84.160799999999995</v>
      </c>
      <c r="J1016">
        <v>0.1677642</v>
      </c>
      <c r="K1016">
        <v>0.2387756</v>
      </c>
      <c r="L1016">
        <v>0.28795779999999999</v>
      </c>
      <c r="M1016">
        <v>0.3371401</v>
      </c>
      <c r="N1016">
        <v>0.4081514</v>
      </c>
      <c r="O1016">
        <v>3401</v>
      </c>
    </row>
    <row r="1017" spans="1:15">
      <c r="A1017" t="s">
        <v>51</v>
      </c>
      <c r="B1017" t="s">
        <v>42</v>
      </c>
      <c r="C1017" t="s">
        <v>45</v>
      </c>
      <c r="D1017" t="s">
        <v>32</v>
      </c>
      <c r="E1017">
        <v>14</v>
      </c>
      <c r="F1017" t="str">
        <f t="shared" si="15"/>
        <v>Aggregate1-in-10June System Peak Day50% Cycling14</v>
      </c>
      <c r="G1017">
        <v>32.714700000000001</v>
      </c>
      <c r="H1017">
        <v>34.927370000000003</v>
      </c>
      <c r="I1017">
        <v>84.160799999999995</v>
      </c>
      <c r="J1017">
        <v>1.2890999999999999</v>
      </c>
      <c r="K1017">
        <v>1.834751</v>
      </c>
      <c r="L1017">
        <v>2.2126679999999999</v>
      </c>
      <c r="M1017">
        <v>2.5905840000000002</v>
      </c>
      <c r="N1017">
        <v>3.1362350000000001</v>
      </c>
      <c r="O1017">
        <v>3401</v>
      </c>
    </row>
    <row r="1018" spans="1:15">
      <c r="A1018" t="s">
        <v>31</v>
      </c>
      <c r="B1018" t="s">
        <v>42</v>
      </c>
      <c r="C1018" t="s">
        <v>45</v>
      </c>
      <c r="D1018" t="s">
        <v>32</v>
      </c>
      <c r="E1018">
        <v>15</v>
      </c>
      <c r="F1018" t="str">
        <f t="shared" si="15"/>
        <v>Average Per Ton1-in-10June System Peak Day50% Cycling15</v>
      </c>
      <c r="G1018">
        <v>1.085655</v>
      </c>
      <c r="H1018">
        <v>1.1723030000000001</v>
      </c>
      <c r="I1018">
        <v>85.529499999999999</v>
      </c>
      <c r="J1018">
        <v>5.0481499999999999E-2</v>
      </c>
      <c r="K1018">
        <v>7.1849300000000005E-2</v>
      </c>
      <c r="L1018">
        <v>8.6648600000000006E-2</v>
      </c>
      <c r="M1018">
        <v>0.10144789999999999</v>
      </c>
      <c r="N1018">
        <v>0.1228157</v>
      </c>
      <c r="O1018">
        <v>3401</v>
      </c>
    </row>
    <row r="1019" spans="1:15">
      <c r="A1019" t="s">
        <v>29</v>
      </c>
      <c r="B1019" t="s">
        <v>42</v>
      </c>
      <c r="C1019" t="s">
        <v>45</v>
      </c>
      <c r="D1019" t="s">
        <v>32</v>
      </c>
      <c r="E1019">
        <v>15</v>
      </c>
      <c r="F1019" t="str">
        <f t="shared" si="15"/>
        <v>Average Per Premise1-in-10June System Peak Day50% Cycling15</v>
      </c>
      <c r="G1019">
        <v>9.5328540000000004</v>
      </c>
      <c r="H1019">
        <v>10.29369</v>
      </c>
      <c r="I1019">
        <v>85.529499999999999</v>
      </c>
      <c r="J1019">
        <v>0.44326490000000002</v>
      </c>
      <c r="K1019">
        <v>0.63089030000000001</v>
      </c>
      <c r="L1019">
        <v>0.76083909999999999</v>
      </c>
      <c r="M1019">
        <v>0.89078789999999997</v>
      </c>
      <c r="N1019">
        <v>1.0784130000000001</v>
      </c>
      <c r="O1019">
        <v>3401</v>
      </c>
    </row>
    <row r="1020" spans="1:15">
      <c r="A1020" t="s">
        <v>30</v>
      </c>
      <c r="B1020" t="s">
        <v>42</v>
      </c>
      <c r="C1020" t="s">
        <v>45</v>
      </c>
      <c r="D1020" t="s">
        <v>32</v>
      </c>
      <c r="E1020">
        <v>15</v>
      </c>
      <c r="F1020" t="str">
        <f t="shared" si="15"/>
        <v>Average Per Device1-in-10June System Peak Day50% Cycling15</v>
      </c>
      <c r="G1020">
        <v>4.2193180000000003</v>
      </c>
      <c r="H1020">
        <v>4.5560710000000002</v>
      </c>
      <c r="I1020">
        <v>85.529499999999999</v>
      </c>
      <c r="J1020">
        <v>0.19619259999999999</v>
      </c>
      <c r="K1020">
        <v>0.27923710000000002</v>
      </c>
      <c r="L1020">
        <v>0.33675349999999998</v>
      </c>
      <c r="M1020">
        <v>0.3942698</v>
      </c>
      <c r="N1020">
        <v>0.47731440000000003</v>
      </c>
      <c r="O1020">
        <v>3401</v>
      </c>
    </row>
    <row r="1021" spans="1:15">
      <c r="A1021" t="s">
        <v>51</v>
      </c>
      <c r="B1021" t="s">
        <v>42</v>
      </c>
      <c r="C1021" t="s">
        <v>45</v>
      </c>
      <c r="D1021" t="s">
        <v>32</v>
      </c>
      <c r="E1021">
        <v>15</v>
      </c>
      <c r="F1021" t="str">
        <f t="shared" si="15"/>
        <v>Aggregate1-in-10June System Peak Day50% Cycling15</v>
      </c>
      <c r="G1021">
        <v>32.421239999999997</v>
      </c>
      <c r="H1021">
        <v>35.008850000000002</v>
      </c>
      <c r="I1021">
        <v>85.529499999999999</v>
      </c>
      <c r="J1021">
        <v>1.507544</v>
      </c>
      <c r="K1021">
        <v>2.1456580000000001</v>
      </c>
      <c r="L1021">
        <v>2.5876139999999999</v>
      </c>
      <c r="M1021">
        <v>3.029569</v>
      </c>
      <c r="N1021">
        <v>3.6676839999999999</v>
      </c>
      <c r="O1021">
        <v>3401</v>
      </c>
    </row>
    <row r="1022" spans="1:15">
      <c r="A1022" t="s">
        <v>31</v>
      </c>
      <c r="B1022" t="s">
        <v>42</v>
      </c>
      <c r="C1022" t="s">
        <v>45</v>
      </c>
      <c r="D1022" t="s">
        <v>32</v>
      </c>
      <c r="E1022">
        <v>16</v>
      </c>
      <c r="F1022" t="str">
        <f t="shared" si="15"/>
        <v>Average Per Ton1-in-10June System Peak Day50% Cycling16</v>
      </c>
      <c r="G1022">
        <v>1.0571360000000001</v>
      </c>
      <c r="H1022">
        <v>1.1559219999999999</v>
      </c>
      <c r="I1022">
        <v>85.348399999999998</v>
      </c>
      <c r="J1022">
        <v>5.7552600000000002E-2</v>
      </c>
      <c r="K1022">
        <v>8.19135E-2</v>
      </c>
      <c r="L1022">
        <v>9.8785800000000007E-2</v>
      </c>
      <c r="M1022">
        <v>0.1156581</v>
      </c>
      <c r="N1022">
        <v>0.140019</v>
      </c>
      <c r="O1022">
        <v>3401</v>
      </c>
    </row>
    <row r="1023" spans="1:15">
      <c r="A1023" t="s">
        <v>29</v>
      </c>
      <c r="B1023" t="s">
        <v>42</v>
      </c>
      <c r="C1023" t="s">
        <v>45</v>
      </c>
      <c r="D1023" t="s">
        <v>32</v>
      </c>
      <c r="E1023">
        <v>16</v>
      </c>
      <c r="F1023" t="str">
        <f t="shared" si="15"/>
        <v>Average Per Premise1-in-10June System Peak Day50% Cycling16</v>
      </c>
      <c r="G1023">
        <v>9.2824360000000006</v>
      </c>
      <c r="H1023">
        <v>10.149850000000001</v>
      </c>
      <c r="I1023">
        <v>85.348399999999998</v>
      </c>
      <c r="J1023">
        <v>0.50535459999999999</v>
      </c>
      <c r="K1023">
        <v>0.71926129999999999</v>
      </c>
      <c r="L1023">
        <v>0.86741259999999998</v>
      </c>
      <c r="M1023">
        <v>1.0155639999999999</v>
      </c>
      <c r="N1023">
        <v>1.2294700000000001</v>
      </c>
      <c r="O1023">
        <v>3401</v>
      </c>
    </row>
    <row r="1024" spans="1:15">
      <c r="A1024" t="s">
        <v>30</v>
      </c>
      <c r="B1024" t="s">
        <v>42</v>
      </c>
      <c r="C1024" t="s">
        <v>45</v>
      </c>
      <c r="D1024" t="s">
        <v>32</v>
      </c>
      <c r="E1024">
        <v>16</v>
      </c>
      <c r="F1024" t="str">
        <f t="shared" si="15"/>
        <v>Average Per Device1-in-10June System Peak Day50% Cycling16</v>
      </c>
      <c r="G1024">
        <v>4.1084810000000003</v>
      </c>
      <c r="H1024">
        <v>4.4924039999999996</v>
      </c>
      <c r="I1024">
        <v>85.348399999999998</v>
      </c>
      <c r="J1024">
        <v>0.22367400000000001</v>
      </c>
      <c r="K1024">
        <v>0.31835079999999999</v>
      </c>
      <c r="L1024">
        <v>0.38392379999999998</v>
      </c>
      <c r="M1024">
        <v>0.44949670000000003</v>
      </c>
      <c r="N1024">
        <v>0.54417349999999998</v>
      </c>
      <c r="O1024">
        <v>3401</v>
      </c>
    </row>
    <row r="1025" spans="1:15">
      <c r="A1025" t="s">
        <v>51</v>
      </c>
      <c r="B1025" t="s">
        <v>42</v>
      </c>
      <c r="C1025" t="s">
        <v>45</v>
      </c>
      <c r="D1025" t="s">
        <v>32</v>
      </c>
      <c r="E1025">
        <v>16</v>
      </c>
      <c r="F1025" t="str">
        <f t="shared" si="15"/>
        <v>Aggregate1-in-10June System Peak Day50% Cycling16</v>
      </c>
      <c r="G1025">
        <v>31.569569999999999</v>
      </c>
      <c r="H1025">
        <v>34.519629999999999</v>
      </c>
      <c r="I1025">
        <v>85.348399999999998</v>
      </c>
      <c r="J1025">
        <v>1.7187110000000001</v>
      </c>
      <c r="K1025">
        <v>2.4462079999999999</v>
      </c>
      <c r="L1025">
        <v>2.9500700000000002</v>
      </c>
      <c r="M1025">
        <v>3.453932</v>
      </c>
      <c r="N1025">
        <v>4.1814289999999996</v>
      </c>
      <c r="O1025">
        <v>3401</v>
      </c>
    </row>
    <row r="1026" spans="1:15">
      <c r="A1026" t="s">
        <v>31</v>
      </c>
      <c r="B1026" t="s">
        <v>42</v>
      </c>
      <c r="C1026" t="s">
        <v>45</v>
      </c>
      <c r="D1026" t="s">
        <v>32</v>
      </c>
      <c r="E1026">
        <v>17</v>
      </c>
      <c r="F1026" t="str">
        <f t="shared" si="15"/>
        <v>Average Per Ton1-in-10June System Peak Day50% Cycling17</v>
      </c>
      <c r="G1026">
        <v>1.0029140000000001</v>
      </c>
      <c r="H1026">
        <v>1.100498</v>
      </c>
      <c r="I1026">
        <v>84.116100000000003</v>
      </c>
      <c r="J1026">
        <v>5.6852699999999999E-2</v>
      </c>
      <c r="K1026">
        <v>8.0917299999999998E-2</v>
      </c>
      <c r="L1026">
        <v>9.7584400000000002E-2</v>
      </c>
      <c r="M1026">
        <v>0.11425150000000001</v>
      </c>
      <c r="N1026">
        <v>0.1383161</v>
      </c>
      <c r="O1026">
        <v>3401</v>
      </c>
    </row>
    <row r="1027" spans="1:15">
      <c r="A1027" t="s">
        <v>29</v>
      </c>
      <c r="B1027" t="s">
        <v>42</v>
      </c>
      <c r="C1027" t="s">
        <v>45</v>
      </c>
      <c r="D1027" t="s">
        <v>32</v>
      </c>
      <c r="E1027">
        <v>17</v>
      </c>
      <c r="F1027" t="str">
        <f t="shared" ref="F1027:F1090" si="16">CONCATENATE(A1027,B1027,C1027,D1027,E1027)</f>
        <v>Average Per Premise1-in-10June System Peak Day50% Cycling17</v>
      </c>
      <c r="G1027">
        <v>8.8063269999999996</v>
      </c>
      <c r="H1027">
        <v>9.6631900000000002</v>
      </c>
      <c r="I1027">
        <v>84.116100000000003</v>
      </c>
      <c r="J1027">
        <v>0.4992086</v>
      </c>
      <c r="K1027">
        <v>0.71051390000000003</v>
      </c>
      <c r="L1027">
        <v>0.85686329999999999</v>
      </c>
      <c r="M1027">
        <v>1.0032129999999999</v>
      </c>
      <c r="N1027">
        <v>1.214518</v>
      </c>
      <c r="O1027">
        <v>3401</v>
      </c>
    </row>
    <row r="1028" spans="1:15">
      <c r="A1028" t="s">
        <v>30</v>
      </c>
      <c r="B1028" t="s">
        <v>42</v>
      </c>
      <c r="C1028" t="s">
        <v>45</v>
      </c>
      <c r="D1028" t="s">
        <v>32</v>
      </c>
      <c r="E1028">
        <v>17</v>
      </c>
      <c r="F1028" t="str">
        <f t="shared" si="16"/>
        <v>Average Per Device1-in-10June System Peak Day50% Cycling17</v>
      </c>
      <c r="G1028">
        <v>3.897751</v>
      </c>
      <c r="H1028">
        <v>4.2770049999999999</v>
      </c>
      <c r="I1028">
        <v>84.116100000000003</v>
      </c>
      <c r="J1028">
        <v>0.2209537</v>
      </c>
      <c r="K1028">
        <v>0.31447910000000001</v>
      </c>
      <c r="L1028">
        <v>0.3792546</v>
      </c>
      <c r="M1028">
        <v>0.44402999999999998</v>
      </c>
      <c r="N1028">
        <v>0.53755540000000002</v>
      </c>
      <c r="O1028">
        <v>3401</v>
      </c>
    </row>
    <row r="1029" spans="1:15">
      <c r="A1029" t="s">
        <v>51</v>
      </c>
      <c r="B1029" t="s">
        <v>42</v>
      </c>
      <c r="C1029" t="s">
        <v>45</v>
      </c>
      <c r="D1029" t="s">
        <v>32</v>
      </c>
      <c r="E1029">
        <v>17</v>
      </c>
      <c r="F1029" t="str">
        <f t="shared" si="16"/>
        <v>Aggregate1-in-10June System Peak Day50% Cycling17</v>
      </c>
      <c r="G1029">
        <v>29.950320000000001</v>
      </c>
      <c r="H1029">
        <v>32.864510000000003</v>
      </c>
      <c r="I1029">
        <v>84.116100000000003</v>
      </c>
      <c r="J1029">
        <v>1.697808</v>
      </c>
      <c r="K1029">
        <v>2.416458</v>
      </c>
      <c r="L1029">
        <v>2.9141919999999999</v>
      </c>
      <c r="M1029">
        <v>3.4119259999999998</v>
      </c>
      <c r="N1029">
        <v>4.1305759999999996</v>
      </c>
      <c r="O1029">
        <v>3401</v>
      </c>
    </row>
    <row r="1030" spans="1:15">
      <c r="A1030" t="s">
        <v>31</v>
      </c>
      <c r="B1030" t="s">
        <v>42</v>
      </c>
      <c r="C1030" t="s">
        <v>45</v>
      </c>
      <c r="D1030" t="s">
        <v>32</v>
      </c>
      <c r="E1030">
        <v>18</v>
      </c>
      <c r="F1030" t="str">
        <f t="shared" si="16"/>
        <v>Average Per Ton1-in-10June System Peak Day50% Cycling18</v>
      </c>
      <c r="G1030">
        <v>0.91002919999999998</v>
      </c>
      <c r="H1030">
        <v>0.98152669999999997</v>
      </c>
      <c r="I1030">
        <v>80.2393</v>
      </c>
      <c r="J1030">
        <v>4.1654499999999997E-2</v>
      </c>
      <c r="K1030">
        <v>5.9285999999999998E-2</v>
      </c>
      <c r="L1030">
        <v>7.1497500000000005E-2</v>
      </c>
      <c r="M1030">
        <v>8.3709000000000006E-2</v>
      </c>
      <c r="N1030">
        <v>0.1013406</v>
      </c>
      <c r="O1030">
        <v>3401</v>
      </c>
    </row>
    <row r="1031" spans="1:15">
      <c r="A1031" t="s">
        <v>29</v>
      </c>
      <c r="B1031" t="s">
        <v>42</v>
      </c>
      <c r="C1031" t="s">
        <v>45</v>
      </c>
      <c r="D1031" t="s">
        <v>32</v>
      </c>
      <c r="E1031">
        <v>18</v>
      </c>
      <c r="F1031" t="str">
        <f t="shared" si="16"/>
        <v>Average Per Premise1-in-10June System Peak Day50% Cycling18</v>
      </c>
      <c r="G1031">
        <v>7.9907310000000003</v>
      </c>
      <c r="H1031">
        <v>8.6185320000000001</v>
      </c>
      <c r="I1031">
        <v>80.2393</v>
      </c>
      <c r="J1031">
        <v>0.365757</v>
      </c>
      <c r="K1031">
        <v>0.5205748</v>
      </c>
      <c r="L1031">
        <v>0.6278011</v>
      </c>
      <c r="M1031">
        <v>0.73502749999999994</v>
      </c>
      <c r="N1031">
        <v>0.88984529999999995</v>
      </c>
      <c r="O1031">
        <v>3401</v>
      </c>
    </row>
    <row r="1032" spans="1:15">
      <c r="A1032" t="s">
        <v>30</v>
      </c>
      <c r="B1032" t="s">
        <v>42</v>
      </c>
      <c r="C1032" t="s">
        <v>45</v>
      </c>
      <c r="D1032" t="s">
        <v>32</v>
      </c>
      <c r="E1032">
        <v>18</v>
      </c>
      <c r="F1032" t="str">
        <f t="shared" si="16"/>
        <v>Average Per Device1-in-10June System Peak Day50% Cycling18</v>
      </c>
      <c r="G1032">
        <v>3.536762</v>
      </c>
      <c r="H1032">
        <v>3.8146309999999999</v>
      </c>
      <c r="I1032">
        <v>80.2393</v>
      </c>
      <c r="J1032">
        <v>0.161887</v>
      </c>
      <c r="K1032">
        <v>0.23041059999999999</v>
      </c>
      <c r="L1032">
        <v>0.2778698</v>
      </c>
      <c r="M1032">
        <v>0.32532909999999998</v>
      </c>
      <c r="N1032">
        <v>0.3938526</v>
      </c>
      <c r="O1032">
        <v>3401</v>
      </c>
    </row>
    <row r="1033" spans="1:15">
      <c r="A1033" t="s">
        <v>51</v>
      </c>
      <c r="B1033" t="s">
        <v>42</v>
      </c>
      <c r="C1033" t="s">
        <v>45</v>
      </c>
      <c r="D1033" t="s">
        <v>32</v>
      </c>
      <c r="E1033">
        <v>18</v>
      </c>
      <c r="F1033" t="str">
        <f t="shared" si="16"/>
        <v>Aggregate1-in-10June System Peak Day50% Cycling18</v>
      </c>
      <c r="G1033">
        <v>27.176480000000002</v>
      </c>
      <c r="H1033">
        <v>29.311630000000001</v>
      </c>
      <c r="I1033">
        <v>80.2393</v>
      </c>
      <c r="J1033">
        <v>1.2439389999999999</v>
      </c>
      <c r="K1033">
        <v>1.770475</v>
      </c>
      <c r="L1033">
        <v>2.1351520000000002</v>
      </c>
      <c r="M1033">
        <v>2.4998279999999999</v>
      </c>
      <c r="N1033">
        <v>3.0263640000000001</v>
      </c>
      <c r="O1033">
        <v>3401</v>
      </c>
    </row>
    <row r="1034" spans="1:15">
      <c r="A1034" t="s">
        <v>31</v>
      </c>
      <c r="B1034" t="s">
        <v>42</v>
      </c>
      <c r="C1034" t="s">
        <v>45</v>
      </c>
      <c r="D1034" t="s">
        <v>32</v>
      </c>
      <c r="E1034">
        <v>19</v>
      </c>
      <c r="F1034" t="str">
        <f t="shared" si="16"/>
        <v>Average Per Ton1-in-10June System Peak Day50% Cycling19</v>
      </c>
      <c r="G1034">
        <v>0.8453425</v>
      </c>
      <c r="H1034">
        <v>0.8453425</v>
      </c>
      <c r="I1034">
        <v>77.986199999999997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3401</v>
      </c>
    </row>
    <row r="1035" spans="1:15">
      <c r="A1035" t="s">
        <v>29</v>
      </c>
      <c r="B1035" t="s">
        <v>42</v>
      </c>
      <c r="C1035" t="s">
        <v>45</v>
      </c>
      <c r="D1035" t="s">
        <v>32</v>
      </c>
      <c r="E1035">
        <v>19</v>
      </c>
      <c r="F1035" t="str">
        <f t="shared" si="16"/>
        <v>Average Per Premise1-in-10June System Peak Day50% Cycling19</v>
      </c>
      <c r="G1035">
        <v>7.422733</v>
      </c>
      <c r="H1035">
        <v>7.422733</v>
      </c>
      <c r="I1035">
        <v>77.986199999999997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3401</v>
      </c>
    </row>
    <row r="1036" spans="1:15">
      <c r="A1036" t="s">
        <v>30</v>
      </c>
      <c r="B1036" t="s">
        <v>42</v>
      </c>
      <c r="C1036" t="s">
        <v>45</v>
      </c>
      <c r="D1036" t="s">
        <v>32</v>
      </c>
      <c r="E1036">
        <v>19</v>
      </c>
      <c r="F1036" t="str">
        <f t="shared" si="16"/>
        <v>Average Per Device1-in-10June System Peak Day50% Cycling19</v>
      </c>
      <c r="G1036">
        <v>3.285361</v>
      </c>
      <c r="H1036">
        <v>3.285361</v>
      </c>
      <c r="I1036">
        <v>77.986199999999997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3401</v>
      </c>
    </row>
    <row r="1037" spans="1:15">
      <c r="A1037" t="s">
        <v>51</v>
      </c>
      <c r="B1037" t="s">
        <v>42</v>
      </c>
      <c r="C1037" t="s">
        <v>45</v>
      </c>
      <c r="D1037" t="s">
        <v>32</v>
      </c>
      <c r="E1037">
        <v>19</v>
      </c>
      <c r="F1037" t="str">
        <f t="shared" si="16"/>
        <v>Aggregate1-in-10June System Peak Day50% Cycling19</v>
      </c>
      <c r="G1037">
        <v>25.244720000000001</v>
      </c>
      <c r="H1037">
        <v>25.244720000000001</v>
      </c>
      <c r="I1037">
        <v>77.986199999999997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3401</v>
      </c>
    </row>
    <row r="1038" spans="1:15">
      <c r="A1038" t="s">
        <v>31</v>
      </c>
      <c r="B1038" t="s">
        <v>42</v>
      </c>
      <c r="C1038" t="s">
        <v>45</v>
      </c>
      <c r="D1038" t="s">
        <v>32</v>
      </c>
      <c r="E1038">
        <v>20</v>
      </c>
      <c r="F1038" t="str">
        <f t="shared" si="16"/>
        <v>Average Per Ton1-in-10June System Peak Day50% Cycling20</v>
      </c>
      <c r="G1038">
        <v>0.78876970000000002</v>
      </c>
      <c r="H1038">
        <v>0.78876970000000002</v>
      </c>
      <c r="I1038">
        <v>76.248999999999995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3401</v>
      </c>
    </row>
    <row r="1039" spans="1:15">
      <c r="A1039" t="s">
        <v>29</v>
      </c>
      <c r="B1039" t="s">
        <v>42</v>
      </c>
      <c r="C1039" t="s">
        <v>45</v>
      </c>
      <c r="D1039" t="s">
        <v>32</v>
      </c>
      <c r="E1039">
        <v>20</v>
      </c>
      <c r="F1039" t="str">
        <f t="shared" si="16"/>
        <v>Average Per Premise1-in-10June System Peak Day50% Cycling20</v>
      </c>
      <c r="G1039">
        <v>6.9259820000000003</v>
      </c>
      <c r="H1039">
        <v>6.9259820000000003</v>
      </c>
      <c r="I1039">
        <v>76.248999999999995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3401</v>
      </c>
    </row>
    <row r="1040" spans="1:15">
      <c r="A1040" t="s">
        <v>30</v>
      </c>
      <c r="B1040" t="s">
        <v>42</v>
      </c>
      <c r="C1040" t="s">
        <v>45</v>
      </c>
      <c r="D1040" t="s">
        <v>32</v>
      </c>
      <c r="E1040">
        <v>20</v>
      </c>
      <c r="F1040" t="str">
        <f t="shared" si="16"/>
        <v>Average Per Device1-in-10June System Peak Day50% Cycling20</v>
      </c>
      <c r="G1040">
        <v>3.0654949999999999</v>
      </c>
      <c r="H1040">
        <v>3.0654949999999999</v>
      </c>
      <c r="I1040">
        <v>76.248999999999995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3401</v>
      </c>
    </row>
    <row r="1041" spans="1:15">
      <c r="A1041" t="s">
        <v>51</v>
      </c>
      <c r="B1041" t="s">
        <v>42</v>
      </c>
      <c r="C1041" t="s">
        <v>45</v>
      </c>
      <c r="D1041" t="s">
        <v>32</v>
      </c>
      <c r="E1041">
        <v>20</v>
      </c>
      <c r="F1041" t="str">
        <f t="shared" si="16"/>
        <v>Aggregate1-in-10June System Peak Day50% Cycling20</v>
      </c>
      <c r="G1041">
        <v>23.55527</v>
      </c>
      <c r="H1041">
        <v>23.55527</v>
      </c>
      <c r="I1041">
        <v>76.248999999999995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3401</v>
      </c>
    </row>
    <row r="1042" spans="1:15">
      <c r="A1042" t="s">
        <v>31</v>
      </c>
      <c r="B1042" t="s">
        <v>42</v>
      </c>
      <c r="C1042" t="s">
        <v>45</v>
      </c>
      <c r="D1042" t="s">
        <v>32</v>
      </c>
      <c r="E1042">
        <v>21</v>
      </c>
      <c r="F1042" t="str">
        <f t="shared" si="16"/>
        <v>Average Per Ton1-in-10June System Peak Day50% Cycling21</v>
      </c>
      <c r="G1042">
        <v>0.72421659999999999</v>
      </c>
      <c r="H1042">
        <v>0.72421659999999999</v>
      </c>
      <c r="I1042">
        <v>73.579499999999996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3401</v>
      </c>
    </row>
    <row r="1043" spans="1:15">
      <c r="A1043" t="s">
        <v>29</v>
      </c>
      <c r="B1043" t="s">
        <v>42</v>
      </c>
      <c r="C1043" t="s">
        <v>45</v>
      </c>
      <c r="D1043" t="s">
        <v>32</v>
      </c>
      <c r="E1043">
        <v>21</v>
      </c>
      <c r="F1043" t="str">
        <f t="shared" si="16"/>
        <v>Average Per Premise1-in-10June System Peak Day50% Cycling21</v>
      </c>
      <c r="G1043">
        <v>6.3591579999999999</v>
      </c>
      <c r="H1043">
        <v>6.3591579999999999</v>
      </c>
      <c r="I1043">
        <v>73.579499999999996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3401</v>
      </c>
    </row>
    <row r="1044" spans="1:15">
      <c r="A1044" t="s">
        <v>30</v>
      </c>
      <c r="B1044" t="s">
        <v>42</v>
      </c>
      <c r="C1044" t="s">
        <v>45</v>
      </c>
      <c r="D1044" t="s">
        <v>32</v>
      </c>
      <c r="E1044">
        <v>21</v>
      </c>
      <c r="F1044" t="str">
        <f t="shared" si="16"/>
        <v>Average Per Device1-in-10June System Peak Day50% Cycling21</v>
      </c>
      <c r="G1044">
        <v>2.8146140000000002</v>
      </c>
      <c r="H1044">
        <v>2.8146140000000002</v>
      </c>
      <c r="I1044">
        <v>73.579499999999996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3401</v>
      </c>
    </row>
    <row r="1045" spans="1:15">
      <c r="A1045" t="s">
        <v>51</v>
      </c>
      <c r="B1045" t="s">
        <v>42</v>
      </c>
      <c r="C1045" t="s">
        <v>45</v>
      </c>
      <c r="D1045" t="s">
        <v>32</v>
      </c>
      <c r="E1045">
        <v>21</v>
      </c>
      <c r="F1045" t="str">
        <f t="shared" si="16"/>
        <v>Aggregate1-in-10June System Peak Day50% Cycling21</v>
      </c>
      <c r="G1045">
        <v>21.627500000000001</v>
      </c>
      <c r="H1045">
        <v>21.627500000000001</v>
      </c>
      <c r="I1045">
        <v>73.579499999999996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3401</v>
      </c>
    </row>
    <row r="1046" spans="1:15">
      <c r="A1046" t="s">
        <v>31</v>
      </c>
      <c r="B1046" t="s">
        <v>42</v>
      </c>
      <c r="C1046" t="s">
        <v>45</v>
      </c>
      <c r="D1046" t="s">
        <v>32</v>
      </c>
      <c r="E1046">
        <v>22</v>
      </c>
      <c r="F1046" t="str">
        <f t="shared" si="16"/>
        <v>Average Per Ton1-in-10June System Peak Day50% Cycling22</v>
      </c>
      <c r="G1046">
        <v>0.63458680000000001</v>
      </c>
      <c r="H1046">
        <v>0.63458680000000001</v>
      </c>
      <c r="I1046">
        <v>71.509799999999998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3401</v>
      </c>
    </row>
    <row r="1047" spans="1:15">
      <c r="A1047" t="s">
        <v>29</v>
      </c>
      <c r="B1047" t="s">
        <v>42</v>
      </c>
      <c r="C1047" t="s">
        <v>45</v>
      </c>
      <c r="D1047" t="s">
        <v>32</v>
      </c>
      <c r="E1047">
        <v>22</v>
      </c>
      <c r="F1047" t="str">
        <f t="shared" si="16"/>
        <v>Average Per Premise1-in-10June System Peak Day50% Cycling22</v>
      </c>
      <c r="G1047">
        <v>5.5721429999999996</v>
      </c>
      <c r="H1047">
        <v>5.5721429999999996</v>
      </c>
      <c r="I1047">
        <v>71.509799999999998</v>
      </c>
      <c r="J1047">
        <v>0</v>
      </c>
      <c r="K1047">
        <v>0</v>
      </c>
      <c r="L1047">
        <v>0</v>
      </c>
      <c r="M1047">
        <v>0</v>
      </c>
      <c r="N1047">
        <v>0</v>
      </c>
      <c r="O1047">
        <v>3401</v>
      </c>
    </row>
    <row r="1048" spans="1:15">
      <c r="A1048" t="s">
        <v>30</v>
      </c>
      <c r="B1048" t="s">
        <v>42</v>
      </c>
      <c r="C1048" t="s">
        <v>45</v>
      </c>
      <c r="D1048" t="s">
        <v>32</v>
      </c>
      <c r="E1048">
        <v>22</v>
      </c>
      <c r="F1048" t="str">
        <f t="shared" si="16"/>
        <v>Average Per Device1-in-10June System Peak Day50% Cycling22</v>
      </c>
      <c r="G1048">
        <v>2.466275</v>
      </c>
      <c r="H1048">
        <v>2.466275</v>
      </c>
      <c r="I1048">
        <v>71.509799999999998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3401</v>
      </c>
    </row>
    <row r="1049" spans="1:15">
      <c r="A1049" t="s">
        <v>51</v>
      </c>
      <c r="B1049" t="s">
        <v>42</v>
      </c>
      <c r="C1049" t="s">
        <v>45</v>
      </c>
      <c r="D1049" t="s">
        <v>32</v>
      </c>
      <c r="E1049">
        <v>22</v>
      </c>
      <c r="F1049" t="str">
        <f t="shared" si="16"/>
        <v>Aggregate1-in-10June System Peak Day50% Cycling22</v>
      </c>
      <c r="G1049">
        <v>18.950859999999999</v>
      </c>
      <c r="H1049">
        <v>18.950859999999999</v>
      </c>
      <c r="I1049">
        <v>71.509799999999998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3401</v>
      </c>
    </row>
    <row r="1050" spans="1:15">
      <c r="A1050" t="s">
        <v>31</v>
      </c>
      <c r="B1050" t="s">
        <v>42</v>
      </c>
      <c r="C1050" t="s">
        <v>45</v>
      </c>
      <c r="D1050" t="s">
        <v>32</v>
      </c>
      <c r="E1050">
        <v>23</v>
      </c>
      <c r="F1050" t="str">
        <f t="shared" si="16"/>
        <v>Average Per Ton1-in-10June System Peak Day50% Cycling23</v>
      </c>
      <c r="G1050">
        <v>0.55285879999999998</v>
      </c>
      <c r="H1050">
        <v>0.55285879999999998</v>
      </c>
      <c r="I1050">
        <v>70.2834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3401</v>
      </c>
    </row>
    <row r="1051" spans="1:15">
      <c r="A1051" t="s">
        <v>29</v>
      </c>
      <c r="B1051" t="s">
        <v>42</v>
      </c>
      <c r="C1051" t="s">
        <v>45</v>
      </c>
      <c r="D1051" t="s">
        <v>32</v>
      </c>
      <c r="E1051">
        <v>23</v>
      </c>
      <c r="F1051" t="str">
        <f t="shared" si="16"/>
        <v>Average Per Premise1-in-10June System Peak Day50% Cycling23</v>
      </c>
      <c r="G1051">
        <v>4.8545100000000003</v>
      </c>
      <c r="H1051">
        <v>4.8545100000000003</v>
      </c>
      <c r="I1051">
        <v>70.2834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3401</v>
      </c>
    </row>
    <row r="1052" spans="1:15">
      <c r="A1052" t="s">
        <v>30</v>
      </c>
      <c r="B1052" t="s">
        <v>42</v>
      </c>
      <c r="C1052" t="s">
        <v>45</v>
      </c>
      <c r="D1052" t="s">
        <v>32</v>
      </c>
      <c r="E1052">
        <v>23</v>
      </c>
      <c r="F1052" t="str">
        <f t="shared" si="16"/>
        <v>Average Per Device1-in-10June System Peak Day50% Cycling23</v>
      </c>
      <c r="G1052">
        <v>2.1486450000000001</v>
      </c>
      <c r="H1052">
        <v>2.1486450000000001</v>
      </c>
      <c r="I1052">
        <v>70.2834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3401</v>
      </c>
    </row>
    <row r="1053" spans="1:15">
      <c r="A1053" t="s">
        <v>51</v>
      </c>
      <c r="B1053" t="s">
        <v>42</v>
      </c>
      <c r="C1053" t="s">
        <v>45</v>
      </c>
      <c r="D1053" t="s">
        <v>32</v>
      </c>
      <c r="E1053">
        <v>23</v>
      </c>
      <c r="F1053" t="str">
        <f t="shared" si="16"/>
        <v>Aggregate1-in-10June System Peak Day50% Cycling23</v>
      </c>
      <c r="G1053">
        <v>16.510190000000001</v>
      </c>
      <c r="H1053">
        <v>16.510190000000001</v>
      </c>
      <c r="I1053">
        <v>70.2834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3401</v>
      </c>
    </row>
    <row r="1054" spans="1:15">
      <c r="A1054" t="s">
        <v>31</v>
      </c>
      <c r="B1054" t="s">
        <v>42</v>
      </c>
      <c r="C1054" t="s">
        <v>45</v>
      </c>
      <c r="D1054" t="s">
        <v>32</v>
      </c>
      <c r="E1054">
        <v>24</v>
      </c>
      <c r="F1054" t="str">
        <f t="shared" si="16"/>
        <v>Average Per Ton1-in-10June System Peak Day50% Cycling24</v>
      </c>
      <c r="G1054">
        <v>0.49888529999999998</v>
      </c>
      <c r="H1054">
        <v>0.49888529999999998</v>
      </c>
      <c r="I1054">
        <v>69.235500000000002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3401</v>
      </c>
    </row>
    <row r="1055" spans="1:15">
      <c r="A1055" t="s">
        <v>29</v>
      </c>
      <c r="B1055" t="s">
        <v>42</v>
      </c>
      <c r="C1055" t="s">
        <v>45</v>
      </c>
      <c r="D1055" t="s">
        <v>32</v>
      </c>
      <c r="E1055">
        <v>24</v>
      </c>
      <c r="F1055" t="str">
        <f t="shared" si="16"/>
        <v>Average Per Premise1-in-10June System Peak Day50% Cycling24</v>
      </c>
      <c r="G1055">
        <v>4.3805829999999997</v>
      </c>
      <c r="H1055">
        <v>4.3805829999999997</v>
      </c>
      <c r="I1055">
        <v>69.235500000000002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3401</v>
      </c>
    </row>
    <row r="1056" spans="1:15">
      <c r="A1056" t="s">
        <v>30</v>
      </c>
      <c r="B1056" t="s">
        <v>42</v>
      </c>
      <c r="C1056" t="s">
        <v>45</v>
      </c>
      <c r="D1056" t="s">
        <v>32</v>
      </c>
      <c r="E1056">
        <v>24</v>
      </c>
      <c r="F1056" t="str">
        <f t="shared" si="16"/>
        <v>Average Per Device1-in-10June System Peak Day50% Cycling24</v>
      </c>
      <c r="G1056">
        <v>1.9388810000000001</v>
      </c>
      <c r="H1056">
        <v>1.9388810000000001</v>
      </c>
      <c r="I1056">
        <v>69.235500000000002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3401</v>
      </c>
    </row>
    <row r="1057" spans="1:15">
      <c r="A1057" t="s">
        <v>51</v>
      </c>
      <c r="B1057" t="s">
        <v>42</v>
      </c>
      <c r="C1057" t="s">
        <v>45</v>
      </c>
      <c r="D1057" t="s">
        <v>32</v>
      </c>
      <c r="E1057">
        <v>24</v>
      </c>
      <c r="F1057" t="str">
        <f t="shared" si="16"/>
        <v>Aggregate1-in-10June System Peak Day50% Cycling24</v>
      </c>
      <c r="G1057">
        <v>14.89836</v>
      </c>
      <c r="H1057">
        <v>14.89836</v>
      </c>
      <c r="I1057">
        <v>69.235500000000002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3401</v>
      </c>
    </row>
    <row r="1058" spans="1:15">
      <c r="A1058" t="s">
        <v>31</v>
      </c>
      <c r="B1058" t="s">
        <v>42</v>
      </c>
      <c r="C1058" t="s">
        <v>45</v>
      </c>
      <c r="D1058" t="s">
        <v>27</v>
      </c>
      <c r="E1058">
        <v>1</v>
      </c>
      <c r="F1058" t="str">
        <f t="shared" si="16"/>
        <v>Average Per Ton1-in-10June System Peak DayAll1</v>
      </c>
      <c r="G1058">
        <v>0.45592389999999999</v>
      </c>
      <c r="H1058">
        <v>0.45592389999999999</v>
      </c>
      <c r="I1058">
        <v>70.015199999999993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4870</v>
      </c>
    </row>
    <row r="1059" spans="1:15">
      <c r="A1059" t="s">
        <v>29</v>
      </c>
      <c r="B1059" t="s">
        <v>42</v>
      </c>
      <c r="C1059" t="s">
        <v>45</v>
      </c>
      <c r="D1059" t="s">
        <v>27</v>
      </c>
      <c r="E1059">
        <v>1</v>
      </c>
      <c r="F1059" t="str">
        <f t="shared" si="16"/>
        <v>Average Per Premise1-in-10June System Peak DayAll1</v>
      </c>
      <c r="G1059">
        <v>4.2138600000000004</v>
      </c>
      <c r="H1059">
        <v>4.2138600000000004</v>
      </c>
      <c r="I1059">
        <v>70.015199999999993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4870</v>
      </c>
    </row>
    <row r="1060" spans="1:15">
      <c r="A1060" t="s">
        <v>30</v>
      </c>
      <c r="B1060" t="s">
        <v>42</v>
      </c>
      <c r="C1060" t="s">
        <v>45</v>
      </c>
      <c r="D1060" t="s">
        <v>27</v>
      </c>
      <c r="E1060">
        <v>1</v>
      </c>
      <c r="F1060" t="str">
        <f t="shared" si="16"/>
        <v>Average Per Device1-in-10June System Peak DayAll1</v>
      </c>
      <c r="G1060">
        <v>1.7698579999999999</v>
      </c>
      <c r="H1060">
        <v>1.7698579999999999</v>
      </c>
      <c r="I1060">
        <v>70.015199999999993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4870</v>
      </c>
    </row>
    <row r="1061" spans="1:15">
      <c r="A1061" t="s">
        <v>51</v>
      </c>
      <c r="B1061" t="s">
        <v>42</v>
      </c>
      <c r="C1061" t="s">
        <v>45</v>
      </c>
      <c r="D1061" t="s">
        <v>27</v>
      </c>
      <c r="E1061">
        <v>1</v>
      </c>
      <c r="F1061" t="str">
        <f t="shared" si="16"/>
        <v>Aggregate1-in-10June System Peak DayAll1</v>
      </c>
      <c r="G1061">
        <v>20.5215</v>
      </c>
      <c r="H1061">
        <v>20.5215</v>
      </c>
      <c r="I1061">
        <v>70.015199999999993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4870</v>
      </c>
    </row>
    <row r="1062" spans="1:15">
      <c r="A1062" t="s">
        <v>31</v>
      </c>
      <c r="B1062" t="s">
        <v>42</v>
      </c>
      <c r="C1062" t="s">
        <v>45</v>
      </c>
      <c r="D1062" t="s">
        <v>27</v>
      </c>
      <c r="E1062">
        <v>2</v>
      </c>
      <c r="F1062" t="str">
        <f t="shared" si="16"/>
        <v>Average Per Ton1-in-10June System Peak DayAll2</v>
      </c>
      <c r="G1062">
        <v>0.43684279999999998</v>
      </c>
      <c r="H1062">
        <v>0.43684279999999998</v>
      </c>
      <c r="I1062">
        <v>69.703100000000006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4870</v>
      </c>
    </row>
    <row r="1063" spans="1:15">
      <c r="A1063" t="s">
        <v>29</v>
      </c>
      <c r="B1063" t="s">
        <v>42</v>
      </c>
      <c r="C1063" t="s">
        <v>45</v>
      </c>
      <c r="D1063" t="s">
        <v>27</v>
      </c>
      <c r="E1063">
        <v>2</v>
      </c>
      <c r="F1063" t="str">
        <f t="shared" si="16"/>
        <v>Average Per Premise1-in-10June System Peak DayAll2</v>
      </c>
      <c r="G1063">
        <v>4.0375040000000002</v>
      </c>
      <c r="H1063">
        <v>4.0375040000000002</v>
      </c>
      <c r="I1063">
        <v>69.703100000000006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4870</v>
      </c>
    </row>
    <row r="1064" spans="1:15">
      <c r="A1064" t="s">
        <v>30</v>
      </c>
      <c r="B1064" t="s">
        <v>42</v>
      </c>
      <c r="C1064" t="s">
        <v>45</v>
      </c>
      <c r="D1064" t="s">
        <v>27</v>
      </c>
      <c r="E1064">
        <v>2</v>
      </c>
      <c r="F1064" t="str">
        <f t="shared" si="16"/>
        <v>Average Per Device1-in-10June System Peak DayAll2</v>
      </c>
      <c r="G1064">
        <v>1.695786</v>
      </c>
      <c r="H1064">
        <v>1.695786</v>
      </c>
      <c r="I1064">
        <v>69.703100000000006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4870</v>
      </c>
    </row>
    <row r="1065" spans="1:15">
      <c r="A1065" t="s">
        <v>51</v>
      </c>
      <c r="B1065" t="s">
        <v>42</v>
      </c>
      <c r="C1065" t="s">
        <v>45</v>
      </c>
      <c r="D1065" t="s">
        <v>27</v>
      </c>
      <c r="E1065">
        <v>2</v>
      </c>
      <c r="F1065" t="str">
        <f t="shared" si="16"/>
        <v>Aggregate1-in-10June System Peak DayAll2</v>
      </c>
      <c r="G1065">
        <v>19.66264</v>
      </c>
      <c r="H1065">
        <v>19.66264</v>
      </c>
      <c r="I1065">
        <v>69.703100000000006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4870</v>
      </c>
    </row>
    <row r="1066" spans="1:15">
      <c r="A1066" t="s">
        <v>31</v>
      </c>
      <c r="B1066" t="s">
        <v>42</v>
      </c>
      <c r="C1066" t="s">
        <v>45</v>
      </c>
      <c r="D1066" t="s">
        <v>27</v>
      </c>
      <c r="E1066">
        <v>3</v>
      </c>
      <c r="F1066" t="str">
        <f t="shared" si="16"/>
        <v>Average Per Ton1-in-10June System Peak DayAll3</v>
      </c>
      <c r="G1066">
        <v>0.42396210000000001</v>
      </c>
      <c r="H1066">
        <v>0.42396210000000001</v>
      </c>
      <c r="I1066">
        <v>69.622600000000006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4870</v>
      </c>
    </row>
    <row r="1067" spans="1:15">
      <c r="A1067" t="s">
        <v>29</v>
      </c>
      <c r="B1067" t="s">
        <v>42</v>
      </c>
      <c r="C1067" t="s">
        <v>45</v>
      </c>
      <c r="D1067" t="s">
        <v>27</v>
      </c>
      <c r="E1067">
        <v>3</v>
      </c>
      <c r="F1067" t="str">
        <f t="shared" si="16"/>
        <v>Average Per Premise1-in-10June System Peak DayAll3</v>
      </c>
      <c r="G1067">
        <v>3.9184540000000001</v>
      </c>
      <c r="H1067">
        <v>3.9184540000000001</v>
      </c>
      <c r="I1067">
        <v>69.622600000000006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4870</v>
      </c>
    </row>
    <row r="1068" spans="1:15">
      <c r="A1068" t="s">
        <v>30</v>
      </c>
      <c r="B1068" t="s">
        <v>42</v>
      </c>
      <c r="C1068" t="s">
        <v>45</v>
      </c>
      <c r="D1068" t="s">
        <v>27</v>
      </c>
      <c r="E1068">
        <v>3</v>
      </c>
      <c r="F1068" t="str">
        <f t="shared" si="16"/>
        <v>Average Per Device1-in-10June System Peak DayAll3</v>
      </c>
      <c r="G1068">
        <v>1.6457850000000001</v>
      </c>
      <c r="H1068">
        <v>1.6457850000000001</v>
      </c>
      <c r="I1068">
        <v>69.622600000000006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4870</v>
      </c>
    </row>
    <row r="1069" spans="1:15">
      <c r="A1069" t="s">
        <v>51</v>
      </c>
      <c r="B1069" t="s">
        <v>42</v>
      </c>
      <c r="C1069" t="s">
        <v>45</v>
      </c>
      <c r="D1069" t="s">
        <v>27</v>
      </c>
      <c r="E1069">
        <v>3</v>
      </c>
      <c r="F1069" t="str">
        <f t="shared" si="16"/>
        <v>Aggregate1-in-10June System Peak DayAll3</v>
      </c>
      <c r="G1069">
        <v>19.08287</v>
      </c>
      <c r="H1069">
        <v>19.08287</v>
      </c>
      <c r="I1069">
        <v>69.622600000000006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4870</v>
      </c>
    </row>
    <row r="1070" spans="1:15">
      <c r="A1070" t="s">
        <v>31</v>
      </c>
      <c r="B1070" t="s">
        <v>42</v>
      </c>
      <c r="C1070" t="s">
        <v>45</v>
      </c>
      <c r="D1070" t="s">
        <v>27</v>
      </c>
      <c r="E1070">
        <v>4</v>
      </c>
      <c r="F1070" t="str">
        <f t="shared" si="16"/>
        <v>Average Per Ton1-in-10June System Peak DayAll4</v>
      </c>
      <c r="G1070">
        <v>0.41865750000000002</v>
      </c>
      <c r="H1070">
        <v>0.41865750000000002</v>
      </c>
      <c r="I1070">
        <v>69.527900000000002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4870</v>
      </c>
    </row>
    <row r="1071" spans="1:15">
      <c r="A1071" t="s">
        <v>29</v>
      </c>
      <c r="B1071" t="s">
        <v>42</v>
      </c>
      <c r="C1071" t="s">
        <v>45</v>
      </c>
      <c r="D1071" t="s">
        <v>27</v>
      </c>
      <c r="E1071">
        <v>4</v>
      </c>
      <c r="F1071" t="str">
        <f t="shared" si="16"/>
        <v>Average Per Premise1-in-10June System Peak DayAll4</v>
      </c>
      <c r="G1071">
        <v>3.8694269999999999</v>
      </c>
      <c r="H1071">
        <v>3.8694269999999999</v>
      </c>
      <c r="I1071">
        <v>69.527900000000002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4870</v>
      </c>
    </row>
    <row r="1072" spans="1:15">
      <c r="A1072" t="s">
        <v>30</v>
      </c>
      <c r="B1072" t="s">
        <v>42</v>
      </c>
      <c r="C1072" t="s">
        <v>45</v>
      </c>
      <c r="D1072" t="s">
        <v>27</v>
      </c>
      <c r="E1072">
        <v>4</v>
      </c>
      <c r="F1072" t="str">
        <f t="shared" si="16"/>
        <v>Average Per Device1-in-10June System Peak DayAll4</v>
      </c>
      <c r="G1072">
        <v>1.6251930000000001</v>
      </c>
      <c r="H1072">
        <v>1.6251930000000001</v>
      </c>
      <c r="I1072">
        <v>69.527900000000002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4870</v>
      </c>
    </row>
    <row r="1073" spans="1:15">
      <c r="A1073" t="s">
        <v>51</v>
      </c>
      <c r="B1073" t="s">
        <v>42</v>
      </c>
      <c r="C1073" t="s">
        <v>45</v>
      </c>
      <c r="D1073" t="s">
        <v>27</v>
      </c>
      <c r="E1073">
        <v>4</v>
      </c>
      <c r="F1073" t="str">
        <f t="shared" si="16"/>
        <v>Aggregate1-in-10June System Peak DayAll4</v>
      </c>
      <c r="G1073">
        <v>18.844110000000001</v>
      </c>
      <c r="H1073">
        <v>18.844110000000001</v>
      </c>
      <c r="I1073">
        <v>69.527900000000002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4870</v>
      </c>
    </row>
    <row r="1074" spans="1:15">
      <c r="A1074" t="s">
        <v>31</v>
      </c>
      <c r="B1074" t="s">
        <v>42</v>
      </c>
      <c r="C1074" t="s">
        <v>45</v>
      </c>
      <c r="D1074" t="s">
        <v>27</v>
      </c>
      <c r="E1074">
        <v>5</v>
      </c>
      <c r="F1074" t="str">
        <f t="shared" si="16"/>
        <v>Average Per Ton1-in-10June System Peak DayAll5</v>
      </c>
      <c r="G1074">
        <v>0.42992960000000002</v>
      </c>
      <c r="H1074">
        <v>0.42992960000000002</v>
      </c>
      <c r="I1074">
        <v>68.498599999999996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4870</v>
      </c>
    </row>
    <row r="1075" spans="1:15">
      <c r="A1075" t="s">
        <v>29</v>
      </c>
      <c r="B1075" t="s">
        <v>42</v>
      </c>
      <c r="C1075" t="s">
        <v>45</v>
      </c>
      <c r="D1075" t="s">
        <v>27</v>
      </c>
      <c r="E1075">
        <v>5</v>
      </c>
      <c r="F1075" t="str">
        <f t="shared" si="16"/>
        <v>Average Per Premise1-in-10June System Peak DayAll5</v>
      </c>
      <c r="G1075">
        <v>3.9736090000000002</v>
      </c>
      <c r="H1075">
        <v>3.9736090000000002</v>
      </c>
      <c r="I1075">
        <v>68.498599999999996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4870</v>
      </c>
    </row>
    <row r="1076" spans="1:15">
      <c r="A1076" t="s">
        <v>30</v>
      </c>
      <c r="B1076" t="s">
        <v>42</v>
      </c>
      <c r="C1076" t="s">
        <v>45</v>
      </c>
      <c r="D1076" t="s">
        <v>27</v>
      </c>
      <c r="E1076">
        <v>5</v>
      </c>
      <c r="F1076" t="str">
        <f t="shared" si="16"/>
        <v>Average Per Device1-in-10June System Peak DayAll5</v>
      </c>
      <c r="G1076">
        <v>1.6689499999999999</v>
      </c>
      <c r="H1076">
        <v>1.6689499999999999</v>
      </c>
      <c r="I1076">
        <v>68.498599999999996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4870</v>
      </c>
    </row>
    <row r="1077" spans="1:15">
      <c r="A1077" t="s">
        <v>51</v>
      </c>
      <c r="B1077" t="s">
        <v>42</v>
      </c>
      <c r="C1077" t="s">
        <v>45</v>
      </c>
      <c r="D1077" t="s">
        <v>27</v>
      </c>
      <c r="E1077">
        <v>5</v>
      </c>
      <c r="F1077" t="str">
        <f t="shared" si="16"/>
        <v>Aggregate1-in-10June System Peak DayAll5</v>
      </c>
      <c r="G1077">
        <v>19.351479999999999</v>
      </c>
      <c r="H1077">
        <v>19.351479999999999</v>
      </c>
      <c r="I1077">
        <v>68.498599999999996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4870</v>
      </c>
    </row>
    <row r="1078" spans="1:15">
      <c r="A1078" t="s">
        <v>31</v>
      </c>
      <c r="B1078" t="s">
        <v>42</v>
      </c>
      <c r="C1078" t="s">
        <v>45</v>
      </c>
      <c r="D1078" t="s">
        <v>27</v>
      </c>
      <c r="E1078">
        <v>6</v>
      </c>
      <c r="F1078" t="str">
        <f t="shared" si="16"/>
        <v>Average Per Ton1-in-10June System Peak DayAll6</v>
      </c>
      <c r="G1078">
        <v>0.46934399999999998</v>
      </c>
      <c r="H1078">
        <v>0.46934399999999998</v>
      </c>
      <c r="I1078">
        <v>69.213499999999996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4870</v>
      </c>
    </row>
    <row r="1079" spans="1:15">
      <c r="A1079" t="s">
        <v>29</v>
      </c>
      <c r="B1079" t="s">
        <v>42</v>
      </c>
      <c r="C1079" t="s">
        <v>45</v>
      </c>
      <c r="D1079" t="s">
        <v>27</v>
      </c>
      <c r="E1079">
        <v>6</v>
      </c>
      <c r="F1079" t="str">
        <f t="shared" si="16"/>
        <v>Average Per Premise1-in-10June System Peak DayAll6</v>
      </c>
      <c r="G1079">
        <v>4.3378949999999996</v>
      </c>
      <c r="H1079">
        <v>4.3378949999999996</v>
      </c>
      <c r="I1079">
        <v>69.213499999999996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4870</v>
      </c>
    </row>
    <row r="1080" spans="1:15">
      <c r="A1080" t="s">
        <v>30</v>
      </c>
      <c r="B1080" t="s">
        <v>42</v>
      </c>
      <c r="C1080" t="s">
        <v>45</v>
      </c>
      <c r="D1080" t="s">
        <v>27</v>
      </c>
      <c r="E1080">
        <v>6</v>
      </c>
      <c r="F1080" t="str">
        <f t="shared" si="16"/>
        <v>Average Per Device1-in-10June System Peak DayAll6</v>
      </c>
      <c r="G1080">
        <v>1.8219529999999999</v>
      </c>
      <c r="H1080">
        <v>1.8219529999999999</v>
      </c>
      <c r="I1080">
        <v>69.213499999999996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4870</v>
      </c>
    </row>
    <row r="1081" spans="1:15">
      <c r="A1081" t="s">
        <v>51</v>
      </c>
      <c r="B1081" t="s">
        <v>42</v>
      </c>
      <c r="C1081" t="s">
        <v>45</v>
      </c>
      <c r="D1081" t="s">
        <v>27</v>
      </c>
      <c r="E1081">
        <v>6</v>
      </c>
      <c r="F1081" t="str">
        <f t="shared" si="16"/>
        <v>Aggregate1-in-10June System Peak DayAll6</v>
      </c>
      <c r="G1081">
        <v>21.12555</v>
      </c>
      <c r="H1081">
        <v>21.12555</v>
      </c>
      <c r="I1081">
        <v>69.213499999999996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4870</v>
      </c>
    </row>
    <row r="1082" spans="1:15">
      <c r="A1082" t="s">
        <v>31</v>
      </c>
      <c r="B1082" t="s">
        <v>42</v>
      </c>
      <c r="C1082" t="s">
        <v>45</v>
      </c>
      <c r="D1082" t="s">
        <v>27</v>
      </c>
      <c r="E1082">
        <v>7</v>
      </c>
      <c r="F1082" t="str">
        <f t="shared" si="16"/>
        <v>Average Per Ton1-in-10June System Peak DayAll7</v>
      </c>
      <c r="G1082">
        <v>0.53437330000000005</v>
      </c>
      <c r="H1082">
        <v>0.53437330000000005</v>
      </c>
      <c r="I1082">
        <v>71.578400000000002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4870</v>
      </c>
    </row>
    <row r="1083" spans="1:15">
      <c r="A1083" t="s">
        <v>29</v>
      </c>
      <c r="B1083" t="s">
        <v>42</v>
      </c>
      <c r="C1083" t="s">
        <v>45</v>
      </c>
      <c r="D1083" t="s">
        <v>27</v>
      </c>
      <c r="E1083">
        <v>7</v>
      </c>
      <c r="F1083" t="str">
        <f t="shared" si="16"/>
        <v>Average Per Premise1-in-10June System Peak DayAll7</v>
      </c>
      <c r="G1083">
        <v>4.9389260000000004</v>
      </c>
      <c r="H1083">
        <v>4.9389260000000004</v>
      </c>
      <c r="I1083">
        <v>71.578400000000002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4870</v>
      </c>
    </row>
    <row r="1084" spans="1:15">
      <c r="A1084" t="s">
        <v>30</v>
      </c>
      <c r="B1084" t="s">
        <v>42</v>
      </c>
      <c r="C1084" t="s">
        <v>45</v>
      </c>
      <c r="D1084" t="s">
        <v>27</v>
      </c>
      <c r="E1084">
        <v>7</v>
      </c>
      <c r="F1084" t="str">
        <f t="shared" si="16"/>
        <v>Average Per Device1-in-10June System Peak DayAll7</v>
      </c>
      <c r="G1084">
        <v>2.074392</v>
      </c>
      <c r="H1084">
        <v>2.074392</v>
      </c>
      <c r="I1084">
        <v>71.578400000000002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4870</v>
      </c>
    </row>
    <row r="1085" spans="1:15">
      <c r="A1085" t="s">
        <v>51</v>
      </c>
      <c r="B1085" t="s">
        <v>42</v>
      </c>
      <c r="C1085" t="s">
        <v>45</v>
      </c>
      <c r="D1085" t="s">
        <v>27</v>
      </c>
      <c r="E1085">
        <v>7</v>
      </c>
      <c r="F1085" t="str">
        <f t="shared" si="16"/>
        <v>Aggregate1-in-10June System Peak DayAll7</v>
      </c>
      <c r="G1085">
        <v>24.052569999999999</v>
      </c>
      <c r="H1085">
        <v>24.052569999999999</v>
      </c>
      <c r="I1085">
        <v>71.578400000000002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4870</v>
      </c>
    </row>
    <row r="1086" spans="1:15">
      <c r="A1086" t="s">
        <v>31</v>
      </c>
      <c r="B1086" t="s">
        <v>42</v>
      </c>
      <c r="C1086" t="s">
        <v>45</v>
      </c>
      <c r="D1086" t="s">
        <v>27</v>
      </c>
      <c r="E1086">
        <v>8</v>
      </c>
      <c r="F1086" t="str">
        <f t="shared" si="16"/>
        <v>Average Per Ton1-in-10June System Peak DayAll8</v>
      </c>
      <c r="G1086">
        <v>0.65587510000000004</v>
      </c>
      <c r="H1086">
        <v>0.65587510000000004</v>
      </c>
      <c r="I1086">
        <v>76.113299999999995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4870</v>
      </c>
    </row>
    <row r="1087" spans="1:15">
      <c r="A1087" t="s">
        <v>29</v>
      </c>
      <c r="B1087" t="s">
        <v>42</v>
      </c>
      <c r="C1087" t="s">
        <v>45</v>
      </c>
      <c r="D1087" t="s">
        <v>27</v>
      </c>
      <c r="E1087">
        <v>8</v>
      </c>
      <c r="F1087" t="str">
        <f t="shared" si="16"/>
        <v>Average Per Premise1-in-10June System Peak DayAll8</v>
      </c>
      <c r="G1087">
        <v>6.0619019999999999</v>
      </c>
      <c r="H1087">
        <v>6.0619019999999999</v>
      </c>
      <c r="I1087">
        <v>76.113299999999995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4870</v>
      </c>
    </row>
    <row r="1088" spans="1:15">
      <c r="A1088" t="s">
        <v>30</v>
      </c>
      <c r="B1088" t="s">
        <v>42</v>
      </c>
      <c r="C1088" t="s">
        <v>45</v>
      </c>
      <c r="D1088" t="s">
        <v>27</v>
      </c>
      <c r="E1088">
        <v>8</v>
      </c>
      <c r="F1088" t="str">
        <f t="shared" si="16"/>
        <v>Average Per Device1-in-10June System Peak DayAll8</v>
      </c>
      <c r="G1088">
        <v>2.5460509999999998</v>
      </c>
      <c r="H1088">
        <v>2.5460509999999998</v>
      </c>
      <c r="I1088">
        <v>76.113299999999995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4870</v>
      </c>
    </row>
    <row r="1089" spans="1:15">
      <c r="A1089" t="s">
        <v>51</v>
      </c>
      <c r="B1089" t="s">
        <v>42</v>
      </c>
      <c r="C1089" t="s">
        <v>45</v>
      </c>
      <c r="D1089" t="s">
        <v>27</v>
      </c>
      <c r="E1089">
        <v>8</v>
      </c>
      <c r="F1089" t="str">
        <f t="shared" si="16"/>
        <v>Aggregate1-in-10June System Peak DayAll8</v>
      </c>
      <c r="G1089">
        <v>29.521460000000001</v>
      </c>
      <c r="H1089">
        <v>29.521460000000001</v>
      </c>
      <c r="I1089">
        <v>76.113299999999995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4870</v>
      </c>
    </row>
    <row r="1090" spans="1:15">
      <c r="A1090" t="s">
        <v>31</v>
      </c>
      <c r="B1090" t="s">
        <v>42</v>
      </c>
      <c r="C1090" t="s">
        <v>45</v>
      </c>
      <c r="D1090" t="s">
        <v>27</v>
      </c>
      <c r="E1090">
        <v>9</v>
      </c>
      <c r="F1090" t="str">
        <f t="shared" si="16"/>
        <v>Average Per Ton1-in-10June System Peak DayAll9</v>
      </c>
      <c r="G1090">
        <v>0.83584860000000005</v>
      </c>
      <c r="H1090">
        <v>0.83584860000000005</v>
      </c>
      <c r="I1090">
        <v>79.246799999999993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4870</v>
      </c>
    </row>
    <row r="1091" spans="1:15">
      <c r="A1091" t="s">
        <v>29</v>
      </c>
      <c r="B1091" t="s">
        <v>42</v>
      </c>
      <c r="C1091" t="s">
        <v>45</v>
      </c>
      <c r="D1091" t="s">
        <v>27</v>
      </c>
      <c r="E1091">
        <v>9</v>
      </c>
      <c r="F1091" t="str">
        <f t="shared" ref="F1091:F1154" si="17">CONCATENATE(A1091,B1091,C1091,D1091,E1091)</f>
        <v>Average Per Premise1-in-10June System Peak DayAll9</v>
      </c>
      <c r="G1091">
        <v>7.725301</v>
      </c>
      <c r="H1091">
        <v>7.725301</v>
      </c>
      <c r="I1091">
        <v>79.246799999999993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4870</v>
      </c>
    </row>
    <row r="1092" spans="1:15">
      <c r="A1092" t="s">
        <v>30</v>
      </c>
      <c r="B1092" t="s">
        <v>42</v>
      </c>
      <c r="C1092" t="s">
        <v>45</v>
      </c>
      <c r="D1092" t="s">
        <v>27</v>
      </c>
      <c r="E1092">
        <v>9</v>
      </c>
      <c r="F1092" t="str">
        <f t="shared" si="17"/>
        <v>Average Per Device1-in-10June System Peak DayAll9</v>
      </c>
      <c r="G1092">
        <v>3.2446929999999998</v>
      </c>
      <c r="H1092">
        <v>3.2446929999999998</v>
      </c>
      <c r="I1092">
        <v>79.246799999999993</v>
      </c>
      <c r="J1092">
        <v>0</v>
      </c>
      <c r="K1092">
        <v>0</v>
      </c>
      <c r="L1092">
        <v>0</v>
      </c>
      <c r="M1092">
        <v>0</v>
      </c>
      <c r="N1092">
        <v>0</v>
      </c>
      <c r="O1092">
        <v>4870</v>
      </c>
    </row>
    <row r="1093" spans="1:15">
      <c r="A1093" t="s">
        <v>51</v>
      </c>
      <c r="B1093" t="s">
        <v>42</v>
      </c>
      <c r="C1093" t="s">
        <v>45</v>
      </c>
      <c r="D1093" t="s">
        <v>27</v>
      </c>
      <c r="E1093">
        <v>9</v>
      </c>
      <c r="F1093" t="str">
        <f t="shared" si="17"/>
        <v>Aggregate1-in-10June System Peak DayAll9</v>
      </c>
      <c r="G1093">
        <v>37.622219999999999</v>
      </c>
      <c r="H1093">
        <v>37.622219999999999</v>
      </c>
      <c r="I1093">
        <v>79.246799999999993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4870</v>
      </c>
    </row>
    <row r="1094" spans="1:15">
      <c r="A1094" t="s">
        <v>31</v>
      </c>
      <c r="B1094" t="s">
        <v>42</v>
      </c>
      <c r="C1094" t="s">
        <v>45</v>
      </c>
      <c r="D1094" t="s">
        <v>27</v>
      </c>
      <c r="E1094">
        <v>10</v>
      </c>
      <c r="F1094" t="str">
        <f t="shared" si="17"/>
        <v>Average Per Ton1-in-10June System Peak DayAll10</v>
      </c>
      <c r="G1094">
        <v>0.99298520000000001</v>
      </c>
      <c r="H1094">
        <v>0.99298520000000001</v>
      </c>
      <c r="I1094">
        <v>80.873500000000007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4870</v>
      </c>
    </row>
    <row r="1095" spans="1:15">
      <c r="A1095" t="s">
        <v>29</v>
      </c>
      <c r="B1095" t="s">
        <v>42</v>
      </c>
      <c r="C1095" t="s">
        <v>45</v>
      </c>
      <c r="D1095" t="s">
        <v>27</v>
      </c>
      <c r="E1095">
        <v>10</v>
      </c>
      <c r="F1095" t="str">
        <f t="shared" si="17"/>
        <v>Average Per Premise1-in-10June System Peak DayAll10</v>
      </c>
      <c r="G1095">
        <v>9.1776300000000006</v>
      </c>
      <c r="H1095">
        <v>9.1776300000000006</v>
      </c>
      <c r="I1095">
        <v>80.873500000000007</v>
      </c>
      <c r="J1095">
        <v>0</v>
      </c>
      <c r="K1095">
        <v>0</v>
      </c>
      <c r="L1095">
        <v>0</v>
      </c>
      <c r="M1095">
        <v>0</v>
      </c>
      <c r="N1095">
        <v>0</v>
      </c>
      <c r="O1095">
        <v>4870</v>
      </c>
    </row>
    <row r="1096" spans="1:15">
      <c r="A1096" t="s">
        <v>30</v>
      </c>
      <c r="B1096" t="s">
        <v>42</v>
      </c>
      <c r="C1096" t="s">
        <v>45</v>
      </c>
      <c r="D1096" t="s">
        <v>27</v>
      </c>
      <c r="E1096">
        <v>10</v>
      </c>
      <c r="F1096" t="str">
        <f t="shared" si="17"/>
        <v>Average Per Device1-in-10June System Peak DayAll10</v>
      </c>
      <c r="G1096">
        <v>3.8546840000000002</v>
      </c>
      <c r="H1096">
        <v>3.8546840000000002</v>
      </c>
      <c r="I1096">
        <v>80.873500000000007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4870</v>
      </c>
    </row>
    <row r="1097" spans="1:15">
      <c r="A1097" t="s">
        <v>51</v>
      </c>
      <c r="B1097" t="s">
        <v>42</v>
      </c>
      <c r="C1097" t="s">
        <v>45</v>
      </c>
      <c r="D1097" t="s">
        <v>27</v>
      </c>
      <c r="E1097">
        <v>10</v>
      </c>
      <c r="F1097" t="str">
        <f t="shared" si="17"/>
        <v>Aggregate1-in-10June System Peak DayAll10</v>
      </c>
      <c r="G1097">
        <v>44.695059999999998</v>
      </c>
      <c r="H1097">
        <v>44.695059999999998</v>
      </c>
      <c r="I1097">
        <v>80.873500000000007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4870</v>
      </c>
    </row>
    <row r="1098" spans="1:15">
      <c r="A1098" t="s">
        <v>31</v>
      </c>
      <c r="B1098" t="s">
        <v>42</v>
      </c>
      <c r="C1098" t="s">
        <v>45</v>
      </c>
      <c r="D1098" t="s">
        <v>27</v>
      </c>
      <c r="E1098">
        <v>11</v>
      </c>
      <c r="F1098" t="str">
        <f t="shared" si="17"/>
        <v>Average Per Ton1-in-10June System Peak DayAll11</v>
      </c>
      <c r="G1098">
        <v>1.1140969999999999</v>
      </c>
      <c r="H1098">
        <v>1.1140969999999999</v>
      </c>
      <c r="I1098">
        <v>82.527199999999993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4870</v>
      </c>
    </row>
    <row r="1099" spans="1:15">
      <c r="A1099" t="s">
        <v>29</v>
      </c>
      <c r="B1099" t="s">
        <v>42</v>
      </c>
      <c r="C1099" t="s">
        <v>45</v>
      </c>
      <c r="D1099" t="s">
        <v>27</v>
      </c>
      <c r="E1099">
        <v>11</v>
      </c>
      <c r="F1099" t="str">
        <f t="shared" si="17"/>
        <v>Average Per Premise1-in-10June System Peak DayAll11</v>
      </c>
      <c r="G1099">
        <v>10.297000000000001</v>
      </c>
      <c r="H1099">
        <v>10.297000000000001</v>
      </c>
      <c r="I1099">
        <v>82.527199999999993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4870</v>
      </c>
    </row>
    <row r="1100" spans="1:15">
      <c r="A1100" t="s">
        <v>30</v>
      </c>
      <c r="B1100" t="s">
        <v>42</v>
      </c>
      <c r="C1100" t="s">
        <v>45</v>
      </c>
      <c r="D1100" t="s">
        <v>27</v>
      </c>
      <c r="E1100">
        <v>11</v>
      </c>
      <c r="F1100" t="str">
        <f t="shared" si="17"/>
        <v>Average Per Device1-in-10June System Peak DayAll11</v>
      </c>
      <c r="G1100">
        <v>4.3248290000000003</v>
      </c>
      <c r="H1100">
        <v>4.3248290000000003</v>
      </c>
      <c r="I1100">
        <v>82.527199999999993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4870</v>
      </c>
    </row>
    <row r="1101" spans="1:15">
      <c r="A1101" t="s">
        <v>51</v>
      </c>
      <c r="B1101" t="s">
        <v>42</v>
      </c>
      <c r="C1101" t="s">
        <v>45</v>
      </c>
      <c r="D1101" t="s">
        <v>27</v>
      </c>
      <c r="E1101">
        <v>11</v>
      </c>
      <c r="F1101" t="str">
        <f t="shared" si="17"/>
        <v>Aggregate1-in-10June System Peak DayAll11</v>
      </c>
      <c r="G1101">
        <v>50.1464</v>
      </c>
      <c r="H1101">
        <v>50.1464</v>
      </c>
      <c r="I1101">
        <v>82.527199999999993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4870</v>
      </c>
    </row>
    <row r="1102" spans="1:15">
      <c r="A1102" t="s">
        <v>31</v>
      </c>
      <c r="B1102" t="s">
        <v>42</v>
      </c>
      <c r="C1102" t="s">
        <v>45</v>
      </c>
      <c r="D1102" t="s">
        <v>27</v>
      </c>
      <c r="E1102">
        <v>12</v>
      </c>
      <c r="F1102" t="str">
        <f t="shared" si="17"/>
        <v>Average Per Ton1-in-10June System Peak DayAll12</v>
      </c>
      <c r="G1102">
        <v>1.1772260000000001</v>
      </c>
      <c r="H1102">
        <v>1.1772260000000001</v>
      </c>
      <c r="I1102">
        <v>83.762200000000007</v>
      </c>
      <c r="J1102">
        <v>0</v>
      </c>
      <c r="K1102">
        <v>0</v>
      </c>
      <c r="L1102">
        <v>0</v>
      </c>
      <c r="M1102">
        <v>0</v>
      </c>
      <c r="N1102">
        <v>0</v>
      </c>
      <c r="O1102">
        <v>4870</v>
      </c>
    </row>
    <row r="1103" spans="1:15">
      <c r="A1103" t="s">
        <v>29</v>
      </c>
      <c r="B1103" t="s">
        <v>42</v>
      </c>
      <c r="C1103" t="s">
        <v>45</v>
      </c>
      <c r="D1103" t="s">
        <v>27</v>
      </c>
      <c r="E1103">
        <v>12</v>
      </c>
      <c r="F1103" t="str">
        <f t="shared" si="17"/>
        <v>Average Per Premise1-in-10June System Peak DayAll12</v>
      </c>
      <c r="G1103">
        <v>10.880470000000001</v>
      </c>
      <c r="H1103">
        <v>10.880470000000001</v>
      </c>
      <c r="I1103">
        <v>83.762200000000007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4870</v>
      </c>
    </row>
    <row r="1104" spans="1:15">
      <c r="A1104" t="s">
        <v>30</v>
      </c>
      <c r="B1104" t="s">
        <v>42</v>
      </c>
      <c r="C1104" t="s">
        <v>45</v>
      </c>
      <c r="D1104" t="s">
        <v>27</v>
      </c>
      <c r="E1104">
        <v>12</v>
      </c>
      <c r="F1104" t="str">
        <f t="shared" si="17"/>
        <v>Average Per Device1-in-10June System Peak DayAll12</v>
      </c>
      <c r="G1104">
        <v>4.56989</v>
      </c>
      <c r="H1104">
        <v>4.56989</v>
      </c>
      <c r="I1104">
        <v>83.762200000000007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4870</v>
      </c>
    </row>
    <row r="1105" spans="1:15">
      <c r="A1105" t="s">
        <v>51</v>
      </c>
      <c r="B1105" t="s">
        <v>42</v>
      </c>
      <c r="C1105" t="s">
        <v>45</v>
      </c>
      <c r="D1105" t="s">
        <v>27</v>
      </c>
      <c r="E1105">
        <v>12</v>
      </c>
      <c r="F1105" t="str">
        <f t="shared" si="17"/>
        <v>Aggregate1-in-10June System Peak DayAll12</v>
      </c>
      <c r="G1105">
        <v>52.987879999999997</v>
      </c>
      <c r="H1105">
        <v>52.987879999999997</v>
      </c>
      <c r="I1105">
        <v>83.762200000000007</v>
      </c>
      <c r="J1105">
        <v>0</v>
      </c>
      <c r="K1105">
        <v>0</v>
      </c>
      <c r="L1105">
        <v>0</v>
      </c>
      <c r="M1105">
        <v>0</v>
      </c>
      <c r="N1105">
        <v>0</v>
      </c>
      <c r="O1105">
        <v>4870</v>
      </c>
    </row>
    <row r="1106" spans="1:15">
      <c r="A1106" t="s">
        <v>31</v>
      </c>
      <c r="B1106" t="s">
        <v>42</v>
      </c>
      <c r="C1106" t="s">
        <v>45</v>
      </c>
      <c r="D1106" t="s">
        <v>27</v>
      </c>
      <c r="E1106">
        <v>13</v>
      </c>
      <c r="F1106" t="str">
        <f t="shared" si="17"/>
        <v>Average Per Ton1-in-10June System Peak DayAll13</v>
      </c>
      <c r="G1106">
        <v>1.1958740000000001</v>
      </c>
      <c r="H1106">
        <v>1.1958740000000001</v>
      </c>
      <c r="I1106">
        <v>84.272400000000005</v>
      </c>
      <c r="J1106">
        <v>0</v>
      </c>
      <c r="K1106">
        <v>0</v>
      </c>
      <c r="L1106">
        <v>0</v>
      </c>
      <c r="M1106">
        <v>0</v>
      </c>
      <c r="N1106">
        <v>0</v>
      </c>
      <c r="O1106">
        <v>4870</v>
      </c>
    </row>
    <row r="1107" spans="1:15">
      <c r="A1107" t="s">
        <v>29</v>
      </c>
      <c r="B1107" t="s">
        <v>42</v>
      </c>
      <c r="C1107" t="s">
        <v>45</v>
      </c>
      <c r="D1107" t="s">
        <v>27</v>
      </c>
      <c r="E1107">
        <v>13</v>
      </c>
      <c r="F1107" t="str">
        <f t="shared" si="17"/>
        <v>Average Per Premise1-in-10June System Peak DayAll13</v>
      </c>
      <c r="G1107">
        <v>11.05283</v>
      </c>
      <c r="H1107">
        <v>11.05283</v>
      </c>
      <c r="I1107">
        <v>84.272400000000005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4870</v>
      </c>
    </row>
    <row r="1108" spans="1:15">
      <c r="A1108" t="s">
        <v>30</v>
      </c>
      <c r="B1108" t="s">
        <v>42</v>
      </c>
      <c r="C1108" t="s">
        <v>45</v>
      </c>
      <c r="D1108" t="s">
        <v>27</v>
      </c>
      <c r="E1108">
        <v>13</v>
      </c>
      <c r="F1108" t="str">
        <f t="shared" si="17"/>
        <v>Average Per Device1-in-10June System Peak DayAll13</v>
      </c>
      <c r="G1108">
        <v>4.6422819999999998</v>
      </c>
      <c r="H1108">
        <v>4.6422819999999998</v>
      </c>
      <c r="I1108">
        <v>84.272400000000005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4870</v>
      </c>
    </row>
    <row r="1109" spans="1:15">
      <c r="A1109" t="s">
        <v>51</v>
      </c>
      <c r="B1109" t="s">
        <v>42</v>
      </c>
      <c r="C1109" t="s">
        <v>45</v>
      </c>
      <c r="D1109" t="s">
        <v>27</v>
      </c>
      <c r="E1109">
        <v>13</v>
      </c>
      <c r="F1109" t="str">
        <f t="shared" si="17"/>
        <v>Aggregate1-in-10June System Peak DayAll13</v>
      </c>
      <c r="G1109">
        <v>53.827260000000003</v>
      </c>
      <c r="H1109">
        <v>53.827260000000003</v>
      </c>
      <c r="I1109">
        <v>84.272400000000005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4870</v>
      </c>
    </row>
    <row r="1110" spans="1:15">
      <c r="A1110" t="s">
        <v>31</v>
      </c>
      <c r="B1110" t="s">
        <v>42</v>
      </c>
      <c r="C1110" t="s">
        <v>45</v>
      </c>
      <c r="D1110" t="s">
        <v>27</v>
      </c>
      <c r="E1110">
        <v>14</v>
      </c>
      <c r="F1110" t="str">
        <f t="shared" si="17"/>
        <v>Average Per Ton1-in-10June System Peak DayAll14</v>
      </c>
      <c r="G1110">
        <v>1.1282829999999999</v>
      </c>
      <c r="H1110">
        <v>1.201004</v>
      </c>
      <c r="I1110">
        <v>84.5578</v>
      </c>
      <c r="J1110">
        <v>4.4307300000000001E-2</v>
      </c>
      <c r="K1110">
        <v>6.1094000000000002E-2</v>
      </c>
      <c r="L1110">
        <v>7.2720400000000004E-2</v>
      </c>
      <c r="M1110">
        <v>8.43468E-2</v>
      </c>
      <c r="N1110">
        <v>0.1011335</v>
      </c>
      <c r="O1110">
        <v>4870</v>
      </c>
    </row>
    <row r="1111" spans="1:15">
      <c r="A1111" t="s">
        <v>29</v>
      </c>
      <c r="B1111" t="s">
        <v>42</v>
      </c>
      <c r="C1111" t="s">
        <v>45</v>
      </c>
      <c r="D1111" t="s">
        <v>27</v>
      </c>
      <c r="E1111">
        <v>14</v>
      </c>
      <c r="F1111" t="str">
        <f t="shared" si="17"/>
        <v>Average Per Premise1-in-10June System Peak DayAll14</v>
      </c>
      <c r="G1111">
        <v>10.42812</v>
      </c>
      <c r="H1111">
        <v>11.10023</v>
      </c>
      <c r="I1111">
        <v>84.5578</v>
      </c>
      <c r="J1111">
        <v>0.40950880000000001</v>
      </c>
      <c r="K1111">
        <v>0.56465900000000002</v>
      </c>
      <c r="L1111">
        <v>0.67211560000000004</v>
      </c>
      <c r="M1111">
        <v>0.77957220000000005</v>
      </c>
      <c r="N1111">
        <v>0.93472250000000001</v>
      </c>
      <c r="O1111">
        <v>4870</v>
      </c>
    </row>
    <row r="1112" spans="1:15">
      <c r="A1112" t="s">
        <v>30</v>
      </c>
      <c r="B1112" t="s">
        <v>42</v>
      </c>
      <c r="C1112" t="s">
        <v>45</v>
      </c>
      <c r="D1112" t="s">
        <v>27</v>
      </c>
      <c r="E1112">
        <v>14</v>
      </c>
      <c r="F1112" t="str">
        <f t="shared" si="17"/>
        <v>Average Per Device1-in-10June System Peak DayAll14</v>
      </c>
      <c r="G1112">
        <v>4.3799000000000001</v>
      </c>
      <c r="H1112">
        <v>4.6621940000000004</v>
      </c>
      <c r="I1112">
        <v>84.5578</v>
      </c>
      <c r="J1112">
        <v>0.17199719999999999</v>
      </c>
      <c r="K1112">
        <v>0.2371617</v>
      </c>
      <c r="L1112">
        <v>0.2822944</v>
      </c>
      <c r="M1112">
        <v>0.32742710000000003</v>
      </c>
      <c r="N1112">
        <v>0.39259149999999998</v>
      </c>
      <c r="O1112">
        <v>4870</v>
      </c>
    </row>
    <row r="1113" spans="1:15">
      <c r="A1113" t="s">
        <v>51</v>
      </c>
      <c r="B1113" t="s">
        <v>42</v>
      </c>
      <c r="C1113" t="s">
        <v>45</v>
      </c>
      <c r="D1113" t="s">
        <v>27</v>
      </c>
      <c r="E1113">
        <v>14</v>
      </c>
      <c r="F1113" t="str">
        <f t="shared" si="17"/>
        <v>Aggregate1-in-10June System Peak DayAll14</v>
      </c>
      <c r="G1113">
        <v>50.784939999999999</v>
      </c>
      <c r="H1113">
        <v>54.058140000000002</v>
      </c>
      <c r="I1113">
        <v>84.5578</v>
      </c>
      <c r="J1113">
        <v>1.994308</v>
      </c>
      <c r="K1113">
        <v>2.749889</v>
      </c>
      <c r="L1113">
        <v>3.2732030000000001</v>
      </c>
      <c r="M1113">
        <v>3.7965170000000001</v>
      </c>
      <c r="N1113">
        <v>4.5520990000000001</v>
      </c>
      <c r="O1113">
        <v>4870</v>
      </c>
    </row>
    <row r="1114" spans="1:15">
      <c r="A1114" t="s">
        <v>31</v>
      </c>
      <c r="B1114" t="s">
        <v>42</v>
      </c>
      <c r="C1114" t="s">
        <v>45</v>
      </c>
      <c r="D1114" t="s">
        <v>27</v>
      </c>
      <c r="E1114">
        <v>15</v>
      </c>
      <c r="F1114" t="str">
        <f t="shared" si="17"/>
        <v>Average Per Ton1-in-10June System Peak DayAll15</v>
      </c>
      <c r="G1114">
        <v>1.118976</v>
      </c>
      <c r="H1114">
        <v>1.202782</v>
      </c>
      <c r="I1114">
        <v>85.894800000000004</v>
      </c>
      <c r="J1114">
        <v>5.0980699999999997E-2</v>
      </c>
      <c r="K1114">
        <v>7.0374599999999995E-2</v>
      </c>
      <c r="L1114">
        <v>8.3806800000000001E-2</v>
      </c>
      <c r="M1114">
        <v>9.7238900000000003E-2</v>
      </c>
      <c r="N1114">
        <v>0.1166329</v>
      </c>
      <c r="O1114">
        <v>4870</v>
      </c>
    </row>
    <row r="1115" spans="1:15">
      <c r="A1115" t="s">
        <v>29</v>
      </c>
      <c r="B1115" t="s">
        <v>42</v>
      </c>
      <c r="C1115" t="s">
        <v>45</v>
      </c>
      <c r="D1115" t="s">
        <v>27</v>
      </c>
      <c r="E1115">
        <v>15</v>
      </c>
      <c r="F1115" t="str">
        <f t="shared" si="17"/>
        <v>Average Per Premise1-in-10June System Peak DayAll15</v>
      </c>
      <c r="G1115">
        <v>10.342090000000001</v>
      </c>
      <c r="H1115">
        <v>11.116669999999999</v>
      </c>
      <c r="I1115">
        <v>85.894800000000004</v>
      </c>
      <c r="J1115">
        <v>0.47118690000000002</v>
      </c>
      <c r="K1115">
        <v>0.65043459999999997</v>
      </c>
      <c r="L1115">
        <v>0.77458099999999996</v>
      </c>
      <c r="M1115">
        <v>0.89872739999999995</v>
      </c>
      <c r="N1115">
        <v>1.0779749999999999</v>
      </c>
      <c r="O1115">
        <v>4870</v>
      </c>
    </row>
    <row r="1116" spans="1:15">
      <c r="A1116" t="s">
        <v>30</v>
      </c>
      <c r="B1116" t="s">
        <v>42</v>
      </c>
      <c r="C1116" t="s">
        <v>45</v>
      </c>
      <c r="D1116" t="s">
        <v>27</v>
      </c>
      <c r="E1116">
        <v>15</v>
      </c>
      <c r="F1116" t="str">
        <f t="shared" si="17"/>
        <v>Average Per Device1-in-10June System Peak DayAll15</v>
      </c>
      <c r="G1116">
        <v>4.3437679999999999</v>
      </c>
      <c r="H1116">
        <v>4.6690990000000001</v>
      </c>
      <c r="I1116">
        <v>85.894800000000004</v>
      </c>
      <c r="J1116">
        <v>0.19790260000000001</v>
      </c>
      <c r="K1116">
        <v>0.27318809999999999</v>
      </c>
      <c r="L1116">
        <v>0.32533069999999997</v>
      </c>
      <c r="M1116">
        <v>0.37747320000000001</v>
      </c>
      <c r="N1116">
        <v>0.45275880000000002</v>
      </c>
      <c r="O1116">
        <v>4870</v>
      </c>
    </row>
    <row r="1117" spans="1:15">
      <c r="A1117" t="s">
        <v>51</v>
      </c>
      <c r="B1117" t="s">
        <v>42</v>
      </c>
      <c r="C1117" t="s">
        <v>45</v>
      </c>
      <c r="D1117" t="s">
        <v>27</v>
      </c>
      <c r="E1117">
        <v>15</v>
      </c>
      <c r="F1117" t="str">
        <f t="shared" si="17"/>
        <v>Aggregate1-in-10June System Peak DayAll15</v>
      </c>
      <c r="G1117">
        <v>50.365989999999996</v>
      </c>
      <c r="H1117">
        <v>54.138199999999998</v>
      </c>
      <c r="I1117">
        <v>85.894800000000004</v>
      </c>
      <c r="J1117">
        <v>2.2946800000000001</v>
      </c>
      <c r="K1117">
        <v>3.1676160000000002</v>
      </c>
      <c r="L1117">
        <v>3.7722090000000001</v>
      </c>
      <c r="M1117">
        <v>4.3768019999999996</v>
      </c>
      <c r="N1117">
        <v>5.2497389999999999</v>
      </c>
      <c r="O1117">
        <v>4870</v>
      </c>
    </row>
    <row r="1118" spans="1:15">
      <c r="A1118" t="s">
        <v>31</v>
      </c>
      <c r="B1118" t="s">
        <v>42</v>
      </c>
      <c r="C1118" t="s">
        <v>45</v>
      </c>
      <c r="D1118" t="s">
        <v>27</v>
      </c>
      <c r="E1118">
        <v>16</v>
      </c>
      <c r="F1118" t="str">
        <f t="shared" si="17"/>
        <v>Average Per Ton1-in-10June System Peak DayAll16</v>
      </c>
      <c r="G1118">
        <v>1.0934699999999999</v>
      </c>
      <c r="H1118">
        <v>1.183581</v>
      </c>
      <c r="I1118">
        <v>85.767099999999999</v>
      </c>
      <c r="J1118">
        <v>5.4452500000000001E-2</v>
      </c>
      <c r="K1118">
        <v>7.5519900000000001E-2</v>
      </c>
      <c r="L1118">
        <v>9.0110999999999997E-2</v>
      </c>
      <c r="M1118">
        <v>0.1047022</v>
      </c>
      <c r="N1118">
        <v>0.12576950000000001</v>
      </c>
      <c r="O1118">
        <v>4870</v>
      </c>
    </row>
    <row r="1119" spans="1:15">
      <c r="A1119" t="s">
        <v>29</v>
      </c>
      <c r="B1119" t="s">
        <v>42</v>
      </c>
      <c r="C1119" t="s">
        <v>45</v>
      </c>
      <c r="D1119" t="s">
        <v>27</v>
      </c>
      <c r="E1119">
        <v>16</v>
      </c>
      <c r="F1119" t="str">
        <f t="shared" si="17"/>
        <v>Average Per Premise1-in-10June System Peak DayAll16</v>
      </c>
      <c r="G1119">
        <v>10.10636</v>
      </c>
      <c r="H1119">
        <v>10.939209999999999</v>
      </c>
      <c r="I1119">
        <v>85.767099999999999</v>
      </c>
      <c r="J1119">
        <v>0.50327569999999999</v>
      </c>
      <c r="K1119">
        <v>0.69798959999999999</v>
      </c>
      <c r="L1119">
        <v>0.83284800000000003</v>
      </c>
      <c r="M1119">
        <v>0.96770630000000002</v>
      </c>
      <c r="N1119">
        <v>1.16242</v>
      </c>
      <c r="O1119">
        <v>4870</v>
      </c>
    </row>
    <row r="1120" spans="1:15">
      <c r="A1120" t="s">
        <v>30</v>
      </c>
      <c r="B1120" t="s">
        <v>42</v>
      </c>
      <c r="C1120" t="s">
        <v>45</v>
      </c>
      <c r="D1120" t="s">
        <v>27</v>
      </c>
      <c r="E1120">
        <v>16</v>
      </c>
      <c r="F1120" t="str">
        <f t="shared" si="17"/>
        <v>Average Per Device1-in-10June System Peak DayAll16</v>
      </c>
      <c r="G1120">
        <v>4.244758</v>
      </c>
      <c r="H1120">
        <v>4.5945609999999997</v>
      </c>
      <c r="I1120">
        <v>85.767099999999999</v>
      </c>
      <c r="J1120">
        <v>0.21138009999999999</v>
      </c>
      <c r="K1120">
        <v>0.29316160000000002</v>
      </c>
      <c r="L1120">
        <v>0.34980329999999998</v>
      </c>
      <c r="M1120">
        <v>0.406445</v>
      </c>
      <c r="N1120">
        <v>0.48822650000000001</v>
      </c>
      <c r="O1120">
        <v>4870</v>
      </c>
    </row>
    <row r="1121" spans="1:15">
      <c r="A1121" t="s">
        <v>51</v>
      </c>
      <c r="B1121" t="s">
        <v>42</v>
      </c>
      <c r="C1121" t="s">
        <v>45</v>
      </c>
      <c r="D1121" t="s">
        <v>27</v>
      </c>
      <c r="E1121">
        <v>16</v>
      </c>
      <c r="F1121" t="str">
        <f t="shared" si="17"/>
        <v>Aggregate1-in-10June System Peak DayAll16</v>
      </c>
      <c r="G1121">
        <v>49.217959999999998</v>
      </c>
      <c r="H1121">
        <v>53.27393</v>
      </c>
      <c r="I1121">
        <v>85.767099999999999</v>
      </c>
      <c r="J1121">
        <v>2.4509530000000002</v>
      </c>
      <c r="K1121">
        <v>3.3992089999999999</v>
      </c>
      <c r="L1121">
        <v>4.0559700000000003</v>
      </c>
      <c r="M1121">
        <v>4.7127299999999996</v>
      </c>
      <c r="N1121">
        <v>5.6609860000000003</v>
      </c>
      <c r="O1121">
        <v>4870</v>
      </c>
    </row>
    <row r="1122" spans="1:15">
      <c r="A1122" t="s">
        <v>31</v>
      </c>
      <c r="B1122" t="s">
        <v>42</v>
      </c>
      <c r="C1122" t="s">
        <v>45</v>
      </c>
      <c r="D1122" t="s">
        <v>27</v>
      </c>
      <c r="E1122">
        <v>17</v>
      </c>
      <c r="F1122" t="str">
        <f t="shared" si="17"/>
        <v>Average Per Ton1-in-10June System Peak DayAll17</v>
      </c>
      <c r="G1122">
        <v>1.0402990000000001</v>
      </c>
      <c r="H1122">
        <v>1.126668</v>
      </c>
      <c r="I1122">
        <v>84.556600000000003</v>
      </c>
      <c r="J1122">
        <v>5.2004500000000002E-2</v>
      </c>
      <c r="K1122">
        <v>7.2307800000000005E-2</v>
      </c>
      <c r="L1122">
        <v>8.6369899999999999E-2</v>
      </c>
      <c r="M1122">
        <v>0.1004319</v>
      </c>
      <c r="N1122">
        <v>0.1207353</v>
      </c>
      <c r="O1122">
        <v>4870</v>
      </c>
    </row>
    <row r="1123" spans="1:15">
      <c r="A1123" t="s">
        <v>29</v>
      </c>
      <c r="B1123" t="s">
        <v>42</v>
      </c>
      <c r="C1123" t="s">
        <v>45</v>
      </c>
      <c r="D1123" t="s">
        <v>27</v>
      </c>
      <c r="E1123">
        <v>17</v>
      </c>
      <c r="F1123" t="str">
        <f t="shared" si="17"/>
        <v>Average Per Premise1-in-10June System Peak DayAll17</v>
      </c>
      <c r="G1123">
        <v>9.614922</v>
      </c>
      <c r="H1123">
        <v>10.41319</v>
      </c>
      <c r="I1123">
        <v>84.556600000000003</v>
      </c>
      <c r="J1123">
        <v>0.48064950000000001</v>
      </c>
      <c r="K1123">
        <v>0.66830270000000003</v>
      </c>
      <c r="L1123">
        <v>0.7982707</v>
      </c>
      <c r="M1123">
        <v>0.92823869999999997</v>
      </c>
      <c r="N1123">
        <v>1.1158920000000001</v>
      </c>
      <c r="O1123">
        <v>4870</v>
      </c>
    </row>
    <row r="1124" spans="1:15">
      <c r="A1124" t="s">
        <v>30</v>
      </c>
      <c r="B1124" t="s">
        <v>42</v>
      </c>
      <c r="C1124" t="s">
        <v>45</v>
      </c>
      <c r="D1124" t="s">
        <v>27</v>
      </c>
      <c r="E1124">
        <v>17</v>
      </c>
      <c r="F1124" t="str">
        <f t="shared" si="17"/>
        <v>Average Per Device1-in-10June System Peak DayAll17</v>
      </c>
      <c r="G1124">
        <v>4.0383500000000003</v>
      </c>
      <c r="H1124">
        <v>4.3736309999999996</v>
      </c>
      <c r="I1124">
        <v>84.556600000000003</v>
      </c>
      <c r="J1124">
        <v>0.2018769</v>
      </c>
      <c r="K1124">
        <v>0.28069290000000002</v>
      </c>
      <c r="L1124">
        <v>0.33528059999999998</v>
      </c>
      <c r="M1124">
        <v>0.3898683</v>
      </c>
      <c r="N1124">
        <v>0.4686842</v>
      </c>
      <c r="O1124">
        <v>4870</v>
      </c>
    </row>
    <row r="1125" spans="1:15">
      <c r="A1125" t="s">
        <v>51</v>
      </c>
      <c r="B1125" t="s">
        <v>42</v>
      </c>
      <c r="C1125" t="s">
        <v>45</v>
      </c>
      <c r="D1125" t="s">
        <v>27</v>
      </c>
      <c r="E1125">
        <v>17</v>
      </c>
      <c r="F1125" t="str">
        <f t="shared" si="17"/>
        <v>Aggregate1-in-10June System Peak DayAll17</v>
      </c>
      <c r="G1125">
        <v>46.824669999999998</v>
      </c>
      <c r="H1125">
        <v>50.712249999999997</v>
      </c>
      <c r="I1125">
        <v>84.556600000000003</v>
      </c>
      <c r="J1125">
        <v>2.3407629999999999</v>
      </c>
      <c r="K1125">
        <v>3.2546339999999998</v>
      </c>
      <c r="L1125">
        <v>3.887578</v>
      </c>
      <c r="M1125">
        <v>4.5205219999999997</v>
      </c>
      <c r="N1125">
        <v>5.4343940000000002</v>
      </c>
      <c r="O1125">
        <v>4870</v>
      </c>
    </row>
    <row r="1126" spans="1:15">
      <c r="A1126" t="s">
        <v>31</v>
      </c>
      <c r="B1126" t="s">
        <v>42</v>
      </c>
      <c r="C1126" t="s">
        <v>45</v>
      </c>
      <c r="D1126" t="s">
        <v>27</v>
      </c>
      <c r="E1126">
        <v>18</v>
      </c>
      <c r="F1126" t="str">
        <f t="shared" si="17"/>
        <v>Average Per Ton1-in-10June System Peak DayAll18</v>
      </c>
      <c r="G1126">
        <v>0.94087399999999999</v>
      </c>
      <c r="H1126">
        <v>1.0079940000000001</v>
      </c>
      <c r="I1126">
        <v>80.7209</v>
      </c>
      <c r="J1126">
        <v>4.0694099999999997E-2</v>
      </c>
      <c r="K1126">
        <v>5.6306799999999997E-2</v>
      </c>
      <c r="L1126">
        <v>6.7119999999999999E-2</v>
      </c>
      <c r="M1126">
        <v>7.7933299999999997E-2</v>
      </c>
      <c r="N1126">
        <v>9.3545900000000001E-2</v>
      </c>
      <c r="O1126">
        <v>4870</v>
      </c>
    </row>
    <row r="1127" spans="1:15">
      <c r="A1127" t="s">
        <v>29</v>
      </c>
      <c r="B1127" t="s">
        <v>42</v>
      </c>
      <c r="C1127" t="s">
        <v>45</v>
      </c>
      <c r="D1127" t="s">
        <v>27</v>
      </c>
      <c r="E1127">
        <v>18</v>
      </c>
      <c r="F1127" t="str">
        <f t="shared" si="17"/>
        <v>Average Per Premise1-in-10June System Peak DayAll18</v>
      </c>
      <c r="G1127">
        <v>8.6959940000000007</v>
      </c>
      <c r="H1127">
        <v>9.3163490000000007</v>
      </c>
      <c r="I1127">
        <v>80.7209</v>
      </c>
      <c r="J1127">
        <v>0.376114</v>
      </c>
      <c r="K1127">
        <v>0.52041320000000002</v>
      </c>
      <c r="L1127">
        <v>0.62035430000000003</v>
      </c>
      <c r="M1127">
        <v>0.72029549999999998</v>
      </c>
      <c r="N1127">
        <v>0.86459470000000005</v>
      </c>
      <c r="O1127">
        <v>4870</v>
      </c>
    </row>
    <row r="1128" spans="1:15">
      <c r="A1128" t="s">
        <v>30</v>
      </c>
      <c r="B1128" t="s">
        <v>42</v>
      </c>
      <c r="C1128" t="s">
        <v>45</v>
      </c>
      <c r="D1128" t="s">
        <v>27</v>
      </c>
      <c r="E1128">
        <v>18</v>
      </c>
      <c r="F1128" t="str">
        <f t="shared" si="17"/>
        <v>Average Per Device1-in-10June System Peak DayAll18</v>
      </c>
      <c r="G1128">
        <v>3.6523919999999999</v>
      </c>
      <c r="H1128">
        <v>3.912947</v>
      </c>
      <c r="I1128">
        <v>80.7209</v>
      </c>
      <c r="J1128">
        <v>0.1579711</v>
      </c>
      <c r="K1128">
        <v>0.21857799999999999</v>
      </c>
      <c r="L1128">
        <v>0.26055420000000001</v>
      </c>
      <c r="M1128">
        <v>0.30253029999999997</v>
      </c>
      <c r="N1128">
        <v>0.36313719999999999</v>
      </c>
      <c r="O1128">
        <v>4870</v>
      </c>
    </row>
    <row r="1129" spans="1:15">
      <c r="A1129" t="s">
        <v>51</v>
      </c>
      <c r="B1129" t="s">
        <v>42</v>
      </c>
      <c r="C1129" t="s">
        <v>45</v>
      </c>
      <c r="D1129" t="s">
        <v>27</v>
      </c>
      <c r="E1129">
        <v>18</v>
      </c>
      <c r="F1129" t="str">
        <f t="shared" si="17"/>
        <v>Aggregate1-in-10June System Peak DayAll18</v>
      </c>
      <c r="G1129">
        <v>42.349490000000003</v>
      </c>
      <c r="H1129">
        <v>45.370620000000002</v>
      </c>
      <c r="I1129">
        <v>80.7209</v>
      </c>
      <c r="J1129">
        <v>1.8316749999999999</v>
      </c>
      <c r="K1129">
        <v>2.5344120000000001</v>
      </c>
      <c r="L1129">
        <v>3.0211260000000002</v>
      </c>
      <c r="M1129">
        <v>3.5078390000000002</v>
      </c>
      <c r="N1129">
        <v>4.2105759999999997</v>
      </c>
      <c r="O1129">
        <v>4870</v>
      </c>
    </row>
    <row r="1130" spans="1:15">
      <c r="A1130" t="s">
        <v>31</v>
      </c>
      <c r="B1130" t="s">
        <v>42</v>
      </c>
      <c r="C1130" t="s">
        <v>45</v>
      </c>
      <c r="D1130" t="s">
        <v>27</v>
      </c>
      <c r="E1130">
        <v>19</v>
      </c>
      <c r="F1130" t="str">
        <f t="shared" si="17"/>
        <v>Average Per Ton1-in-10June System Peak DayAll19</v>
      </c>
      <c r="G1130">
        <v>0.87087890000000001</v>
      </c>
      <c r="H1130">
        <v>0.87087890000000001</v>
      </c>
      <c r="I1130">
        <v>78.316400000000002</v>
      </c>
      <c r="J1130">
        <v>0</v>
      </c>
      <c r="K1130">
        <v>0</v>
      </c>
      <c r="L1130">
        <v>0</v>
      </c>
      <c r="M1130">
        <v>0</v>
      </c>
      <c r="N1130">
        <v>0</v>
      </c>
      <c r="O1130">
        <v>4870</v>
      </c>
    </row>
    <row r="1131" spans="1:15">
      <c r="A1131" t="s">
        <v>29</v>
      </c>
      <c r="B1131" t="s">
        <v>42</v>
      </c>
      <c r="C1131" t="s">
        <v>45</v>
      </c>
      <c r="D1131" t="s">
        <v>27</v>
      </c>
      <c r="E1131">
        <v>19</v>
      </c>
      <c r="F1131" t="str">
        <f t="shared" si="17"/>
        <v>Average Per Premise1-in-10June System Peak DayAll19</v>
      </c>
      <c r="G1131">
        <v>8.0490670000000009</v>
      </c>
      <c r="H1131">
        <v>8.0490670000000009</v>
      </c>
      <c r="I1131">
        <v>78.316400000000002</v>
      </c>
      <c r="J1131">
        <v>0</v>
      </c>
      <c r="K1131">
        <v>0</v>
      </c>
      <c r="L1131">
        <v>0</v>
      </c>
      <c r="M1131">
        <v>0</v>
      </c>
      <c r="N1131">
        <v>0</v>
      </c>
      <c r="O1131">
        <v>4870</v>
      </c>
    </row>
    <row r="1132" spans="1:15">
      <c r="A1132" t="s">
        <v>30</v>
      </c>
      <c r="B1132" t="s">
        <v>42</v>
      </c>
      <c r="C1132" t="s">
        <v>45</v>
      </c>
      <c r="D1132" t="s">
        <v>27</v>
      </c>
      <c r="E1132">
        <v>19</v>
      </c>
      <c r="F1132" t="str">
        <f t="shared" si="17"/>
        <v>Average Per Device1-in-10June System Peak DayAll19</v>
      </c>
      <c r="G1132">
        <v>3.3806780000000001</v>
      </c>
      <c r="H1132">
        <v>3.3806780000000001</v>
      </c>
      <c r="I1132">
        <v>78.316400000000002</v>
      </c>
      <c r="J1132">
        <v>0</v>
      </c>
      <c r="K1132">
        <v>0</v>
      </c>
      <c r="L1132">
        <v>0</v>
      </c>
      <c r="M1132">
        <v>0</v>
      </c>
      <c r="N1132">
        <v>0</v>
      </c>
      <c r="O1132">
        <v>4870</v>
      </c>
    </row>
    <row r="1133" spans="1:15">
      <c r="A1133" t="s">
        <v>51</v>
      </c>
      <c r="B1133" t="s">
        <v>42</v>
      </c>
      <c r="C1133" t="s">
        <v>45</v>
      </c>
      <c r="D1133" t="s">
        <v>27</v>
      </c>
      <c r="E1133">
        <v>19</v>
      </c>
      <c r="F1133" t="str">
        <f t="shared" si="17"/>
        <v>Aggregate1-in-10June System Peak DayAll19</v>
      </c>
      <c r="G1133">
        <v>39.19896</v>
      </c>
      <c r="H1133">
        <v>39.19896</v>
      </c>
      <c r="I1133">
        <v>78.316400000000002</v>
      </c>
      <c r="J1133">
        <v>0</v>
      </c>
      <c r="K1133">
        <v>0</v>
      </c>
      <c r="L1133">
        <v>0</v>
      </c>
      <c r="M1133">
        <v>0</v>
      </c>
      <c r="N1133">
        <v>0</v>
      </c>
      <c r="O1133">
        <v>4870</v>
      </c>
    </row>
    <row r="1134" spans="1:15">
      <c r="A1134" t="s">
        <v>31</v>
      </c>
      <c r="B1134" t="s">
        <v>42</v>
      </c>
      <c r="C1134" t="s">
        <v>45</v>
      </c>
      <c r="D1134" t="s">
        <v>27</v>
      </c>
      <c r="E1134">
        <v>20</v>
      </c>
      <c r="F1134" t="str">
        <f t="shared" si="17"/>
        <v>Average Per Ton1-in-10June System Peak DayAll20</v>
      </c>
      <c r="G1134">
        <v>0.8133224</v>
      </c>
      <c r="H1134">
        <v>0.8133224</v>
      </c>
      <c r="I1134">
        <v>76.440799999999996</v>
      </c>
      <c r="J1134">
        <v>0</v>
      </c>
      <c r="K1134">
        <v>0</v>
      </c>
      <c r="L1134">
        <v>0</v>
      </c>
      <c r="M1134">
        <v>0</v>
      </c>
      <c r="N1134">
        <v>0</v>
      </c>
      <c r="O1134">
        <v>4870</v>
      </c>
    </row>
    <row r="1135" spans="1:15">
      <c r="A1135" t="s">
        <v>29</v>
      </c>
      <c r="B1135" t="s">
        <v>42</v>
      </c>
      <c r="C1135" t="s">
        <v>45</v>
      </c>
      <c r="D1135" t="s">
        <v>27</v>
      </c>
      <c r="E1135">
        <v>20</v>
      </c>
      <c r="F1135" t="str">
        <f t="shared" si="17"/>
        <v>Average Per Premise1-in-10June System Peak DayAll20</v>
      </c>
      <c r="G1135">
        <v>7.5171029999999996</v>
      </c>
      <c r="H1135">
        <v>7.5171029999999996</v>
      </c>
      <c r="I1135">
        <v>76.440799999999996</v>
      </c>
      <c r="J1135">
        <v>0</v>
      </c>
      <c r="K1135">
        <v>0</v>
      </c>
      <c r="L1135">
        <v>0</v>
      </c>
      <c r="M1135">
        <v>0</v>
      </c>
      <c r="N1135">
        <v>0</v>
      </c>
      <c r="O1135">
        <v>4870</v>
      </c>
    </row>
    <row r="1136" spans="1:15">
      <c r="A1136" t="s">
        <v>30</v>
      </c>
      <c r="B1136" t="s">
        <v>42</v>
      </c>
      <c r="C1136" t="s">
        <v>45</v>
      </c>
      <c r="D1136" t="s">
        <v>27</v>
      </c>
      <c r="E1136">
        <v>20</v>
      </c>
      <c r="F1136" t="str">
        <f t="shared" si="17"/>
        <v>Average Per Device1-in-10June System Peak DayAll20</v>
      </c>
      <c r="G1136">
        <v>3.1572480000000001</v>
      </c>
      <c r="H1136">
        <v>3.1572480000000001</v>
      </c>
      <c r="I1136">
        <v>76.440799999999996</v>
      </c>
      <c r="J1136">
        <v>0</v>
      </c>
      <c r="K1136">
        <v>0</v>
      </c>
      <c r="L1136">
        <v>0</v>
      </c>
      <c r="M1136">
        <v>0</v>
      </c>
      <c r="N1136">
        <v>0</v>
      </c>
      <c r="O1136">
        <v>4870</v>
      </c>
    </row>
    <row r="1137" spans="1:15">
      <c r="A1137" t="s">
        <v>51</v>
      </c>
      <c r="B1137" t="s">
        <v>42</v>
      </c>
      <c r="C1137" t="s">
        <v>45</v>
      </c>
      <c r="D1137" t="s">
        <v>27</v>
      </c>
      <c r="E1137">
        <v>20</v>
      </c>
      <c r="F1137" t="str">
        <f t="shared" si="17"/>
        <v>Aggregate1-in-10June System Peak DayAll20</v>
      </c>
      <c r="G1137">
        <v>36.608289999999997</v>
      </c>
      <c r="H1137">
        <v>36.608289999999997</v>
      </c>
      <c r="I1137">
        <v>76.440799999999996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4870</v>
      </c>
    </row>
    <row r="1138" spans="1:15">
      <c r="A1138" t="s">
        <v>31</v>
      </c>
      <c r="B1138" t="s">
        <v>42</v>
      </c>
      <c r="C1138" t="s">
        <v>45</v>
      </c>
      <c r="D1138" t="s">
        <v>27</v>
      </c>
      <c r="E1138">
        <v>21</v>
      </c>
      <c r="F1138" t="str">
        <f t="shared" si="17"/>
        <v>Average Per Ton1-in-10June System Peak DayAll21</v>
      </c>
      <c r="G1138">
        <v>0.75201309999999999</v>
      </c>
      <c r="H1138">
        <v>0.75201309999999999</v>
      </c>
      <c r="I1138">
        <v>73.744900000000001</v>
      </c>
      <c r="J1138">
        <v>0</v>
      </c>
      <c r="K1138">
        <v>0</v>
      </c>
      <c r="L1138">
        <v>0</v>
      </c>
      <c r="M1138">
        <v>0</v>
      </c>
      <c r="N1138">
        <v>0</v>
      </c>
      <c r="O1138">
        <v>4870</v>
      </c>
    </row>
    <row r="1139" spans="1:15">
      <c r="A1139" t="s">
        <v>29</v>
      </c>
      <c r="B1139" t="s">
        <v>42</v>
      </c>
      <c r="C1139" t="s">
        <v>45</v>
      </c>
      <c r="D1139" t="s">
        <v>27</v>
      </c>
      <c r="E1139">
        <v>21</v>
      </c>
      <c r="F1139" t="str">
        <f t="shared" si="17"/>
        <v>Average Per Premise1-in-10June System Peak DayAll21</v>
      </c>
      <c r="G1139">
        <v>6.9504539999999997</v>
      </c>
      <c r="H1139">
        <v>6.9504539999999997</v>
      </c>
      <c r="I1139">
        <v>73.744900000000001</v>
      </c>
      <c r="J1139">
        <v>0</v>
      </c>
      <c r="K1139">
        <v>0</v>
      </c>
      <c r="L1139">
        <v>0</v>
      </c>
      <c r="M1139">
        <v>0</v>
      </c>
      <c r="N1139">
        <v>0</v>
      </c>
      <c r="O1139">
        <v>4870</v>
      </c>
    </row>
    <row r="1140" spans="1:15">
      <c r="A1140" t="s">
        <v>30</v>
      </c>
      <c r="B1140" t="s">
        <v>42</v>
      </c>
      <c r="C1140" t="s">
        <v>45</v>
      </c>
      <c r="D1140" t="s">
        <v>27</v>
      </c>
      <c r="E1140">
        <v>21</v>
      </c>
      <c r="F1140" t="str">
        <f t="shared" si="17"/>
        <v>Average Per Device1-in-10June System Peak DayAll21</v>
      </c>
      <c r="G1140">
        <v>2.919251</v>
      </c>
      <c r="H1140">
        <v>2.919251</v>
      </c>
      <c r="I1140">
        <v>73.744900000000001</v>
      </c>
      <c r="J1140">
        <v>0</v>
      </c>
      <c r="K1140">
        <v>0</v>
      </c>
      <c r="L1140">
        <v>0</v>
      </c>
      <c r="M1140">
        <v>0</v>
      </c>
      <c r="N1140">
        <v>0</v>
      </c>
      <c r="O1140">
        <v>4870</v>
      </c>
    </row>
    <row r="1141" spans="1:15">
      <c r="A1141" t="s">
        <v>51</v>
      </c>
      <c r="B1141" t="s">
        <v>42</v>
      </c>
      <c r="C1141" t="s">
        <v>45</v>
      </c>
      <c r="D1141" t="s">
        <v>27</v>
      </c>
      <c r="E1141">
        <v>21</v>
      </c>
      <c r="F1141" t="str">
        <f t="shared" si="17"/>
        <v>Aggregate1-in-10June System Peak DayAll21</v>
      </c>
      <c r="G1141">
        <v>33.848709999999997</v>
      </c>
      <c r="H1141">
        <v>33.848709999999997</v>
      </c>
      <c r="I1141">
        <v>73.744900000000001</v>
      </c>
      <c r="J1141">
        <v>0</v>
      </c>
      <c r="K1141">
        <v>0</v>
      </c>
      <c r="L1141">
        <v>0</v>
      </c>
      <c r="M1141">
        <v>0</v>
      </c>
      <c r="N1141">
        <v>0</v>
      </c>
      <c r="O1141">
        <v>4870</v>
      </c>
    </row>
    <row r="1142" spans="1:15">
      <c r="A1142" t="s">
        <v>31</v>
      </c>
      <c r="B1142" t="s">
        <v>42</v>
      </c>
      <c r="C1142" t="s">
        <v>45</v>
      </c>
      <c r="D1142" t="s">
        <v>27</v>
      </c>
      <c r="E1142">
        <v>22</v>
      </c>
      <c r="F1142" t="str">
        <f t="shared" si="17"/>
        <v>Average Per Ton1-in-10June System Peak DayAll22</v>
      </c>
      <c r="G1142">
        <v>0.65951649999999995</v>
      </c>
      <c r="H1142">
        <v>0.65951649999999995</v>
      </c>
      <c r="I1142">
        <v>71.646600000000007</v>
      </c>
      <c r="J1142">
        <v>0</v>
      </c>
      <c r="K1142">
        <v>0</v>
      </c>
      <c r="L1142">
        <v>0</v>
      </c>
      <c r="M1142">
        <v>0</v>
      </c>
      <c r="N1142">
        <v>0</v>
      </c>
      <c r="O1142">
        <v>4870</v>
      </c>
    </row>
    <row r="1143" spans="1:15">
      <c r="A1143" t="s">
        <v>29</v>
      </c>
      <c r="B1143" t="s">
        <v>42</v>
      </c>
      <c r="C1143" t="s">
        <v>45</v>
      </c>
      <c r="D1143" t="s">
        <v>27</v>
      </c>
      <c r="E1143">
        <v>22</v>
      </c>
      <c r="F1143" t="str">
        <f t="shared" si="17"/>
        <v>Average Per Premise1-in-10June System Peak DayAll22</v>
      </c>
      <c r="G1143">
        <v>6.0955579999999996</v>
      </c>
      <c r="H1143">
        <v>6.0955579999999996</v>
      </c>
      <c r="I1143">
        <v>71.646600000000007</v>
      </c>
      <c r="J1143">
        <v>0</v>
      </c>
      <c r="K1143">
        <v>0</v>
      </c>
      <c r="L1143">
        <v>0</v>
      </c>
      <c r="M1143">
        <v>0</v>
      </c>
      <c r="N1143">
        <v>0</v>
      </c>
      <c r="O1143">
        <v>4870</v>
      </c>
    </row>
    <row r="1144" spans="1:15">
      <c r="A1144" t="s">
        <v>30</v>
      </c>
      <c r="B1144" t="s">
        <v>42</v>
      </c>
      <c r="C1144" t="s">
        <v>45</v>
      </c>
      <c r="D1144" t="s">
        <v>27</v>
      </c>
      <c r="E1144">
        <v>22</v>
      </c>
      <c r="F1144" t="str">
        <f t="shared" si="17"/>
        <v>Average Per Device1-in-10June System Peak DayAll22</v>
      </c>
      <c r="G1144">
        <v>2.560187</v>
      </c>
      <c r="H1144">
        <v>2.560187</v>
      </c>
      <c r="I1144">
        <v>71.646600000000007</v>
      </c>
      <c r="J1144">
        <v>0</v>
      </c>
      <c r="K1144">
        <v>0</v>
      </c>
      <c r="L1144">
        <v>0</v>
      </c>
      <c r="M1144">
        <v>0</v>
      </c>
      <c r="N1144">
        <v>0</v>
      </c>
      <c r="O1144">
        <v>4870</v>
      </c>
    </row>
    <row r="1145" spans="1:15">
      <c r="A1145" t="s">
        <v>51</v>
      </c>
      <c r="B1145" t="s">
        <v>42</v>
      </c>
      <c r="C1145" t="s">
        <v>45</v>
      </c>
      <c r="D1145" t="s">
        <v>27</v>
      </c>
      <c r="E1145">
        <v>22</v>
      </c>
      <c r="F1145" t="str">
        <f t="shared" si="17"/>
        <v>Aggregate1-in-10June System Peak DayAll22</v>
      </c>
      <c r="G1145">
        <v>29.685369999999999</v>
      </c>
      <c r="H1145">
        <v>29.685369999999999</v>
      </c>
      <c r="I1145">
        <v>71.646600000000007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4870</v>
      </c>
    </row>
    <row r="1146" spans="1:15">
      <c r="A1146" t="s">
        <v>31</v>
      </c>
      <c r="B1146" t="s">
        <v>42</v>
      </c>
      <c r="C1146" t="s">
        <v>45</v>
      </c>
      <c r="D1146" t="s">
        <v>27</v>
      </c>
      <c r="E1146">
        <v>23</v>
      </c>
      <c r="F1146" t="str">
        <f t="shared" si="17"/>
        <v>Average Per Ton1-in-10June System Peak DayAll23</v>
      </c>
      <c r="G1146">
        <v>0.57423880000000005</v>
      </c>
      <c r="H1146">
        <v>0.57423880000000005</v>
      </c>
      <c r="I1146">
        <v>70.356499999999997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4870</v>
      </c>
    </row>
    <row r="1147" spans="1:15">
      <c r="A1147" t="s">
        <v>29</v>
      </c>
      <c r="B1147" t="s">
        <v>42</v>
      </c>
      <c r="C1147" t="s">
        <v>45</v>
      </c>
      <c r="D1147" t="s">
        <v>27</v>
      </c>
      <c r="E1147">
        <v>23</v>
      </c>
      <c r="F1147" t="str">
        <f t="shared" si="17"/>
        <v>Average Per Premise1-in-10June System Peak DayAll23</v>
      </c>
      <c r="G1147">
        <v>5.3073810000000003</v>
      </c>
      <c r="H1147">
        <v>5.3073810000000003</v>
      </c>
      <c r="I1147">
        <v>70.356499999999997</v>
      </c>
      <c r="J1147">
        <v>0</v>
      </c>
      <c r="K1147">
        <v>0</v>
      </c>
      <c r="L1147">
        <v>0</v>
      </c>
      <c r="M1147">
        <v>0</v>
      </c>
      <c r="N1147">
        <v>0</v>
      </c>
      <c r="O1147">
        <v>4870</v>
      </c>
    </row>
    <row r="1148" spans="1:15">
      <c r="A1148" t="s">
        <v>30</v>
      </c>
      <c r="B1148" t="s">
        <v>42</v>
      </c>
      <c r="C1148" t="s">
        <v>45</v>
      </c>
      <c r="D1148" t="s">
        <v>27</v>
      </c>
      <c r="E1148">
        <v>23</v>
      </c>
      <c r="F1148" t="str">
        <f t="shared" si="17"/>
        <v>Average Per Device1-in-10June System Peak DayAll23</v>
      </c>
      <c r="G1148">
        <v>2.2291460000000001</v>
      </c>
      <c r="H1148">
        <v>2.2291460000000001</v>
      </c>
      <c r="I1148">
        <v>70.356499999999997</v>
      </c>
      <c r="J1148">
        <v>0</v>
      </c>
      <c r="K1148">
        <v>0</v>
      </c>
      <c r="L1148">
        <v>0</v>
      </c>
      <c r="M1148">
        <v>0</v>
      </c>
      <c r="N1148">
        <v>0</v>
      </c>
      <c r="O1148">
        <v>4870</v>
      </c>
    </row>
    <row r="1149" spans="1:15">
      <c r="A1149" t="s">
        <v>51</v>
      </c>
      <c r="B1149" t="s">
        <v>42</v>
      </c>
      <c r="C1149" t="s">
        <v>45</v>
      </c>
      <c r="D1149" t="s">
        <v>27</v>
      </c>
      <c r="E1149">
        <v>23</v>
      </c>
      <c r="F1149" t="str">
        <f t="shared" si="17"/>
        <v>Aggregate1-in-10June System Peak DayAll23</v>
      </c>
      <c r="G1149">
        <v>25.84695</v>
      </c>
      <c r="H1149">
        <v>25.84695</v>
      </c>
      <c r="I1149">
        <v>70.356499999999997</v>
      </c>
      <c r="J1149">
        <v>0</v>
      </c>
      <c r="K1149">
        <v>0</v>
      </c>
      <c r="L1149">
        <v>0</v>
      </c>
      <c r="M1149">
        <v>0</v>
      </c>
      <c r="N1149">
        <v>0</v>
      </c>
      <c r="O1149">
        <v>4870</v>
      </c>
    </row>
    <row r="1150" spans="1:15">
      <c r="A1150" t="s">
        <v>31</v>
      </c>
      <c r="B1150" t="s">
        <v>42</v>
      </c>
      <c r="C1150" t="s">
        <v>45</v>
      </c>
      <c r="D1150" t="s">
        <v>27</v>
      </c>
      <c r="E1150">
        <v>24</v>
      </c>
      <c r="F1150" t="str">
        <f t="shared" si="17"/>
        <v>Average Per Ton1-in-10June System Peak DayAll24</v>
      </c>
      <c r="G1150">
        <v>0.51677459999999997</v>
      </c>
      <c r="H1150">
        <v>0.51677459999999997</v>
      </c>
      <c r="I1150">
        <v>69.312299999999993</v>
      </c>
      <c r="J1150">
        <v>0</v>
      </c>
      <c r="K1150">
        <v>0</v>
      </c>
      <c r="L1150">
        <v>0</v>
      </c>
      <c r="M1150">
        <v>0</v>
      </c>
      <c r="N1150">
        <v>0</v>
      </c>
      <c r="O1150">
        <v>4870</v>
      </c>
    </row>
    <row r="1151" spans="1:15">
      <c r="A1151" t="s">
        <v>29</v>
      </c>
      <c r="B1151" t="s">
        <v>42</v>
      </c>
      <c r="C1151" t="s">
        <v>45</v>
      </c>
      <c r="D1151" t="s">
        <v>27</v>
      </c>
      <c r="E1151">
        <v>24</v>
      </c>
      <c r="F1151" t="str">
        <f t="shared" si="17"/>
        <v>Average Per Premise1-in-10June System Peak DayAll24</v>
      </c>
      <c r="G1151">
        <v>4.7762700000000002</v>
      </c>
      <c r="H1151">
        <v>4.7762700000000002</v>
      </c>
      <c r="I1151">
        <v>69.312299999999993</v>
      </c>
      <c r="J1151">
        <v>0</v>
      </c>
      <c r="K1151">
        <v>0</v>
      </c>
      <c r="L1151">
        <v>0</v>
      </c>
      <c r="M1151">
        <v>0</v>
      </c>
      <c r="N1151">
        <v>0</v>
      </c>
      <c r="O1151">
        <v>4870</v>
      </c>
    </row>
    <row r="1152" spans="1:15">
      <c r="A1152" t="s">
        <v>30</v>
      </c>
      <c r="B1152" t="s">
        <v>42</v>
      </c>
      <c r="C1152" t="s">
        <v>45</v>
      </c>
      <c r="D1152" t="s">
        <v>27</v>
      </c>
      <c r="E1152">
        <v>24</v>
      </c>
      <c r="F1152" t="str">
        <f t="shared" si="17"/>
        <v>Average Per Device1-in-10June System Peak DayAll24</v>
      </c>
      <c r="G1152">
        <v>2.0060750000000001</v>
      </c>
      <c r="H1152">
        <v>2.0060750000000001</v>
      </c>
      <c r="I1152">
        <v>69.312299999999993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4870</v>
      </c>
    </row>
    <row r="1153" spans="1:15">
      <c r="A1153" t="s">
        <v>51</v>
      </c>
      <c r="B1153" t="s">
        <v>42</v>
      </c>
      <c r="C1153" t="s">
        <v>45</v>
      </c>
      <c r="D1153" t="s">
        <v>27</v>
      </c>
      <c r="E1153">
        <v>24</v>
      </c>
      <c r="F1153" t="str">
        <f t="shared" si="17"/>
        <v>Aggregate1-in-10June System Peak DayAll24</v>
      </c>
      <c r="G1153">
        <v>23.260439999999999</v>
      </c>
      <c r="H1153">
        <v>23.260439999999999</v>
      </c>
      <c r="I1153">
        <v>69.312299999999993</v>
      </c>
      <c r="J1153">
        <v>0</v>
      </c>
      <c r="K1153">
        <v>0</v>
      </c>
      <c r="L1153">
        <v>0</v>
      </c>
      <c r="M1153">
        <v>0</v>
      </c>
      <c r="N1153">
        <v>0</v>
      </c>
      <c r="O1153">
        <v>4870</v>
      </c>
    </row>
    <row r="1154" spans="1:15">
      <c r="A1154" t="s">
        <v>31</v>
      </c>
      <c r="B1154" t="s">
        <v>42</v>
      </c>
      <c r="C1154" t="s">
        <v>44</v>
      </c>
      <c r="D1154" t="s">
        <v>53</v>
      </c>
      <c r="E1154">
        <v>1</v>
      </c>
      <c r="F1154" t="str">
        <f t="shared" si="17"/>
        <v>Average Per Ton1-in-10May System Peak Day30% Cycling1</v>
      </c>
      <c r="G1154">
        <v>0.47706769999999998</v>
      </c>
      <c r="H1154">
        <v>0.47706769999999998</v>
      </c>
      <c r="I1154">
        <v>63.765799999999999</v>
      </c>
      <c r="J1154">
        <v>0</v>
      </c>
      <c r="K1154">
        <v>0</v>
      </c>
      <c r="L1154">
        <v>0</v>
      </c>
      <c r="M1154">
        <v>0</v>
      </c>
      <c r="N1154">
        <v>0</v>
      </c>
      <c r="O1154">
        <v>1469</v>
      </c>
    </row>
    <row r="1155" spans="1:15">
      <c r="A1155" t="s">
        <v>29</v>
      </c>
      <c r="B1155" t="s">
        <v>42</v>
      </c>
      <c r="C1155" t="s">
        <v>44</v>
      </c>
      <c r="D1155" t="s">
        <v>53</v>
      </c>
      <c r="E1155">
        <v>1</v>
      </c>
      <c r="F1155" t="str">
        <f t="shared" ref="F1155:F1218" si="18">CONCATENATE(A1155,B1155,C1155,D1155,E1155)</f>
        <v>Average Per Premise1-in-10May System Peak Day30% Cycling1</v>
      </c>
      <c r="G1155">
        <v>4.9192539999999996</v>
      </c>
      <c r="H1155">
        <v>4.9192539999999996</v>
      </c>
      <c r="I1155">
        <v>63.765799999999999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1469</v>
      </c>
    </row>
    <row r="1156" spans="1:15">
      <c r="A1156" t="s">
        <v>30</v>
      </c>
      <c r="B1156" t="s">
        <v>42</v>
      </c>
      <c r="C1156" t="s">
        <v>44</v>
      </c>
      <c r="D1156" t="s">
        <v>53</v>
      </c>
      <c r="E1156">
        <v>1</v>
      </c>
      <c r="F1156" t="str">
        <f t="shared" si="18"/>
        <v>Average Per Device1-in-10May System Peak Day30% Cycling1</v>
      </c>
      <c r="G1156">
        <v>1.847707</v>
      </c>
      <c r="H1156">
        <v>1.847707</v>
      </c>
      <c r="I1156">
        <v>63.765799999999999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1469</v>
      </c>
    </row>
    <row r="1157" spans="1:15">
      <c r="A1157" t="s">
        <v>51</v>
      </c>
      <c r="B1157" t="s">
        <v>42</v>
      </c>
      <c r="C1157" t="s">
        <v>44</v>
      </c>
      <c r="D1157" t="s">
        <v>53</v>
      </c>
      <c r="E1157">
        <v>1</v>
      </c>
      <c r="F1157" t="str">
        <f t="shared" si="18"/>
        <v>Aggregate1-in-10May System Peak Day30% Cycling1</v>
      </c>
      <c r="G1157">
        <v>7.2263840000000004</v>
      </c>
      <c r="H1157">
        <v>7.2263840000000004</v>
      </c>
      <c r="I1157">
        <v>63.765799999999999</v>
      </c>
      <c r="J1157">
        <v>0</v>
      </c>
      <c r="K1157">
        <v>0</v>
      </c>
      <c r="L1157">
        <v>0</v>
      </c>
      <c r="M1157">
        <v>0</v>
      </c>
      <c r="N1157">
        <v>0</v>
      </c>
      <c r="O1157">
        <v>1469</v>
      </c>
    </row>
    <row r="1158" spans="1:15">
      <c r="A1158" t="s">
        <v>31</v>
      </c>
      <c r="B1158" t="s">
        <v>42</v>
      </c>
      <c r="C1158" t="s">
        <v>44</v>
      </c>
      <c r="D1158" t="s">
        <v>53</v>
      </c>
      <c r="E1158">
        <v>2</v>
      </c>
      <c r="F1158" t="str">
        <f t="shared" si="18"/>
        <v>Average Per Ton1-in-10May System Peak Day30% Cycling2</v>
      </c>
      <c r="G1158">
        <v>0.45331169999999998</v>
      </c>
      <c r="H1158">
        <v>0.45331169999999998</v>
      </c>
      <c r="I1158">
        <v>64.553399999999996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1469</v>
      </c>
    </row>
    <row r="1159" spans="1:15">
      <c r="A1159" t="s">
        <v>29</v>
      </c>
      <c r="B1159" t="s">
        <v>42</v>
      </c>
      <c r="C1159" t="s">
        <v>44</v>
      </c>
      <c r="D1159" t="s">
        <v>53</v>
      </c>
      <c r="E1159">
        <v>2</v>
      </c>
      <c r="F1159" t="str">
        <f t="shared" si="18"/>
        <v>Average Per Premise1-in-10May System Peak Day30% Cycling2</v>
      </c>
      <c r="G1159">
        <v>4.6742949999999999</v>
      </c>
      <c r="H1159">
        <v>4.6742949999999999</v>
      </c>
      <c r="I1159">
        <v>64.553399999999996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1469</v>
      </c>
    </row>
    <row r="1160" spans="1:15">
      <c r="A1160" t="s">
        <v>30</v>
      </c>
      <c r="B1160" t="s">
        <v>42</v>
      </c>
      <c r="C1160" t="s">
        <v>44</v>
      </c>
      <c r="D1160" t="s">
        <v>53</v>
      </c>
      <c r="E1160">
        <v>2</v>
      </c>
      <c r="F1160" t="str">
        <f t="shared" si="18"/>
        <v>Average Per Device1-in-10May System Peak Day30% Cycling2</v>
      </c>
      <c r="G1160">
        <v>1.7556989999999999</v>
      </c>
      <c r="H1160">
        <v>1.7556989999999999</v>
      </c>
      <c r="I1160">
        <v>64.553399999999996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1469</v>
      </c>
    </row>
    <row r="1161" spans="1:15">
      <c r="A1161" t="s">
        <v>51</v>
      </c>
      <c r="B1161" t="s">
        <v>42</v>
      </c>
      <c r="C1161" t="s">
        <v>44</v>
      </c>
      <c r="D1161" t="s">
        <v>53</v>
      </c>
      <c r="E1161">
        <v>2</v>
      </c>
      <c r="F1161" t="str">
        <f t="shared" si="18"/>
        <v>Aggregate1-in-10May System Peak Day30% Cycling2</v>
      </c>
      <c r="G1161">
        <v>6.8665399999999996</v>
      </c>
      <c r="H1161">
        <v>6.8665399999999996</v>
      </c>
      <c r="I1161">
        <v>64.553399999999996</v>
      </c>
      <c r="J1161">
        <v>0</v>
      </c>
      <c r="K1161">
        <v>0</v>
      </c>
      <c r="L1161">
        <v>0</v>
      </c>
      <c r="M1161">
        <v>0</v>
      </c>
      <c r="N1161">
        <v>0</v>
      </c>
      <c r="O1161">
        <v>1469</v>
      </c>
    </row>
    <row r="1162" spans="1:15">
      <c r="A1162" t="s">
        <v>31</v>
      </c>
      <c r="B1162" t="s">
        <v>42</v>
      </c>
      <c r="C1162" t="s">
        <v>44</v>
      </c>
      <c r="D1162" t="s">
        <v>53</v>
      </c>
      <c r="E1162">
        <v>3</v>
      </c>
      <c r="F1162" t="str">
        <f t="shared" si="18"/>
        <v>Average Per Ton1-in-10May System Peak Day30% Cycling3</v>
      </c>
      <c r="G1162">
        <v>0.43452049999999998</v>
      </c>
      <c r="H1162">
        <v>0.43452049999999998</v>
      </c>
      <c r="I1162">
        <v>62.755600000000001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1469</v>
      </c>
    </row>
    <row r="1163" spans="1:15">
      <c r="A1163" t="s">
        <v>29</v>
      </c>
      <c r="B1163" t="s">
        <v>42</v>
      </c>
      <c r="C1163" t="s">
        <v>44</v>
      </c>
      <c r="D1163" t="s">
        <v>53</v>
      </c>
      <c r="E1163">
        <v>3</v>
      </c>
      <c r="F1163" t="str">
        <f t="shared" si="18"/>
        <v>Average Per Premise1-in-10May System Peak Day30% Cycling3</v>
      </c>
      <c r="G1163">
        <v>4.480531</v>
      </c>
      <c r="H1163">
        <v>4.480531</v>
      </c>
      <c r="I1163">
        <v>62.755600000000001</v>
      </c>
      <c r="J1163">
        <v>0</v>
      </c>
      <c r="K1163">
        <v>0</v>
      </c>
      <c r="L1163">
        <v>0</v>
      </c>
      <c r="M1163">
        <v>0</v>
      </c>
      <c r="N1163">
        <v>0</v>
      </c>
      <c r="O1163">
        <v>1469</v>
      </c>
    </row>
    <row r="1164" spans="1:15">
      <c r="A1164" t="s">
        <v>30</v>
      </c>
      <c r="B1164" t="s">
        <v>42</v>
      </c>
      <c r="C1164" t="s">
        <v>44</v>
      </c>
      <c r="D1164" t="s">
        <v>53</v>
      </c>
      <c r="E1164">
        <v>3</v>
      </c>
      <c r="F1164" t="str">
        <f t="shared" si="18"/>
        <v>Average Per Device1-in-10May System Peak Day30% Cycling3</v>
      </c>
      <c r="G1164">
        <v>1.68292</v>
      </c>
      <c r="H1164">
        <v>1.68292</v>
      </c>
      <c r="I1164">
        <v>62.755600000000001</v>
      </c>
      <c r="J1164">
        <v>0</v>
      </c>
      <c r="K1164">
        <v>0</v>
      </c>
      <c r="L1164">
        <v>0</v>
      </c>
      <c r="M1164">
        <v>0</v>
      </c>
      <c r="N1164">
        <v>0</v>
      </c>
      <c r="O1164">
        <v>1469</v>
      </c>
    </row>
    <row r="1165" spans="1:15">
      <c r="A1165" t="s">
        <v>51</v>
      </c>
      <c r="B1165" t="s">
        <v>42</v>
      </c>
      <c r="C1165" t="s">
        <v>44</v>
      </c>
      <c r="D1165" t="s">
        <v>53</v>
      </c>
      <c r="E1165">
        <v>3</v>
      </c>
      <c r="F1165" t="str">
        <f t="shared" si="18"/>
        <v>Aggregate1-in-10May System Peak Day30% Cycling3</v>
      </c>
      <c r="G1165">
        <v>6.5819000000000001</v>
      </c>
      <c r="H1165">
        <v>6.5819000000000001</v>
      </c>
      <c r="I1165">
        <v>62.755600000000001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1469</v>
      </c>
    </row>
    <row r="1166" spans="1:15">
      <c r="A1166" t="s">
        <v>31</v>
      </c>
      <c r="B1166" t="s">
        <v>42</v>
      </c>
      <c r="C1166" t="s">
        <v>44</v>
      </c>
      <c r="D1166" t="s">
        <v>53</v>
      </c>
      <c r="E1166">
        <v>4</v>
      </c>
      <c r="F1166" t="str">
        <f t="shared" si="18"/>
        <v>Average Per Ton1-in-10May System Peak Day30% Cycling4</v>
      </c>
      <c r="G1166">
        <v>0.42540430000000001</v>
      </c>
      <c r="H1166">
        <v>0.42540430000000001</v>
      </c>
      <c r="I1166">
        <v>60.944200000000002</v>
      </c>
      <c r="J1166">
        <v>0</v>
      </c>
      <c r="K1166">
        <v>0</v>
      </c>
      <c r="L1166">
        <v>0</v>
      </c>
      <c r="M1166">
        <v>0</v>
      </c>
      <c r="N1166">
        <v>0</v>
      </c>
      <c r="O1166">
        <v>1469</v>
      </c>
    </row>
    <row r="1167" spans="1:15">
      <c r="A1167" t="s">
        <v>29</v>
      </c>
      <c r="B1167" t="s">
        <v>42</v>
      </c>
      <c r="C1167" t="s">
        <v>44</v>
      </c>
      <c r="D1167" t="s">
        <v>53</v>
      </c>
      <c r="E1167">
        <v>4</v>
      </c>
      <c r="F1167" t="str">
        <f t="shared" si="18"/>
        <v>Average Per Premise1-in-10May System Peak Day30% Cycling4</v>
      </c>
      <c r="G1167">
        <v>4.3865290000000003</v>
      </c>
      <c r="H1167">
        <v>4.3865290000000003</v>
      </c>
      <c r="I1167">
        <v>60.944200000000002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1469</v>
      </c>
    </row>
    <row r="1168" spans="1:15">
      <c r="A1168" t="s">
        <v>30</v>
      </c>
      <c r="B1168" t="s">
        <v>42</v>
      </c>
      <c r="C1168" t="s">
        <v>44</v>
      </c>
      <c r="D1168" t="s">
        <v>53</v>
      </c>
      <c r="E1168">
        <v>4</v>
      </c>
      <c r="F1168" t="str">
        <f t="shared" si="18"/>
        <v>Average Per Device1-in-10May System Peak Day30% Cycling4</v>
      </c>
      <c r="G1168">
        <v>1.6476120000000001</v>
      </c>
      <c r="H1168">
        <v>1.6476120000000001</v>
      </c>
      <c r="I1168">
        <v>60.944200000000002</v>
      </c>
      <c r="J1168">
        <v>0</v>
      </c>
      <c r="K1168">
        <v>0</v>
      </c>
      <c r="L1168">
        <v>0</v>
      </c>
      <c r="M1168">
        <v>0</v>
      </c>
      <c r="N1168">
        <v>0</v>
      </c>
      <c r="O1168">
        <v>1469</v>
      </c>
    </row>
    <row r="1169" spans="1:15">
      <c r="A1169" t="s">
        <v>51</v>
      </c>
      <c r="B1169" t="s">
        <v>42</v>
      </c>
      <c r="C1169" t="s">
        <v>44</v>
      </c>
      <c r="D1169" t="s">
        <v>53</v>
      </c>
      <c r="E1169">
        <v>4</v>
      </c>
      <c r="F1169" t="str">
        <f t="shared" si="18"/>
        <v>Aggregate1-in-10May System Peak Day30% Cycling4</v>
      </c>
      <c r="G1169">
        <v>6.4438110000000002</v>
      </c>
      <c r="H1169">
        <v>6.4438110000000002</v>
      </c>
      <c r="I1169">
        <v>60.944200000000002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1469</v>
      </c>
    </row>
    <row r="1170" spans="1:15">
      <c r="A1170" t="s">
        <v>31</v>
      </c>
      <c r="B1170" t="s">
        <v>42</v>
      </c>
      <c r="C1170" t="s">
        <v>44</v>
      </c>
      <c r="D1170" t="s">
        <v>53</v>
      </c>
      <c r="E1170">
        <v>5</v>
      </c>
      <c r="F1170" t="str">
        <f t="shared" si="18"/>
        <v>Average Per Ton1-in-10May System Peak Day30% Cycling5</v>
      </c>
      <c r="G1170">
        <v>0.43182470000000001</v>
      </c>
      <c r="H1170">
        <v>0.43182470000000001</v>
      </c>
      <c r="I1170">
        <v>59.539099999999998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1469</v>
      </c>
    </row>
    <row r="1171" spans="1:15">
      <c r="A1171" t="s">
        <v>29</v>
      </c>
      <c r="B1171" t="s">
        <v>42</v>
      </c>
      <c r="C1171" t="s">
        <v>44</v>
      </c>
      <c r="D1171" t="s">
        <v>53</v>
      </c>
      <c r="E1171">
        <v>5</v>
      </c>
      <c r="F1171" t="str">
        <f t="shared" si="18"/>
        <v>Average Per Premise1-in-10May System Peak Day30% Cycling5</v>
      </c>
      <c r="G1171">
        <v>4.4527330000000003</v>
      </c>
      <c r="H1171">
        <v>4.4527330000000003</v>
      </c>
      <c r="I1171">
        <v>59.539099999999998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1469</v>
      </c>
    </row>
    <row r="1172" spans="1:15">
      <c r="A1172" t="s">
        <v>30</v>
      </c>
      <c r="B1172" t="s">
        <v>42</v>
      </c>
      <c r="C1172" t="s">
        <v>44</v>
      </c>
      <c r="D1172" t="s">
        <v>53</v>
      </c>
      <c r="E1172">
        <v>5</v>
      </c>
      <c r="F1172" t="str">
        <f t="shared" si="18"/>
        <v>Average Per Device1-in-10May System Peak Day30% Cycling5</v>
      </c>
      <c r="G1172">
        <v>1.672479</v>
      </c>
      <c r="H1172">
        <v>1.672479</v>
      </c>
      <c r="I1172">
        <v>59.539099999999998</v>
      </c>
      <c r="J1172">
        <v>0</v>
      </c>
      <c r="K1172">
        <v>0</v>
      </c>
      <c r="L1172">
        <v>0</v>
      </c>
      <c r="M1172">
        <v>0</v>
      </c>
      <c r="N1172">
        <v>0</v>
      </c>
      <c r="O1172">
        <v>1469</v>
      </c>
    </row>
    <row r="1173" spans="1:15">
      <c r="A1173" t="s">
        <v>51</v>
      </c>
      <c r="B1173" t="s">
        <v>42</v>
      </c>
      <c r="C1173" t="s">
        <v>44</v>
      </c>
      <c r="D1173" t="s">
        <v>53</v>
      </c>
      <c r="E1173">
        <v>5</v>
      </c>
      <c r="F1173" t="str">
        <f t="shared" si="18"/>
        <v>Aggregate1-in-10May System Peak Day30% Cycling5</v>
      </c>
      <c r="G1173">
        <v>6.5410649999999997</v>
      </c>
      <c r="H1173">
        <v>6.5410649999999997</v>
      </c>
      <c r="I1173">
        <v>59.539099999999998</v>
      </c>
      <c r="J1173">
        <v>0</v>
      </c>
      <c r="K1173">
        <v>0</v>
      </c>
      <c r="L1173">
        <v>0</v>
      </c>
      <c r="M1173">
        <v>0</v>
      </c>
      <c r="N1173">
        <v>0</v>
      </c>
      <c r="O1173">
        <v>1469</v>
      </c>
    </row>
    <row r="1174" spans="1:15">
      <c r="A1174" t="s">
        <v>31</v>
      </c>
      <c r="B1174" t="s">
        <v>42</v>
      </c>
      <c r="C1174" t="s">
        <v>44</v>
      </c>
      <c r="D1174" t="s">
        <v>53</v>
      </c>
      <c r="E1174">
        <v>6</v>
      </c>
      <c r="F1174" t="str">
        <f t="shared" si="18"/>
        <v>Average Per Ton1-in-10May System Peak Day30% Cycling6</v>
      </c>
      <c r="G1174">
        <v>0.47897489999999998</v>
      </c>
      <c r="H1174">
        <v>0.47897489999999998</v>
      </c>
      <c r="I1174">
        <v>58.921700000000001</v>
      </c>
      <c r="J1174">
        <v>0</v>
      </c>
      <c r="K1174">
        <v>0</v>
      </c>
      <c r="L1174">
        <v>0</v>
      </c>
      <c r="M1174">
        <v>0</v>
      </c>
      <c r="N1174">
        <v>0</v>
      </c>
      <c r="O1174">
        <v>1469</v>
      </c>
    </row>
    <row r="1175" spans="1:15">
      <c r="A1175" t="s">
        <v>29</v>
      </c>
      <c r="B1175" t="s">
        <v>42</v>
      </c>
      <c r="C1175" t="s">
        <v>44</v>
      </c>
      <c r="D1175" t="s">
        <v>53</v>
      </c>
      <c r="E1175">
        <v>6</v>
      </c>
      <c r="F1175" t="str">
        <f t="shared" si="18"/>
        <v>Average Per Premise1-in-10May System Peak Day30% Cycling6</v>
      </c>
      <c r="G1175">
        <v>4.9389190000000003</v>
      </c>
      <c r="H1175">
        <v>4.9389190000000003</v>
      </c>
      <c r="I1175">
        <v>58.921700000000001</v>
      </c>
      <c r="J1175">
        <v>0</v>
      </c>
      <c r="K1175">
        <v>0</v>
      </c>
      <c r="L1175">
        <v>0</v>
      </c>
      <c r="M1175">
        <v>0</v>
      </c>
      <c r="N1175">
        <v>0</v>
      </c>
      <c r="O1175">
        <v>1469</v>
      </c>
    </row>
    <row r="1176" spans="1:15">
      <c r="A1176" t="s">
        <v>30</v>
      </c>
      <c r="B1176" t="s">
        <v>42</v>
      </c>
      <c r="C1176" t="s">
        <v>44</v>
      </c>
      <c r="D1176" t="s">
        <v>53</v>
      </c>
      <c r="E1176">
        <v>6</v>
      </c>
      <c r="F1176" t="str">
        <f t="shared" si="18"/>
        <v>Average Per Device1-in-10May System Peak Day30% Cycling6</v>
      </c>
      <c r="G1176">
        <v>1.855094</v>
      </c>
      <c r="H1176">
        <v>1.855094</v>
      </c>
      <c r="I1176">
        <v>58.921700000000001</v>
      </c>
      <c r="J1176">
        <v>0</v>
      </c>
      <c r="K1176">
        <v>0</v>
      </c>
      <c r="L1176">
        <v>0</v>
      </c>
      <c r="M1176">
        <v>0</v>
      </c>
      <c r="N1176">
        <v>0</v>
      </c>
      <c r="O1176">
        <v>1469</v>
      </c>
    </row>
    <row r="1177" spans="1:15">
      <c r="A1177" t="s">
        <v>51</v>
      </c>
      <c r="B1177" t="s">
        <v>42</v>
      </c>
      <c r="C1177" t="s">
        <v>44</v>
      </c>
      <c r="D1177" t="s">
        <v>53</v>
      </c>
      <c r="E1177">
        <v>6</v>
      </c>
      <c r="F1177" t="str">
        <f t="shared" si="18"/>
        <v>Aggregate1-in-10May System Peak Day30% Cycling6</v>
      </c>
      <c r="G1177">
        <v>7.2552719999999997</v>
      </c>
      <c r="H1177">
        <v>7.2552719999999997</v>
      </c>
      <c r="I1177">
        <v>58.921700000000001</v>
      </c>
      <c r="J1177">
        <v>0</v>
      </c>
      <c r="K1177">
        <v>0</v>
      </c>
      <c r="L1177">
        <v>0</v>
      </c>
      <c r="M1177">
        <v>0</v>
      </c>
      <c r="N1177">
        <v>0</v>
      </c>
      <c r="O1177">
        <v>1469</v>
      </c>
    </row>
    <row r="1178" spans="1:15">
      <c r="A1178" t="s">
        <v>31</v>
      </c>
      <c r="B1178" t="s">
        <v>42</v>
      </c>
      <c r="C1178" t="s">
        <v>44</v>
      </c>
      <c r="D1178" t="s">
        <v>53</v>
      </c>
      <c r="E1178">
        <v>7</v>
      </c>
      <c r="F1178" t="str">
        <f t="shared" si="18"/>
        <v>Average Per Ton1-in-10May System Peak Day30% Cycling7</v>
      </c>
      <c r="G1178">
        <v>0.54868620000000001</v>
      </c>
      <c r="H1178">
        <v>0.54868620000000001</v>
      </c>
      <c r="I1178">
        <v>62.681399999999996</v>
      </c>
      <c r="J1178">
        <v>0</v>
      </c>
      <c r="K1178">
        <v>0</v>
      </c>
      <c r="L1178">
        <v>0</v>
      </c>
      <c r="M1178">
        <v>0</v>
      </c>
      <c r="N1178">
        <v>0</v>
      </c>
      <c r="O1178">
        <v>1469</v>
      </c>
    </row>
    <row r="1179" spans="1:15">
      <c r="A1179" t="s">
        <v>29</v>
      </c>
      <c r="B1179" t="s">
        <v>42</v>
      </c>
      <c r="C1179" t="s">
        <v>44</v>
      </c>
      <c r="D1179" t="s">
        <v>53</v>
      </c>
      <c r="E1179">
        <v>7</v>
      </c>
      <c r="F1179" t="str">
        <f t="shared" si="18"/>
        <v>Average Per Premise1-in-10May System Peak Day30% Cycling7</v>
      </c>
      <c r="G1179">
        <v>5.657743</v>
      </c>
      <c r="H1179">
        <v>5.657743</v>
      </c>
      <c r="I1179">
        <v>62.681399999999996</v>
      </c>
      <c r="J1179">
        <v>0</v>
      </c>
      <c r="K1179">
        <v>0</v>
      </c>
      <c r="L1179">
        <v>0</v>
      </c>
      <c r="M1179">
        <v>0</v>
      </c>
      <c r="N1179">
        <v>0</v>
      </c>
      <c r="O1179">
        <v>1469</v>
      </c>
    </row>
    <row r="1180" spans="1:15">
      <c r="A1180" t="s">
        <v>30</v>
      </c>
      <c r="B1180" t="s">
        <v>42</v>
      </c>
      <c r="C1180" t="s">
        <v>44</v>
      </c>
      <c r="D1180" t="s">
        <v>53</v>
      </c>
      <c r="E1180">
        <v>7</v>
      </c>
      <c r="F1180" t="str">
        <f t="shared" si="18"/>
        <v>Average Per Device1-in-10May System Peak Day30% Cycling7</v>
      </c>
      <c r="G1180">
        <v>2.125089</v>
      </c>
      <c r="H1180">
        <v>2.125089</v>
      </c>
      <c r="I1180">
        <v>62.681399999999996</v>
      </c>
      <c r="J1180">
        <v>0</v>
      </c>
      <c r="K1180">
        <v>0</v>
      </c>
      <c r="L1180">
        <v>0</v>
      </c>
      <c r="M1180">
        <v>0</v>
      </c>
      <c r="N1180">
        <v>0</v>
      </c>
      <c r="O1180">
        <v>1469</v>
      </c>
    </row>
    <row r="1181" spans="1:15">
      <c r="A1181" t="s">
        <v>51</v>
      </c>
      <c r="B1181" t="s">
        <v>42</v>
      </c>
      <c r="C1181" t="s">
        <v>44</v>
      </c>
      <c r="D1181" t="s">
        <v>53</v>
      </c>
      <c r="E1181">
        <v>7</v>
      </c>
      <c r="F1181" t="str">
        <f t="shared" si="18"/>
        <v>Aggregate1-in-10May System Peak Day30% Cycling7</v>
      </c>
      <c r="G1181">
        <v>8.3112250000000003</v>
      </c>
      <c r="H1181">
        <v>8.3112250000000003</v>
      </c>
      <c r="I1181">
        <v>62.681399999999996</v>
      </c>
      <c r="J1181">
        <v>0</v>
      </c>
      <c r="K1181">
        <v>0</v>
      </c>
      <c r="L1181">
        <v>0</v>
      </c>
      <c r="M1181">
        <v>0</v>
      </c>
      <c r="N1181">
        <v>0</v>
      </c>
      <c r="O1181">
        <v>1469</v>
      </c>
    </row>
    <row r="1182" spans="1:15">
      <c r="A1182" t="s">
        <v>31</v>
      </c>
      <c r="B1182" t="s">
        <v>42</v>
      </c>
      <c r="C1182" t="s">
        <v>44</v>
      </c>
      <c r="D1182" t="s">
        <v>53</v>
      </c>
      <c r="E1182">
        <v>8</v>
      </c>
      <c r="F1182" t="str">
        <f t="shared" si="18"/>
        <v>Average Per Ton1-in-10May System Peak Day30% Cycling8</v>
      </c>
      <c r="G1182">
        <v>0.6706415</v>
      </c>
      <c r="H1182">
        <v>0.6706415</v>
      </c>
      <c r="I1182">
        <v>70.340400000000002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1469</v>
      </c>
    </row>
    <row r="1183" spans="1:15">
      <c r="A1183" t="s">
        <v>29</v>
      </c>
      <c r="B1183" t="s">
        <v>42</v>
      </c>
      <c r="C1183" t="s">
        <v>44</v>
      </c>
      <c r="D1183" t="s">
        <v>53</v>
      </c>
      <c r="E1183">
        <v>8</v>
      </c>
      <c r="F1183" t="str">
        <f t="shared" si="18"/>
        <v>Average Per Premise1-in-10May System Peak Day30% Cycling8</v>
      </c>
      <c r="G1183">
        <v>6.9152769999999997</v>
      </c>
      <c r="H1183">
        <v>6.9152769999999997</v>
      </c>
      <c r="I1183">
        <v>70.340400000000002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1469</v>
      </c>
    </row>
    <row r="1184" spans="1:15">
      <c r="A1184" t="s">
        <v>30</v>
      </c>
      <c r="B1184" t="s">
        <v>42</v>
      </c>
      <c r="C1184" t="s">
        <v>44</v>
      </c>
      <c r="D1184" t="s">
        <v>53</v>
      </c>
      <c r="E1184">
        <v>8</v>
      </c>
      <c r="F1184" t="str">
        <f t="shared" si="18"/>
        <v>Average Per Device1-in-10May System Peak Day30% Cycling8</v>
      </c>
      <c r="G1184">
        <v>2.5974279999999998</v>
      </c>
      <c r="H1184">
        <v>2.5974279999999998</v>
      </c>
      <c r="I1184">
        <v>70.340400000000002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1469</v>
      </c>
    </row>
    <row r="1185" spans="1:15">
      <c r="A1185" t="s">
        <v>51</v>
      </c>
      <c r="B1185" t="s">
        <v>42</v>
      </c>
      <c r="C1185" t="s">
        <v>44</v>
      </c>
      <c r="D1185" t="s">
        <v>53</v>
      </c>
      <c r="E1185">
        <v>8</v>
      </c>
      <c r="F1185" t="str">
        <f t="shared" si="18"/>
        <v>Aggregate1-in-10May System Peak Day30% Cycling8</v>
      </c>
      <c r="G1185">
        <v>10.15854</v>
      </c>
      <c r="H1185">
        <v>10.15854</v>
      </c>
      <c r="I1185">
        <v>70.340400000000002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1469</v>
      </c>
    </row>
    <row r="1186" spans="1:15">
      <c r="A1186" t="s">
        <v>31</v>
      </c>
      <c r="B1186" t="s">
        <v>42</v>
      </c>
      <c r="C1186" t="s">
        <v>44</v>
      </c>
      <c r="D1186" t="s">
        <v>53</v>
      </c>
      <c r="E1186">
        <v>9</v>
      </c>
      <c r="F1186" t="str">
        <f t="shared" si="18"/>
        <v>Average Per Ton1-in-10May System Peak Day30% Cycling9</v>
      </c>
      <c r="G1186">
        <v>0.85734889999999997</v>
      </c>
      <c r="H1186">
        <v>0.85734889999999997</v>
      </c>
      <c r="I1186">
        <v>76.724999999999994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1469</v>
      </c>
    </row>
    <row r="1187" spans="1:15">
      <c r="A1187" t="s">
        <v>29</v>
      </c>
      <c r="B1187" t="s">
        <v>42</v>
      </c>
      <c r="C1187" t="s">
        <v>44</v>
      </c>
      <c r="D1187" t="s">
        <v>53</v>
      </c>
      <c r="E1187">
        <v>9</v>
      </c>
      <c r="F1187" t="str">
        <f t="shared" si="18"/>
        <v>Average Per Premise1-in-10May System Peak Day30% Cycling9</v>
      </c>
      <c r="G1187">
        <v>8.8404989999999994</v>
      </c>
      <c r="H1187">
        <v>8.8404989999999994</v>
      </c>
      <c r="I1187">
        <v>76.724999999999994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1469</v>
      </c>
    </row>
    <row r="1188" spans="1:15">
      <c r="A1188" t="s">
        <v>30</v>
      </c>
      <c r="B1188" t="s">
        <v>42</v>
      </c>
      <c r="C1188" t="s">
        <v>44</v>
      </c>
      <c r="D1188" t="s">
        <v>53</v>
      </c>
      <c r="E1188">
        <v>9</v>
      </c>
      <c r="F1188" t="str">
        <f t="shared" si="18"/>
        <v>Average Per Device1-in-10May System Peak Day30% Cycling9</v>
      </c>
      <c r="G1188">
        <v>3.3205559999999998</v>
      </c>
      <c r="H1188">
        <v>3.3205559999999998</v>
      </c>
      <c r="I1188">
        <v>76.724999999999994</v>
      </c>
      <c r="J1188">
        <v>0</v>
      </c>
      <c r="K1188">
        <v>0</v>
      </c>
      <c r="L1188">
        <v>0</v>
      </c>
      <c r="M1188">
        <v>0</v>
      </c>
      <c r="N1188">
        <v>0</v>
      </c>
      <c r="O1188">
        <v>1469</v>
      </c>
    </row>
    <row r="1189" spans="1:15">
      <c r="A1189" t="s">
        <v>51</v>
      </c>
      <c r="B1189" t="s">
        <v>42</v>
      </c>
      <c r="C1189" t="s">
        <v>44</v>
      </c>
      <c r="D1189" t="s">
        <v>53</v>
      </c>
      <c r="E1189">
        <v>9</v>
      </c>
      <c r="F1189" t="str">
        <f t="shared" si="18"/>
        <v>Aggregate1-in-10May System Peak Day30% Cycling9</v>
      </c>
      <c r="G1189">
        <v>12.986689999999999</v>
      </c>
      <c r="H1189">
        <v>12.986689999999999</v>
      </c>
      <c r="I1189">
        <v>76.724999999999994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1469</v>
      </c>
    </row>
    <row r="1190" spans="1:15">
      <c r="A1190" t="s">
        <v>31</v>
      </c>
      <c r="B1190" t="s">
        <v>42</v>
      </c>
      <c r="C1190" t="s">
        <v>44</v>
      </c>
      <c r="D1190" t="s">
        <v>53</v>
      </c>
      <c r="E1190">
        <v>10</v>
      </c>
      <c r="F1190" t="str">
        <f t="shared" si="18"/>
        <v>Average Per Ton1-in-10May System Peak Day30% Cycling10</v>
      </c>
      <c r="G1190">
        <v>1.025466</v>
      </c>
      <c r="H1190">
        <v>1.025466</v>
      </c>
      <c r="I1190">
        <v>83.082999999999998</v>
      </c>
      <c r="J1190">
        <v>0</v>
      </c>
      <c r="K1190">
        <v>0</v>
      </c>
      <c r="L1190">
        <v>0</v>
      </c>
      <c r="M1190">
        <v>0</v>
      </c>
      <c r="N1190">
        <v>0</v>
      </c>
      <c r="O1190">
        <v>1469</v>
      </c>
    </row>
    <row r="1191" spans="1:15">
      <c r="A1191" t="s">
        <v>29</v>
      </c>
      <c r="B1191" t="s">
        <v>42</v>
      </c>
      <c r="C1191" t="s">
        <v>44</v>
      </c>
      <c r="D1191" t="s">
        <v>53</v>
      </c>
      <c r="E1191">
        <v>10</v>
      </c>
      <c r="F1191" t="str">
        <f t="shared" si="18"/>
        <v>Average Per Premise1-in-10May System Peak Day30% Cycling10</v>
      </c>
      <c r="G1191">
        <v>10.57403</v>
      </c>
      <c r="H1191">
        <v>10.57403</v>
      </c>
      <c r="I1191">
        <v>83.082999999999998</v>
      </c>
      <c r="J1191">
        <v>0</v>
      </c>
      <c r="K1191">
        <v>0</v>
      </c>
      <c r="L1191">
        <v>0</v>
      </c>
      <c r="M1191">
        <v>0</v>
      </c>
      <c r="N1191">
        <v>0</v>
      </c>
      <c r="O1191">
        <v>1469</v>
      </c>
    </row>
    <row r="1192" spans="1:15">
      <c r="A1192" t="s">
        <v>30</v>
      </c>
      <c r="B1192" t="s">
        <v>42</v>
      </c>
      <c r="C1192" t="s">
        <v>44</v>
      </c>
      <c r="D1192" t="s">
        <v>53</v>
      </c>
      <c r="E1192">
        <v>10</v>
      </c>
      <c r="F1192" t="str">
        <f t="shared" si="18"/>
        <v>Average Per Device1-in-10May System Peak Day30% Cycling10</v>
      </c>
      <c r="G1192">
        <v>3.9716819999999999</v>
      </c>
      <c r="H1192">
        <v>3.9716819999999999</v>
      </c>
      <c r="I1192">
        <v>83.082999999999998</v>
      </c>
      <c r="J1192">
        <v>0</v>
      </c>
      <c r="K1192">
        <v>0</v>
      </c>
      <c r="L1192">
        <v>0</v>
      </c>
      <c r="M1192">
        <v>0</v>
      </c>
      <c r="N1192">
        <v>0</v>
      </c>
      <c r="O1192">
        <v>1469</v>
      </c>
    </row>
    <row r="1193" spans="1:15">
      <c r="A1193" t="s">
        <v>51</v>
      </c>
      <c r="B1193" t="s">
        <v>42</v>
      </c>
      <c r="C1193" t="s">
        <v>44</v>
      </c>
      <c r="D1193" t="s">
        <v>53</v>
      </c>
      <c r="E1193">
        <v>10</v>
      </c>
      <c r="F1193" t="str">
        <f t="shared" si="18"/>
        <v>Aggregate1-in-10May System Peak Day30% Cycling10</v>
      </c>
      <c r="G1193">
        <v>15.533250000000001</v>
      </c>
      <c r="H1193">
        <v>15.533250000000001</v>
      </c>
      <c r="I1193">
        <v>83.082999999999998</v>
      </c>
      <c r="J1193">
        <v>0</v>
      </c>
      <c r="K1193">
        <v>0</v>
      </c>
      <c r="L1193">
        <v>0</v>
      </c>
      <c r="M1193">
        <v>0</v>
      </c>
      <c r="N1193">
        <v>0</v>
      </c>
      <c r="O1193">
        <v>1469</v>
      </c>
    </row>
    <row r="1194" spans="1:15">
      <c r="A1194" t="s">
        <v>31</v>
      </c>
      <c r="B1194" t="s">
        <v>42</v>
      </c>
      <c r="C1194" t="s">
        <v>44</v>
      </c>
      <c r="D1194" t="s">
        <v>53</v>
      </c>
      <c r="E1194">
        <v>11</v>
      </c>
      <c r="F1194" t="str">
        <f t="shared" si="18"/>
        <v>Average Per Ton1-in-10May System Peak Day30% Cycling11</v>
      </c>
      <c r="G1194">
        <v>1.15324</v>
      </c>
      <c r="H1194">
        <v>1.15324</v>
      </c>
      <c r="I1194">
        <v>87.746799999999993</v>
      </c>
      <c r="J1194">
        <v>0</v>
      </c>
      <c r="K1194">
        <v>0</v>
      </c>
      <c r="L1194">
        <v>0</v>
      </c>
      <c r="M1194">
        <v>0</v>
      </c>
      <c r="N1194">
        <v>0</v>
      </c>
      <c r="O1194">
        <v>1469</v>
      </c>
    </row>
    <row r="1195" spans="1:15">
      <c r="A1195" t="s">
        <v>29</v>
      </c>
      <c r="B1195" t="s">
        <v>42</v>
      </c>
      <c r="C1195" t="s">
        <v>44</v>
      </c>
      <c r="D1195" t="s">
        <v>53</v>
      </c>
      <c r="E1195">
        <v>11</v>
      </c>
      <c r="F1195" t="str">
        <f t="shared" si="18"/>
        <v>Average Per Premise1-in-10May System Peak Day30% Cycling11</v>
      </c>
      <c r="G1195">
        <v>11.89156</v>
      </c>
      <c r="H1195">
        <v>11.89156</v>
      </c>
      <c r="I1195">
        <v>87.746799999999993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1469</v>
      </c>
    </row>
    <row r="1196" spans="1:15">
      <c r="A1196" t="s">
        <v>30</v>
      </c>
      <c r="B1196" t="s">
        <v>42</v>
      </c>
      <c r="C1196" t="s">
        <v>44</v>
      </c>
      <c r="D1196" t="s">
        <v>53</v>
      </c>
      <c r="E1196">
        <v>11</v>
      </c>
      <c r="F1196" t="str">
        <f t="shared" si="18"/>
        <v>Average Per Device1-in-10May System Peak Day30% Cycling11</v>
      </c>
      <c r="G1196">
        <v>4.4665549999999996</v>
      </c>
      <c r="H1196">
        <v>4.4665549999999996</v>
      </c>
      <c r="I1196">
        <v>87.746799999999993</v>
      </c>
      <c r="J1196">
        <v>0</v>
      </c>
      <c r="K1196">
        <v>0</v>
      </c>
      <c r="L1196">
        <v>0</v>
      </c>
      <c r="M1196">
        <v>0</v>
      </c>
      <c r="N1196">
        <v>0</v>
      </c>
      <c r="O1196">
        <v>1469</v>
      </c>
    </row>
    <row r="1197" spans="1:15">
      <c r="A1197" t="s">
        <v>51</v>
      </c>
      <c r="B1197" t="s">
        <v>42</v>
      </c>
      <c r="C1197" t="s">
        <v>44</v>
      </c>
      <c r="D1197" t="s">
        <v>53</v>
      </c>
      <c r="E1197">
        <v>11</v>
      </c>
      <c r="F1197" t="str">
        <f t="shared" si="18"/>
        <v>Aggregate1-in-10May System Peak Day30% Cycling11</v>
      </c>
      <c r="G1197">
        <v>17.468699999999998</v>
      </c>
      <c r="H1197">
        <v>17.468699999999998</v>
      </c>
      <c r="I1197">
        <v>87.746799999999993</v>
      </c>
      <c r="J1197">
        <v>0</v>
      </c>
      <c r="K1197">
        <v>0</v>
      </c>
      <c r="L1197">
        <v>0</v>
      </c>
      <c r="M1197">
        <v>0</v>
      </c>
      <c r="N1197">
        <v>0</v>
      </c>
      <c r="O1197">
        <v>1469</v>
      </c>
    </row>
    <row r="1198" spans="1:15">
      <c r="A1198" t="s">
        <v>31</v>
      </c>
      <c r="B1198" t="s">
        <v>42</v>
      </c>
      <c r="C1198" t="s">
        <v>44</v>
      </c>
      <c r="D1198" t="s">
        <v>53</v>
      </c>
      <c r="E1198">
        <v>12</v>
      </c>
      <c r="F1198" t="str">
        <f t="shared" si="18"/>
        <v>Average Per Ton1-in-10May System Peak Day30% Cycling12</v>
      </c>
      <c r="G1198">
        <v>1.221438</v>
      </c>
      <c r="H1198">
        <v>1.221438</v>
      </c>
      <c r="I1198">
        <v>89.212400000000002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1469</v>
      </c>
    </row>
    <row r="1199" spans="1:15">
      <c r="A1199" t="s">
        <v>29</v>
      </c>
      <c r="B1199" t="s">
        <v>42</v>
      </c>
      <c r="C1199" t="s">
        <v>44</v>
      </c>
      <c r="D1199" t="s">
        <v>53</v>
      </c>
      <c r="E1199">
        <v>12</v>
      </c>
      <c r="F1199" t="str">
        <f t="shared" si="18"/>
        <v>Average Per Premise1-in-10May System Peak Day30% Cycling12</v>
      </c>
      <c r="G1199">
        <v>12.59478</v>
      </c>
      <c r="H1199">
        <v>12.59478</v>
      </c>
      <c r="I1199">
        <v>89.212400000000002</v>
      </c>
      <c r="J1199">
        <v>0</v>
      </c>
      <c r="K1199">
        <v>0</v>
      </c>
      <c r="L1199">
        <v>0</v>
      </c>
      <c r="M1199">
        <v>0</v>
      </c>
      <c r="N1199">
        <v>0</v>
      </c>
      <c r="O1199">
        <v>1469</v>
      </c>
    </row>
    <row r="1200" spans="1:15">
      <c r="A1200" t="s">
        <v>30</v>
      </c>
      <c r="B1200" t="s">
        <v>42</v>
      </c>
      <c r="C1200" t="s">
        <v>44</v>
      </c>
      <c r="D1200" t="s">
        <v>53</v>
      </c>
      <c r="E1200">
        <v>12</v>
      </c>
      <c r="F1200" t="str">
        <f t="shared" si="18"/>
        <v>Average Per Device1-in-10May System Peak Day30% Cycling12</v>
      </c>
      <c r="G1200">
        <v>4.7306900000000001</v>
      </c>
      <c r="H1200">
        <v>4.7306900000000001</v>
      </c>
      <c r="I1200">
        <v>89.212400000000002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1469</v>
      </c>
    </row>
    <row r="1201" spans="1:15">
      <c r="A1201" t="s">
        <v>51</v>
      </c>
      <c r="B1201" t="s">
        <v>42</v>
      </c>
      <c r="C1201" t="s">
        <v>44</v>
      </c>
      <c r="D1201" t="s">
        <v>53</v>
      </c>
      <c r="E1201">
        <v>12</v>
      </c>
      <c r="F1201" t="str">
        <f t="shared" si="18"/>
        <v>Aggregate1-in-10May System Peak Day30% Cycling12</v>
      </c>
      <c r="G1201">
        <v>18.501729999999998</v>
      </c>
      <c r="H1201">
        <v>18.501729999999998</v>
      </c>
      <c r="I1201">
        <v>89.212400000000002</v>
      </c>
      <c r="J1201">
        <v>0</v>
      </c>
      <c r="K1201">
        <v>0</v>
      </c>
      <c r="L1201">
        <v>0</v>
      </c>
      <c r="M1201">
        <v>0</v>
      </c>
      <c r="N1201">
        <v>0</v>
      </c>
      <c r="O1201">
        <v>1469</v>
      </c>
    </row>
    <row r="1202" spans="1:15">
      <c r="A1202" t="s">
        <v>31</v>
      </c>
      <c r="B1202" t="s">
        <v>42</v>
      </c>
      <c r="C1202" t="s">
        <v>44</v>
      </c>
      <c r="D1202" t="s">
        <v>53</v>
      </c>
      <c r="E1202">
        <v>13</v>
      </c>
      <c r="F1202" t="str">
        <f t="shared" si="18"/>
        <v>Average Per Ton1-in-10May System Peak Day30% Cycling13</v>
      </c>
      <c r="G1202">
        <v>1.2436579999999999</v>
      </c>
      <c r="H1202">
        <v>1.2436579999999999</v>
      </c>
      <c r="I1202">
        <v>89.247100000000003</v>
      </c>
      <c r="J1202">
        <v>0</v>
      </c>
      <c r="K1202">
        <v>0</v>
      </c>
      <c r="L1202">
        <v>0</v>
      </c>
      <c r="M1202">
        <v>0</v>
      </c>
      <c r="N1202">
        <v>0</v>
      </c>
      <c r="O1202">
        <v>1469</v>
      </c>
    </row>
    <row r="1203" spans="1:15">
      <c r="A1203" t="s">
        <v>29</v>
      </c>
      <c r="B1203" t="s">
        <v>42</v>
      </c>
      <c r="C1203" t="s">
        <v>44</v>
      </c>
      <c r="D1203" t="s">
        <v>53</v>
      </c>
      <c r="E1203">
        <v>13</v>
      </c>
      <c r="F1203" t="str">
        <f t="shared" si="18"/>
        <v>Average Per Premise1-in-10May System Peak Day30% Cycling13</v>
      </c>
      <c r="G1203">
        <v>12.8239</v>
      </c>
      <c r="H1203">
        <v>12.8239</v>
      </c>
      <c r="I1203">
        <v>89.247100000000003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1469</v>
      </c>
    </row>
    <row r="1204" spans="1:15">
      <c r="A1204" t="s">
        <v>30</v>
      </c>
      <c r="B1204" t="s">
        <v>42</v>
      </c>
      <c r="C1204" t="s">
        <v>44</v>
      </c>
      <c r="D1204" t="s">
        <v>53</v>
      </c>
      <c r="E1204">
        <v>13</v>
      </c>
      <c r="F1204" t="str">
        <f t="shared" si="18"/>
        <v>Average Per Device1-in-10May System Peak Day30% Cycling13</v>
      </c>
      <c r="G1204">
        <v>4.8167489999999997</v>
      </c>
      <c r="H1204">
        <v>4.8167489999999997</v>
      </c>
      <c r="I1204">
        <v>89.247100000000003</v>
      </c>
      <c r="J1204">
        <v>0</v>
      </c>
      <c r="K1204">
        <v>0</v>
      </c>
      <c r="L1204">
        <v>0</v>
      </c>
      <c r="M1204">
        <v>0</v>
      </c>
      <c r="N1204">
        <v>0</v>
      </c>
      <c r="O1204">
        <v>1469</v>
      </c>
    </row>
    <row r="1205" spans="1:15">
      <c r="A1205" t="s">
        <v>51</v>
      </c>
      <c r="B1205" t="s">
        <v>42</v>
      </c>
      <c r="C1205" t="s">
        <v>44</v>
      </c>
      <c r="D1205" t="s">
        <v>53</v>
      </c>
      <c r="E1205">
        <v>13</v>
      </c>
      <c r="F1205" t="str">
        <f t="shared" si="18"/>
        <v>Aggregate1-in-10May System Peak Day30% Cycling13</v>
      </c>
      <c r="G1205">
        <v>18.83831</v>
      </c>
      <c r="H1205">
        <v>18.83831</v>
      </c>
      <c r="I1205">
        <v>89.247100000000003</v>
      </c>
      <c r="J1205">
        <v>0</v>
      </c>
      <c r="K1205">
        <v>0</v>
      </c>
      <c r="L1205">
        <v>0</v>
      </c>
      <c r="M1205">
        <v>0</v>
      </c>
      <c r="N1205">
        <v>0</v>
      </c>
      <c r="O1205">
        <v>1469</v>
      </c>
    </row>
    <row r="1206" spans="1:15">
      <c r="A1206" t="s">
        <v>31</v>
      </c>
      <c r="B1206" t="s">
        <v>42</v>
      </c>
      <c r="C1206" t="s">
        <v>44</v>
      </c>
      <c r="D1206" t="s">
        <v>53</v>
      </c>
      <c r="E1206">
        <v>14</v>
      </c>
      <c r="F1206" t="str">
        <f t="shared" si="18"/>
        <v>Average Per Ton1-in-10May System Peak Day30% Cycling14</v>
      </c>
      <c r="G1206">
        <v>1.18821</v>
      </c>
      <c r="H1206">
        <v>1.248753</v>
      </c>
      <c r="I1206">
        <v>87.987099999999998</v>
      </c>
      <c r="J1206">
        <v>3.7649700000000001E-2</v>
      </c>
      <c r="K1206">
        <v>5.1175199999999997E-2</v>
      </c>
      <c r="L1206">
        <v>6.0542800000000001E-2</v>
      </c>
      <c r="M1206">
        <v>6.99105E-2</v>
      </c>
      <c r="N1206">
        <v>8.3435899999999993E-2</v>
      </c>
      <c r="O1206">
        <v>1469</v>
      </c>
    </row>
    <row r="1207" spans="1:15">
      <c r="A1207" t="s">
        <v>29</v>
      </c>
      <c r="B1207" t="s">
        <v>42</v>
      </c>
      <c r="C1207" t="s">
        <v>44</v>
      </c>
      <c r="D1207" t="s">
        <v>53</v>
      </c>
      <c r="E1207">
        <v>14</v>
      </c>
      <c r="F1207" t="str">
        <f t="shared" si="18"/>
        <v>Average Per Premise1-in-10May System Peak Day30% Cycling14</v>
      </c>
      <c r="G1207">
        <v>12.25215</v>
      </c>
      <c r="H1207">
        <v>12.876440000000001</v>
      </c>
      <c r="I1207">
        <v>87.987099999999998</v>
      </c>
      <c r="J1207">
        <v>0.38822279999999998</v>
      </c>
      <c r="K1207">
        <v>0.52768939999999998</v>
      </c>
      <c r="L1207">
        <v>0.62428340000000004</v>
      </c>
      <c r="M1207">
        <v>0.72087749999999995</v>
      </c>
      <c r="N1207">
        <v>0.86034409999999995</v>
      </c>
      <c r="O1207">
        <v>1469</v>
      </c>
    </row>
    <row r="1208" spans="1:15">
      <c r="A1208" t="s">
        <v>30</v>
      </c>
      <c r="B1208" t="s">
        <v>42</v>
      </c>
      <c r="C1208" t="s">
        <v>44</v>
      </c>
      <c r="D1208" t="s">
        <v>53</v>
      </c>
      <c r="E1208">
        <v>14</v>
      </c>
      <c r="F1208" t="str">
        <f t="shared" si="18"/>
        <v>Average Per Device1-in-10May System Peak Day30% Cycling14</v>
      </c>
      <c r="G1208">
        <v>4.601998</v>
      </c>
      <c r="H1208">
        <v>4.8364830000000003</v>
      </c>
      <c r="I1208">
        <v>87.987099999999998</v>
      </c>
      <c r="J1208">
        <v>0.14581930000000001</v>
      </c>
      <c r="K1208">
        <v>0.19820399999999999</v>
      </c>
      <c r="L1208">
        <v>0.23448540000000001</v>
      </c>
      <c r="M1208">
        <v>0.27076679999999997</v>
      </c>
      <c r="N1208">
        <v>0.32315149999999998</v>
      </c>
      <c r="O1208">
        <v>1469</v>
      </c>
    </row>
    <row r="1209" spans="1:15">
      <c r="A1209" t="s">
        <v>51</v>
      </c>
      <c r="B1209" t="s">
        <v>42</v>
      </c>
      <c r="C1209" t="s">
        <v>44</v>
      </c>
      <c r="D1209" t="s">
        <v>53</v>
      </c>
      <c r="E1209">
        <v>14</v>
      </c>
      <c r="F1209" t="str">
        <f t="shared" si="18"/>
        <v>Aggregate1-in-10May System Peak Day30% Cycling14</v>
      </c>
      <c r="G1209">
        <v>17.99841</v>
      </c>
      <c r="H1209">
        <v>18.915489999999998</v>
      </c>
      <c r="I1209">
        <v>87.987099999999998</v>
      </c>
      <c r="J1209">
        <v>0.57029929999999995</v>
      </c>
      <c r="K1209">
        <v>0.77517570000000002</v>
      </c>
      <c r="L1209">
        <v>0.91707240000000001</v>
      </c>
      <c r="M1209">
        <v>1.058969</v>
      </c>
      <c r="N1209">
        <v>1.2638450000000001</v>
      </c>
      <c r="O1209">
        <v>1469</v>
      </c>
    </row>
    <row r="1210" spans="1:15">
      <c r="A1210" t="s">
        <v>31</v>
      </c>
      <c r="B1210" t="s">
        <v>42</v>
      </c>
      <c r="C1210" t="s">
        <v>44</v>
      </c>
      <c r="D1210" t="s">
        <v>53</v>
      </c>
      <c r="E1210">
        <v>15</v>
      </c>
      <c r="F1210" t="str">
        <f t="shared" si="18"/>
        <v>Average Per Ton1-in-10May System Peak Day30% Cycling15</v>
      </c>
      <c r="G1210">
        <v>1.1811069999999999</v>
      </c>
      <c r="H1210">
        <v>1.24834</v>
      </c>
      <c r="I1210">
        <v>87.130700000000004</v>
      </c>
      <c r="J1210">
        <v>4.1810199999999999E-2</v>
      </c>
      <c r="K1210">
        <v>5.6830199999999997E-2</v>
      </c>
      <c r="L1210">
        <v>6.7233000000000001E-2</v>
      </c>
      <c r="M1210">
        <v>7.7635800000000005E-2</v>
      </c>
      <c r="N1210">
        <v>9.2655899999999999E-2</v>
      </c>
      <c r="O1210">
        <v>1469</v>
      </c>
    </row>
    <row r="1211" spans="1:15">
      <c r="A1211" t="s">
        <v>29</v>
      </c>
      <c r="B1211" t="s">
        <v>42</v>
      </c>
      <c r="C1211" t="s">
        <v>44</v>
      </c>
      <c r="D1211" t="s">
        <v>53</v>
      </c>
      <c r="E1211">
        <v>15</v>
      </c>
      <c r="F1211" t="str">
        <f t="shared" si="18"/>
        <v>Average Per Premise1-in-10May System Peak Day30% Cycling15</v>
      </c>
      <c r="G1211">
        <v>12.17891</v>
      </c>
      <c r="H1211">
        <v>12.87218</v>
      </c>
      <c r="I1211">
        <v>87.130700000000004</v>
      </c>
      <c r="J1211">
        <v>0.43112279999999997</v>
      </c>
      <c r="K1211">
        <v>0.58600090000000005</v>
      </c>
      <c r="L1211">
        <v>0.69326889999999997</v>
      </c>
      <c r="M1211">
        <v>0.8005371</v>
      </c>
      <c r="N1211">
        <v>0.95541509999999996</v>
      </c>
      <c r="O1211">
        <v>1469</v>
      </c>
    </row>
    <row r="1212" spans="1:15">
      <c r="A1212" t="s">
        <v>30</v>
      </c>
      <c r="B1212" t="s">
        <v>42</v>
      </c>
      <c r="C1212" t="s">
        <v>44</v>
      </c>
      <c r="D1212" t="s">
        <v>53</v>
      </c>
      <c r="E1212">
        <v>15</v>
      </c>
      <c r="F1212" t="str">
        <f t="shared" si="18"/>
        <v>Average Per Device1-in-10May System Peak Day30% Cycling15</v>
      </c>
      <c r="G1212">
        <v>4.5744889999999998</v>
      </c>
      <c r="H1212">
        <v>4.8348849999999999</v>
      </c>
      <c r="I1212">
        <v>87.130700000000004</v>
      </c>
      <c r="J1212">
        <v>0.16193289999999999</v>
      </c>
      <c r="K1212">
        <v>0.2201062</v>
      </c>
      <c r="L1212">
        <v>0.26039679999999998</v>
      </c>
      <c r="M1212">
        <v>0.3006875</v>
      </c>
      <c r="N1212">
        <v>0.35886079999999998</v>
      </c>
      <c r="O1212">
        <v>1469</v>
      </c>
    </row>
    <row r="1213" spans="1:15">
      <c r="A1213" t="s">
        <v>51</v>
      </c>
      <c r="B1213" t="s">
        <v>42</v>
      </c>
      <c r="C1213" t="s">
        <v>44</v>
      </c>
      <c r="D1213" t="s">
        <v>53</v>
      </c>
      <c r="E1213">
        <v>15</v>
      </c>
      <c r="F1213" t="str">
        <f t="shared" si="18"/>
        <v>Aggregate1-in-10May System Peak Day30% Cycling15</v>
      </c>
      <c r="G1213">
        <v>17.890830000000001</v>
      </c>
      <c r="H1213">
        <v>18.90924</v>
      </c>
      <c r="I1213">
        <v>87.130700000000004</v>
      </c>
      <c r="J1213">
        <v>0.63331939999999998</v>
      </c>
      <c r="K1213">
        <v>0.86083529999999997</v>
      </c>
      <c r="L1213">
        <v>1.0184120000000001</v>
      </c>
      <c r="M1213">
        <v>1.175989</v>
      </c>
      <c r="N1213">
        <v>1.403505</v>
      </c>
      <c r="O1213">
        <v>1469</v>
      </c>
    </row>
    <row r="1214" spans="1:15">
      <c r="A1214" t="s">
        <v>31</v>
      </c>
      <c r="B1214" t="s">
        <v>42</v>
      </c>
      <c r="C1214" t="s">
        <v>44</v>
      </c>
      <c r="D1214" t="s">
        <v>53</v>
      </c>
      <c r="E1214">
        <v>16</v>
      </c>
      <c r="F1214" t="str">
        <f t="shared" si="18"/>
        <v>Average Per Ton1-in-10May System Peak Day30% Cycling16</v>
      </c>
      <c r="G1214">
        <v>1.162153</v>
      </c>
      <c r="H1214">
        <v>1.2231160000000001</v>
      </c>
      <c r="I1214">
        <v>85.420699999999997</v>
      </c>
      <c r="J1214">
        <v>3.7910600000000003E-2</v>
      </c>
      <c r="K1214">
        <v>5.1529699999999998E-2</v>
      </c>
      <c r="L1214">
        <v>6.0962299999999997E-2</v>
      </c>
      <c r="M1214">
        <v>7.0394899999999996E-2</v>
      </c>
      <c r="N1214">
        <v>8.4014000000000005E-2</v>
      </c>
      <c r="O1214">
        <v>1469</v>
      </c>
    </row>
    <row r="1215" spans="1:15">
      <c r="A1215" t="s">
        <v>29</v>
      </c>
      <c r="B1215" t="s">
        <v>42</v>
      </c>
      <c r="C1215" t="s">
        <v>44</v>
      </c>
      <c r="D1215" t="s">
        <v>53</v>
      </c>
      <c r="E1215">
        <v>16</v>
      </c>
      <c r="F1215" t="str">
        <f t="shared" si="18"/>
        <v>Average Per Premise1-in-10May System Peak Day30% Cycling16</v>
      </c>
      <c r="G1215">
        <v>11.983470000000001</v>
      </c>
      <c r="H1215">
        <v>12.612080000000001</v>
      </c>
      <c r="I1215">
        <v>85.420699999999997</v>
      </c>
      <c r="J1215">
        <v>0.3909128</v>
      </c>
      <c r="K1215">
        <v>0.53134570000000003</v>
      </c>
      <c r="L1215">
        <v>0.62860910000000003</v>
      </c>
      <c r="M1215">
        <v>0.72587239999999997</v>
      </c>
      <c r="N1215">
        <v>0.86630529999999994</v>
      </c>
      <c r="O1215">
        <v>1469</v>
      </c>
    </row>
    <row r="1216" spans="1:15">
      <c r="A1216" t="s">
        <v>30</v>
      </c>
      <c r="B1216" t="s">
        <v>42</v>
      </c>
      <c r="C1216" t="s">
        <v>44</v>
      </c>
      <c r="D1216" t="s">
        <v>53</v>
      </c>
      <c r="E1216">
        <v>16</v>
      </c>
      <c r="F1216" t="str">
        <f t="shared" si="18"/>
        <v>Average Per Device1-in-10May System Peak Day30% Cycling16</v>
      </c>
      <c r="G1216">
        <v>4.5010789999999998</v>
      </c>
      <c r="H1216">
        <v>4.7371889999999999</v>
      </c>
      <c r="I1216">
        <v>85.420699999999997</v>
      </c>
      <c r="J1216">
        <v>0.14682970000000001</v>
      </c>
      <c r="K1216">
        <v>0.19957730000000001</v>
      </c>
      <c r="L1216">
        <v>0.23611009999999999</v>
      </c>
      <c r="M1216">
        <v>0.27264300000000002</v>
      </c>
      <c r="N1216">
        <v>0.32539059999999997</v>
      </c>
      <c r="O1216">
        <v>1469</v>
      </c>
    </row>
    <row r="1217" spans="1:15">
      <c r="A1217" t="s">
        <v>51</v>
      </c>
      <c r="B1217" t="s">
        <v>42</v>
      </c>
      <c r="C1217" t="s">
        <v>44</v>
      </c>
      <c r="D1217" t="s">
        <v>53</v>
      </c>
      <c r="E1217">
        <v>16</v>
      </c>
      <c r="F1217" t="str">
        <f t="shared" si="18"/>
        <v>Aggregate1-in-10May System Peak Day30% Cycling16</v>
      </c>
      <c r="G1217">
        <v>17.603719999999999</v>
      </c>
      <c r="H1217">
        <v>18.527149999999999</v>
      </c>
      <c r="I1217">
        <v>85.420699999999997</v>
      </c>
      <c r="J1217">
        <v>0.57425090000000001</v>
      </c>
      <c r="K1217">
        <v>0.78054690000000004</v>
      </c>
      <c r="L1217">
        <v>0.92342679999999999</v>
      </c>
      <c r="M1217">
        <v>1.0663069999999999</v>
      </c>
      <c r="N1217">
        <v>1.2726029999999999</v>
      </c>
      <c r="O1217">
        <v>1469</v>
      </c>
    </row>
    <row r="1218" spans="1:15">
      <c r="A1218" t="s">
        <v>31</v>
      </c>
      <c r="B1218" t="s">
        <v>42</v>
      </c>
      <c r="C1218" t="s">
        <v>44</v>
      </c>
      <c r="D1218" t="s">
        <v>53</v>
      </c>
      <c r="E1218">
        <v>17</v>
      </c>
      <c r="F1218" t="str">
        <f t="shared" si="18"/>
        <v>Average Per Ton1-in-10May System Peak Day30% Cycling17</v>
      </c>
      <c r="G1218">
        <v>1.1113550000000001</v>
      </c>
      <c r="H1218">
        <v>1.16394</v>
      </c>
      <c r="I1218">
        <v>83.055099999999996</v>
      </c>
      <c r="J1218">
        <v>3.2701099999999997E-2</v>
      </c>
      <c r="K1218">
        <v>4.4448799999999997E-2</v>
      </c>
      <c r="L1218">
        <v>5.2585199999999999E-2</v>
      </c>
      <c r="M1218">
        <v>6.0721600000000001E-2</v>
      </c>
      <c r="N1218">
        <v>7.24693E-2</v>
      </c>
      <c r="O1218">
        <v>1469</v>
      </c>
    </row>
    <row r="1219" spans="1:15">
      <c r="A1219" t="s">
        <v>29</v>
      </c>
      <c r="B1219" t="s">
        <v>42</v>
      </c>
      <c r="C1219" t="s">
        <v>44</v>
      </c>
      <c r="D1219" t="s">
        <v>53</v>
      </c>
      <c r="E1219">
        <v>17</v>
      </c>
      <c r="F1219" t="str">
        <f t="shared" ref="F1219:F1282" si="19">CONCATENATE(A1219,B1219,C1219,D1219,E1219)</f>
        <v>Average Per Premise1-in-10May System Peak Day30% Cycling17</v>
      </c>
      <c r="G1219">
        <v>11.459669999999999</v>
      </c>
      <c r="H1219">
        <v>12.001899999999999</v>
      </c>
      <c r="I1219">
        <v>83.055099999999996</v>
      </c>
      <c r="J1219">
        <v>0.33719559999999998</v>
      </c>
      <c r="K1219">
        <v>0.45833099999999999</v>
      </c>
      <c r="L1219">
        <v>0.54222899999999996</v>
      </c>
      <c r="M1219">
        <v>0.62612690000000004</v>
      </c>
      <c r="N1219">
        <v>0.74726230000000005</v>
      </c>
      <c r="O1219">
        <v>1469</v>
      </c>
    </row>
    <row r="1220" spans="1:15">
      <c r="A1220" t="s">
        <v>30</v>
      </c>
      <c r="B1220" t="s">
        <v>42</v>
      </c>
      <c r="C1220" t="s">
        <v>44</v>
      </c>
      <c r="D1220" t="s">
        <v>53</v>
      </c>
      <c r="E1220">
        <v>17</v>
      </c>
      <c r="F1220" t="str">
        <f t="shared" si="19"/>
        <v>Average Per Device1-in-10May System Peak Day30% Cycling17</v>
      </c>
      <c r="G1220">
        <v>4.3043339999999999</v>
      </c>
      <c r="H1220">
        <v>4.508</v>
      </c>
      <c r="I1220">
        <v>83.055099999999996</v>
      </c>
      <c r="J1220">
        <v>0.12665309999999999</v>
      </c>
      <c r="K1220">
        <v>0.17215240000000001</v>
      </c>
      <c r="L1220">
        <v>0.20366509999999999</v>
      </c>
      <c r="M1220">
        <v>0.23517779999999999</v>
      </c>
      <c r="N1220">
        <v>0.28067710000000001</v>
      </c>
      <c r="O1220">
        <v>1469</v>
      </c>
    </row>
    <row r="1221" spans="1:15">
      <c r="A1221" t="s">
        <v>51</v>
      </c>
      <c r="B1221" t="s">
        <v>42</v>
      </c>
      <c r="C1221" t="s">
        <v>44</v>
      </c>
      <c r="D1221" t="s">
        <v>53</v>
      </c>
      <c r="E1221">
        <v>17</v>
      </c>
      <c r="F1221" t="str">
        <f t="shared" si="19"/>
        <v>Aggregate1-in-10May System Peak Day30% Cycling17</v>
      </c>
      <c r="G1221">
        <v>16.834250000000001</v>
      </c>
      <c r="H1221">
        <v>17.630790000000001</v>
      </c>
      <c r="I1221">
        <v>83.055099999999996</v>
      </c>
      <c r="J1221">
        <v>0.49534040000000001</v>
      </c>
      <c r="K1221">
        <v>0.6732882</v>
      </c>
      <c r="L1221">
        <v>0.79653430000000003</v>
      </c>
      <c r="M1221">
        <v>0.9197805</v>
      </c>
      <c r="N1221">
        <v>1.097728</v>
      </c>
      <c r="O1221">
        <v>1469</v>
      </c>
    </row>
    <row r="1222" spans="1:15">
      <c r="A1222" t="s">
        <v>31</v>
      </c>
      <c r="B1222" t="s">
        <v>42</v>
      </c>
      <c r="C1222" t="s">
        <v>44</v>
      </c>
      <c r="D1222" t="s">
        <v>53</v>
      </c>
      <c r="E1222">
        <v>18</v>
      </c>
      <c r="F1222" t="str">
        <f t="shared" si="19"/>
        <v>Average Per Ton1-in-10May System Peak Day30% Cycling18</v>
      </c>
      <c r="G1222">
        <v>0.99866250000000001</v>
      </c>
      <c r="H1222">
        <v>1.0482720000000001</v>
      </c>
      <c r="I1222">
        <v>82.244399999999999</v>
      </c>
      <c r="J1222">
        <v>3.0850700000000002E-2</v>
      </c>
      <c r="K1222">
        <v>4.1933699999999997E-2</v>
      </c>
      <c r="L1222">
        <v>4.96097E-2</v>
      </c>
      <c r="M1222">
        <v>5.7285700000000002E-2</v>
      </c>
      <c r="N1222">
        <v>6.8368600000000002E-2</v>
      </c>
      <c r="O1222">
        <v>1469</v>
      </c>
    </row>
    <row r="1223" spans="1:15">
      <c r="A1223" t="s">
        <v>29</v>
      </c>
      <c r="B1223" t="s">
        <v>42</v>
      </c>
      <c r="C1223" t="s">
        <v>44</v>
      </c>
      <c r="D1223" t="s">
        <v>53</v>
      </c>
      <c r="E1223">
        <v>18</v>
      </c>
      <c r="F1223" t="str">
        <f t="shared" si="19"/>
        <v>Average Per Premise1-in-10May System Peak Day30% Cycling18</v>
      </c>
      <c r="G1223">
        <v>10.297650000000001</v>
      </c>
      <c r="H1223">
        <v>10.809189999999999</v>
      </c>
      <c r="I1223">
        <v>82.244399999999999</v>
      </c>
      <c r="J1223">
        <v>0.3181155</v>
      </c>
      <c r="K1223">
        <v>0.43239640000000001</v>
      </c>
      <c r="L1223">
        <v>0.51154699999999997</v>
      </c>
      <c r="M1223">
        <v>0.59069760000000004</v>
      </c>
      <c r="N1223">
        <v>0.70497860000000001</v>
      </c>
      <c r="O1223">
        <v>1469</v>
      </c>
    </row>
    <row r="1224" spans="1:15">
      <c r="A1224" t="s">
        <v>30</v>
      </c>
      <c r="B1224" t="s">
        <v>42</v>
      </c>
      <c r="C1224" t="s">
        <v>44</v>
      </c>
      <c r="D1224" t="s">
        <v>53</v>
      </c>
      <c r="E1224">
        <v>18</v>
      </c>
      <c r="F1224" t="str">
        <f t="shared" si="19"/>
        <v>Average Per Device1-in-10May System Peak Day30% Cycling18</v>
      </c>
      <c r="G1224">
        <v>3.8678699999999999</v>
      </c>
      <c r="H1224">
        <v>4.0600110000000003</v>
      </c>
      <c r="I1224">
        <v>82.244399999999999</v>
      </c>
      <c r="J1224">
        <v>0.1194865</v>
      </c>
      <c r="K1224">
        <v>0.16241120000000001</v>
      </c>
      <c r="L1224">
        <v>0.1921408</v>
      </c>
      <c r="M1224">
        <v>0.22187029999999999</v>
      </c>
      <c r="N1224">
        <v>0.26479510000000001</v>
      </c>
      <c r="O1224">
        <v>1469</v>
      </c>
    </row>
    <row r="1225" spans="1:15">
      <c r="A1225" t="s">
        <v>51</v>
      </c>
      <c r="B1225" t="s">
        <v>42</v>
      </c>
      <c r="C1225" t="s">
        <v>44</v>
      </c>
      <c r="D1225" t="s">
        <v>53</v>
      </c>
      <c r="E1225">
        <v>18</v>
      </c>
      <c r="F1225" t="str">
        <f t="shared" si="19"/>
        <v>Aggregate1-in-10May System Peak Day30% Cycling18</v>
      </c>
      <c r="G1225">
        <v>15.12724</v>
      </c>
      <c r="H1225">
        <v>15.8787</v>
      </c>
      <c r="I1225">
        <v>82.244399999999999</v>
      </c>
      <c r="J1225">
        <v>0.4673117</v>
      </c>
      <c r="K1225">
        <v>0.63519029999999999</v>
      </c>
      <c r="L1225">
        <v>0.75146259999999998</v>
      </c>
      <c r="M1225">
        <v>0.86773480000000003</v>
      </c>
      <c r="N1225">
        <v>1.035614</v>
      </c>
      <c r="O1225">
        <v>1469</v>
      </c>
    </row>
    <row r="1226" spans="1:15">
      <c r="A1226" t="s">
        <v>31</v>
      </c>
      <c r="B1226" t="s">
        <v>42</v>
      </c>
      <c r="C1226" t="s">
        <v>44</v>
      </c>
      <c r="D1226" t="s">
        <v>53</v>
      </c>
      <c r="E1226">
        <v>19</v>
      </c>
      <c r="F1226" t="str">
        <f t="shared" si="19"/>
        <v>Average Per Ton1-in-10May System Peak Day30% Cycling19</v>
      </c>
      <c r="G1226">
        <v>0.91173820000000005</v>
      </c>
      <c r="H1226">
        <v>0.91173820000000005</v>
      </c>
      <c r="I1226">
        <v>81.070099999999996</v>
      </c>
      <c r="J1226">
        <v>0</v>
      </c>
      <c r="K1226">
        <v>0</v>
      </c>
      <c r="L1226">
        <v>0</v>
      </c>
      <c r="M1226">
        <v>0</v>
      </c>
      <c r="N1226">
        <v>0</v>
      </c>
      <c r="O1226">
        <v>1469</v>
      </c>
    </row>
    <row r="1227" spans="1:15">
      <c r="A1227" t="s">
        <v>29</v>
      </c>
      <c r="B1227" t="s">
        <v>42</v>
      </c>
      <c r="C1227" t="s">
        <v>44</v>
      </c>
      <c r="D1227" t="s">
        <v>53</v>
      </c>
      <c r="E1227">
        <v>19</v>
      </c>
      <c r="F1227" t="str">
        <f t="shared" si="19"/>
        <v>Average Per Premise1-in-10May System Peak Day30% Cycling19</v>
      </c>
      <c r="G1227">
        <v>9.4013310000000008</v>
      </c>
      <c r="H1227">
        <v>9.4013310000000008</v>
      </c>
      <c r="I1227">
        <v>81.070099999999996</v>
      </c>
      <c r="J1227">
        <v>0</v>
      </c>
      <c r="K1227">
        <v>0</v>
      </c>
      <c r="L1227">
        <v>0</v>
      </c>
      <c r="M1227">
        <v>0</v>
      </c>
      <c r="N1227">
        <v>0</v>
      </c>
      <c r="O1227">
        <v>1469</v>
      </c>
    </row>
    <row r="1228" spans="1:15">
      <c r="A1228" t="s">
        <v>30</v>
      </c>
      <c r="B1228" t="s">
        <v>42</v>
      </c>
      <c r="C1228" t="s">
        <v>44</v>
      </c>
      <c r="D1228" t="s">
        <v>53</v>
      </c>
      <c r="E1228">
        <v>19</v>
      </c>
      <c r="F1228" t="str">
        <f t="shared" si="19"/>
        <v>Average Per Device1-in-10May System Peak Day30% Cycling19</v>
      </c>
      <c r="G1228">
        <v>3.5312079999999999</v>
      </c>
      <c r="H1228">
        <v>3.5312079999999999</v>
      </c>
      <c r="I1228">
        <v>81.070099999999996</v>
      </c>
      <c r="J1228">
        <v>0</v>
      </c>
      <c r="K1228">
        <v>0</v>
      </c>
      <c r="L1228">
        <v>0</v>
      </c>
      <c r="M1228">
        <v>0</v>
      </c>
      <c r="N1228">
        <v>0</v>
      </c>
      <c r="O1228">
        <v>1469</v>
      </c>
    </row>
    <row r="1229" spans="1:15">
      <c r="A1229" t="s">
        <v>51</v>
      </c>
      <c r="B1229" t="s">
        <v>42</v>
      </c>
      <c r="C1229" t="s">
        <v>44</v>
      </c>
      <c r="D1229" t="s">
        <v>53</v>
      </c>
      <c r="E1229">
        <v>19</v>
      </c>
      <c r="F1229" t="str">
        <f t="shared" si="19"/>
        <v>Aggregate1-in-10May System Peak Day30% Cycling19</v>
      </c>
      <c r="G1229">
        <v>13.810560000000001</v>
      </c>
      <c r="H1229">
        <v>13.810560000000001</v>
      </c>
      <c r="I1229">
        <v>81.070099999999996</v>
      </c>
      <c r="J1229">
        <v>0</v>
      </c>
      <c r="K1229">
        <v>0</v>
      </c>
      <c r="L1229">
        <v>0</v>
      </c>
      <c r="M1229">
        <v>0</v>
      </c>
      <c r="N1229">
        <v>0</v>
      </c>
      <c r="O1229">
        <v>1469</v>
      </c>
    </row>
    <row r="1230" spans="1:15">
      <c r="A1230" t="s">
        <v>31</v>
      </c>
      <c r="B1230" t="s">
        <v>42</v>
      </c>
      <c r="C1230" t="s">
        <v>44</v>
      </c>
      <c r="D1230" t="s">
        <v>53</v>
      </c>
      <c r="E1230">
        <v>20</v>
      </c>
      <c r="F1230" t="str">
        <f t="shared" si="19"/>
        <v>Average Per Ton1-in-10May System Peak Day30% Cycling20</v>
      </c>
      <c r="G1230">
        <v>0.85307960000000005</v>
      </c>
      <c r="H1230">
        <v>0.85307960000000005</v>
      </c>
      <c r="I1230">
        <v>75.149799999999999</v>
      </c>
      <c r="J1230">
        <v>0</v>
      </c>
      <c r="K1230">
        <v>0</v>
      </c>
      <c r="L1230">
        <v>0</v>
      </c>
      <c r="M1230">
        <v>0</v>
      </c>
      <c r="N1230">
        <v>0</v>
      </c>
      <c r="O1230">
        <v>1469</v>
      </c>
    </row>
    <row r="1231" spans="1:15">
      <c r="A1231" t="s">
        <v>29</v>
      </c>
      <c r="B1231" t="s">
        <v>42</v>
      </c>
      <c r="C1231" t="s">
        <v>44</v>
      </c>
      <c r="D1231" t="s">
        <v>53</v>
      </c>
      <c r="E1231">
        <v>20</v>
      </c>
      <c r="F1231" t="str">
        <f t="shared" si="19"/>
        <v>Average Per Premise1-in-10May System Peak Day30% Cycling20</v>
      </c>
      <c r="G1231">
        <v>8.7964760000000002</v>
      </c>
      <c r="H1231">
        <v>8.7964760000000002</v>
      </c>
      <c r="I1231">
        <v>75.149799999999999</v>
      </c>
      <c r="J1231">
        <v>0</v>
      </c>
      <c r="K1231">
        <v>0</v>
      </c>
      <c r="L1231">
        <v>0</v>
      </c>
      <c r="M1231">
        <v>0</v>
      </c>
      <c r="N1231">
        <v>0</v>
      </c>
      <c r="O1231">
        <v>1469</v>
      </c>
    </row>
    <row r="1232" spans="1:15">
      <c r="A1232" t="s">
        <v>30</v>
      </c>
      <c r="B1232" t="s">
        <v>42</v>
      </c>
      <c r="C1232" t="s">
        <v>44</v>
      </c>
      <c r="D1232" t="s">
        <v>53</v>
      </c>
      <c r="E1232">
        <v>20</v>
      </c>
      <c r="F1232" t="str">
        <f t="shared" si="19"/>
        <v>Average Per Device1-in-10May System Peak Day30% Cycling20</v>
      </c>
      <c r="G1232">
        <v>3.30402</v>
      </c>
      <c r="H1232">
        <v>3.30402</v>
      </c>
      <c r="I1232">
        <v>75.149799999999999</v>
      </c>
      <c r="J1232">
        <v>0</v>
      </c>
      <c r="K1232">
        <v>0</v>
      </c>
      <c r="L1232">
        <v>0</v>
      </c>
      <c r="M1232">
        <v>0</v>
      </c>
      <c r="N1232">
        <v>0</v>
      </c>
      <c r="O1232">
        <v>1469</v>
      </c>
    </row>
    <row r="1233" spans="1:15">
      <c r="A1233" t="s">
        <v>51</v>
      </c>
      <c r="B1233" t="s">
        <v>42</v>
      </c>
      <c r="C1233" t="s">
        <v>44</v>
      </c>
      <c r="D1233" t="s">
        <v>53</v>
      </c>
      <c r="E1233">
        <v>20</v>
      </c>
      <c r="F1233" t="str">
        <f t="shared" si="19"/>
        <v>Aggregate1-in-10May System Peak Day30% Cycling20</v>
      </c>
      <c r="G1233">
        <v>12.92202</v>
      </c>
      <c r="H1233">
        <v>12.92202</v>
      </c>
      <c r="I1233">
        <v>75.149799999999999</v>
      </c>
      <c r="J1233">
        <v>0</v>
      </c>
      <c r="K1233">
        <v>0</v>
      </c>
      <c r="L1233">
        <v>0</v>
      </c>
      <c r="M1233">
        <v>0</v>
      </c>
      <c r="N1233">
        <v>0</v>
      </c>
      <c r="O1233">
        <v>1469</v>
      </c>
    </row>
    <row r="1234" spans="1:15">
      <c r="A1234" t="s">
        <v>31</v>
      </c>
      <c r="B1234" t="s">
        <v>42</v>
      </c>
      <c r="C1234" t="s">
        <v>44</v>
      </c>
      <c r="D1234" t="s">
        <v>53</v>
      </c>
      <c r="E1234">
        <v>21</v>
      </c>
      <c r="F1234" t="str">
        <f t="shared" si="19"/>
        <v>Average Per Ton1-in-10May System Peak Day30% Cycling21</v>
      </c>
      <c r="G1234">
        <v>0.80033880000000002</v>
      </c>
      <c r="H1234">
        <v>0.80033880000000002</v>
      </c>
      <c r="I1234">
        <v>70.603099999999998</v>
      </c>
      <c r="J1234">
        <v>0</v>
      </c>
      <c r="K1234">
        <v>0</v>
      </c>
      <c r="L1234">
        <v>0</v>
      </c>
      <c r="M1234">
        <v>0</v>
      </c>
      <c r="N1234">
        <v>0</v>
      </c>
      <c r="O1234">
        <v>1469</v>
      </c>
    </row>
    <row r="1235" spans="1:15">
      <c r="A1235" t="s">
        <v>29</v>
      </c>
      <c r="B1235" t="s">
        <v>42</v>
      </c>
      <c r="C1235" t="s">
        <v>44</v>
      </c>
      <c r="D1235" t="s">
        <v>53</v>
      </c>
      <c r="E1235">
        <v>21</v>
      </c>
      <c r="F1235" t="str">
        <f t="shared" si="19"/>
        <v>Average Per Premise1-in-10May System Peak Day30% Cycling21</v>
      </c>
      <c r="G1235">
        <v>8.2526430000000008</v>
      </c>
      <c r="H1235">
        <v>8.2526430000000008</v>
      </c>
      <c r="I1235">
        <v>70.603099999999998</v>
      </c>
      <c r="J1235">
        <v>0</v>
      </c>
      <c r="K1235">
        <v>0</v>
      </c>
      <c r="L1235">
        <v>0</v>
      </c>
      <c r="M1235">
        <v>0</v>
      </c>
      <c r="N1235">
        <v>0</v>
      </c>
      <c r="O1235">
        <v>1469</v>
      </c>
    </row>
    <row r="1236" spans="1:15">
      <c r="A1236" t="s">
        <v>30</v>
      </c>
      <c r="B1236" t="s">
        <v>42</v>
      </c>
      <c r="C1236" t="s">
        <v>44</v>
      </c>
      <c r="D1236" t="s">
        <v>53</v>
      </c>
      <c r="E1236">
        <v>21</v>
      </c>
      <c r="F1236" t="str">
        <f t="shared" si="19"/>
        <v>Average Per Device1-in-10May System Peak Day30% Cycling21</v>
      </c>
      <c r="G1236">
        <v>3.0997530000000002</v>
      </c>
      <c r="H1236">
        <v>3.0997530000000002</v>
      </c>
      <c r="I1236">
        <v>70.603099999999998</v>
      </c>
      <c r="J1236">
        <v>0</v>
      </c>
      <c r="K1236">
        <v>0</v>
      </c>
      <c r="L1236">
        <v>0</v>
      </c>
      <c r="M1236">
        <v>0</v>
      </c>
      <c r="N1236">
        <v>0</v>
      </c>
      <c r="O1236">
        <v>1469</v>
      </c>
    </row>
    <row r="1237" spans="1:15">
      <c r="A1237" t="s">
        <v>51</v>
      </c>
      <c r="B1237" t="s">
        <v>42</v>
      </c>
      <c r="C1237" t="s">
        <v>44</v>
      </c>
      <c r="D1237" t="s">
        <v>53</v>
      </c>
      <c r="E1237">
        <v>21</v>
      </c>
      <c r="F1237" t="str">
        <f t="shared" si="19"/>
        <v>Aggregate1-in-10May System Peak Day30% Cycling21</v>
      </c>
      <c r="G1237">
        <v>12.12313</v>
      </c>
      <c r="H1237">
        <v>12.12313</v>
      </c>
      <c r="I1237">
        <v>70.603099999999998</v>
      </c>
      <c r="J1237">
        <v>0</v>
      </c>
      <c r="K1237">
        <v>0</v>
      </c>
      <c r="L1237">
        <v>0</v>
      </c>
      <c r="M1237">
        <v>0</v>
      </c>
      <c r="N1237">
        <v>0</v>
      </c>
      <c r="O1237">
        <v>1469</v>
      </c>
    </row>
    <row r="1238" spans="1:15">
      <c r="A1238" t="s">
        <v>31</v>
      </c>
      <c r="B1238" t="s">
        <v>42</v>
      </c>
      <c r="C1238" t="s">
        <v>44</v>
      </c>
      <c r="D1238" t="s">
        <v>53</v>
      </c>
      <c r="E1238">
        <v>22</v>
      </c>
      <c r="F1238" t="str">
        <f t="shared" si="19"/>
        <v>Average Per Ton1-in-10May System Peak Day30% Cycling22</v>
      </c>
      <c r="G1238">
        <v>0.70315150000000004</v>
      </c>
      <c r="H1238">
        <v>0.70315150000000004</v>
      </c>
      <c r="I1238">
        <v>67.9619</v>
      </c>
      <c r="J1238">
        <v>0</v>
      </c>
      <c r="K1238">
        <v>0</v>
      </c>
      <c r="L1238">
        <v>0</v>
      </c>
      <c r="M1238">
        <v>0</v>
      </c>
      <c r="N1238">
        <v>0</v>
      </c>
      <c r="O1238">
        <v>1469</v>
      </c>
    </row>
    <row r="1239" spans="1:15">
      <c r="A1239" t="s">
        <v>29</v>
      </c>
      <c r="B1239" t="s">
        <v>42</v>
      </c>
      <c r="C1239" t="s">
        <v>44</v>
      </c>
      <c r="D1239" t="s">
        <v>53</v>
      </c>
      <c r="E1239">
        <v>22</v>
      </c>
      <c r="F1239" t="str">
        <f t="shared" si="19"/>
        <v>Average Per Premise1-in-10May System Peak Day30% Cycling22</v>
      </c>
      <c r="G1239">
        <v>7.2505030000000001</v>
      </c>
      <c r="H1239">
        <v>7.2505030000000001</v>
      </c>
      <c r="I1239">
        <v>67.9619</v>
      </c>
      <c r="J1239">
        <v>0</v>
      </c>
      <c r="K1239">
        <v>0</v>
      </c>
      <c r="L1239">
        <v>0</v>
      </c>
      <c r="M1239">
        <v>0</v>
      </c>
      <c r="N1239">
        <v>0</v>
      </c>
      <c r="O1239">
        <v>1469</v>
      </c>
    </row>
    <row r="1240" spans="1:15">
      <c r="A1240" t="s">
        <v>30</v>
      </c>
      <c r="B1240" t="s">
        <v>42</v>
      </c>
      <c r="C1240" t="s">
        <v>44</v>
      </c>
      <c r="D1240" t="s">
        <v>53</v>
      </c>
      <c r="E1240">
        <v>22</v>
      </c>
      <c r="F1240" t="str">
        <f t="shared" si="19"/>
        <v>Average Per Device1-in-10May System Peak Day30% Cycling22</v>
      </c>
      <c r="G1240">
        <v>2.723341</v>
      </c>
      <c r="H1240">
        <v>2.723341</v>
      </c>
      <c r="I1240">
        <v>67.9619</v>
      </c>
      <c r="J1240">
        <v>0</v>
      </c>
      <c r="K1240">
        <v>0</v>
      </c>
      <c r="L1240">
        <v>0</v>
      </c>
      <c r="M1240">
        <v>0</v>
      </c>
      <c r="N1240">
        <v>0</v>
      </c>
      <c r="O1240">
        <v>1469</v>
      </c>
    </row>
    <row r="1241" spans="1:15">
      <c r="A1241" t="s">
        <v>51</v>
      </c>
      <c r="B1241" t="s">
        <v>42</v>
      </c>
      <c r="C1241" t="s">
        <v>44</v>
      </c>
      <c r="D1241" t="s">
        <v>53</v>
      </c>
      <c r="E1241">
        <v>22</v>
      </c>
      <c r="F1241" t="str">
        <f t="shared" si="19"/>
        <v>Aggregate1-in-10May System Peak Day30% Cycling22</v>
      </c>
      <c r="G1241">
        <v>10.65099</v>
      </c>
      <c r="H1241">
        <v>10.65099</v>
      </c>
      <c r="I1241">
        <v>67.9619</v>
      </c>
      <c r="J1241">
        <v>0</v>
      </c>
      <c r="K1241">
        <v>0</v>
      </c>
      <c r="L1241">
        <v>0</v>
      </c>
      <c r="M1241">
        <v>0</v>
      </c>
      <c r="N1241">
        <v>0</v>
      </c>
      <c r="O1241">
        <v>1469</v>
      </c>
    </row>
    <row r="1242" spans="1:15">
      <c r="A1242" t="s">
        <v>31</v>
      </c>
      <c r="B1242" t="s">
        <v>42</v>
      </c>
      <c r="C1242" t="s">
        <v>44</v>
      </c>
      <c r="D1242" t="s">
        <v>53</v>
      </c>
      <c r="E1242">
        <v>23</v>
      </c>
      <c r="F1242" t="str">
        <f t="shared" si="19"/>
        <v>Average Per Ton1-in-10May System Peak Day30% Cycling23</v>
      </c>
      <c r="G1242">
        <v>0.61149100000000001</v>
      </c>
      <c r="H1242">
        <v>0.61149100000000001</v>
      </c>
      <c r="I1242">
        <v>66.240300000000005</v>
      </c>
      <c r="J1242">
        <v>0</v>
      </c>
      <c r="K1242">
        <v>0</v>
      </c>
      <c r="L1242">
        <v>0</v>
      </c>
      <c r="M1242">
        <v>0</v>
      </c>
      <c r="N1242">
        <v>0</v>
      </c>
      <c r="O1242">
        <v>1469</v>
      </c>
    </row>
    <row r="1243" spans="1:15">
      <c r="A1243" t="s">
        <v>29</v>
      </c>
      <c r="B1243" t="s">
        <v>42</v>
      </c>
      <c r="C1243" t="s">
        <v>44</v>
      </c>
      <c r="D1243" t="s">
        <v>53</v>
      </c>
      <c r="E1243">
        <v>23</v>
      </c>
      <c r="F1243" t="str">
        <f t="shared" si="19"/>
        <v>Average Per Premise1-in-10May System Peak Day30% Cycling23</v>
      </c>
      <c r="G1243">
        <v>6.3053499999999998</v>
      </c>
      <c r="H1243">
        <v>6.3053499999999998</v>
      </c>
      <c r="I1243">
        <v>66.240300000000005</v>
      </c>
      <c r="J1243">
        <v>0</v>
      </c>
      <c r="K1243">
        <v>0</v>
      </c>
      <c r="L1243">
        <v>0</v>
      </c>
      <c r="M1243">
        <v>0</v>
      </c>
      <c r="N1243">
        <v>0</v>
      </c>
      <c r="O1243">
        <v>1469</v>
      </c>
    </row>
    <row r="1244" spans="1:15">
      <c r="A1244" t="s">
        <v>30</v>
      </c>
      <c r="B1244" t="s">
        <v>42</v>
      </c>
      <c r="C1244" t="s">
        <v>44</v>
      </c>
      <c r="D1244" t="s">
        <v>53</v>
      </c>
      <c r="E1244">
        <v>23</v>
      </c>
      <c r="F1244" t="str">
        <f t="shared" si="19"/>
        <v>Average Per Device1-in-10May System Peak Day30% Cycling23</v>
      </c>
      <c r="G1244">
        <v>2.3683350000000001</v>
      </c>
      <c r="H1244">
        <v>2.3683350000000001</v>
      </c>
      <c r="I1244">
        <v>66.240300000000005</v>
      </c>
      <c r="J1244">
        <v>0</v>
      </c>
      <c r="K1244">
        <v>0</v>
      </c>
      <c r="L1244">
        <v>0</v>
      </c>
      <c r="M1244">
        <v>0</v>
      </c>
      <c r="N1244">
        <v>0</v>
      </c>
      <c r="O1244">
        <v>1469</v>
      </c>
    </row>
    <row r="1245" spans="1:15">
      <c r="A1245" t="s">
        <v>51</v>
      </c>
      <c r="B1245" t="s">
        <v>42</v>
      </c>
      <c r="C1245" t="s">
        <v>44</v>
      </c>
      <c r="D1245" t="s">
        <v>53</v>
      </c>
      <c r="E1245">
        <v>23</v>
      </c>
      <c r="F1245" t="str">
        <f t="shared" si="19"/>
        <v>Aggregate1-in-10May System Peak Day30% Cycling23</v>
      </c>
      <c r="G1245">
        <v>9.2625600000000006</v>
      </c>
      <c r="H1245">
        <v>9.2625600000000006</v>
      </c>
      <c r="I1245">
        <v>66.240300000000005</v>
      </c>
      <c r="J1245">
        <v>0</v>
      </c>
      <c r="K1245">
        <v>0</v>
      </c>
      <c r="L1245">
        <v>0</v>
      </c>
      <c r="M1245">
        <v>0</v>
      </c>
      <c r="N1245">
        <v>0</v>
      </c>
      <c r="O1245">
        <v>1469</v>
      </c>
    </row>
    <row r="1246" spans="1:15">
      <c r="A1246" t="s">
        <v>31</v>
      </c>
      <c r="B1246" t="s">
        <v>42</v>
      </c>
      <c r="C1246" t="s">
        <v>44</v>
      </c>
      <c r="D1246" t="s">
        <v>53</v>
      </c>
      <c r="E1246">
        <v>24</v>
      </c>
      <c r="F1246" t="str">
        <f t="shared" si="19"/>
        <v>Average Per Ton1-in-10May System Peak Day30% Cycling24</v>
      </c>
      <c r="G1246">
        <v>0.54723140000000003</v>
      </c>
      <c r="H1246">
        <v>0.54723140000000003</v>
      </c>
      <c r="I1246">
        <v>63.643999999999998</v>
      </c>
      <c r="J1246">
        <v>0</v>
      </c>
      <c r="K1246">
        <v>0</v>
      </c>
      <c r="L1246">
        <v>0</v>
      </c>
      <c r="M1246">
        <v>0</v>
      </c>
      <c r="N1246">
        <v>0</v>
      </c>
      <c r="O1246">
        <v>1469</v>
      </c>
    </row>
    <row r="1247" spans="1:15">
      <c r="A1247" t="s">
        <v>29</v>
      </c>
      <c r="B1247" t="s">
        <v>42</v>
      </c>
      <c r="C1247" t="s">
        <v>44</v>
      </c>
      <c r="D1247" t="s">
        <v>53</v>
      </c>
      <c r="E1247">
        <v>24</v>
      </c>
      <c r="F1247" t="str">
        <f t="shared" si="19"/>
        <v>Average Per Premise1-in-10May System Peak Day30% Cycling24</v>
      </c>
      <c r="G1247">
        <v>5.6427420000000001</v>
      </c>
      <c r="H1247">
        <v>5.6427420000000001</v>
      </c>
      <c r="I1247">
        <v>63.643999999999998</v>
      </c>
      <c r="J1247">
        <v>0</v>
      </c>
      <c r="K1247">
        <v>0</v>
      </c>
      <c r="L1247">
        <v>0</v>
      </c>
      <c r="M1247">
        <v>0</v>
      </c>
      <c r="N1247">
        <v>0</v>
      </c>
      <c r="O1247">
        <v>1469</v>
      </c>
    </row>
    <row r="1248" spans="1:15">
      <c r="A1248" t="s">
        <v>30</v>
      </c>
      <c r="B1248" t="s">
        <v>42</v>
      </c>
      <c r="C1248" t="s">
        <v>44</v>
      </c>
      <c r="D1248" t="s">
        <v>53</v>
      </c>
      <c r="E1248">
        <v>24</v>
      </c>
      <c r="F1248" t="str">
        <f t="shared" si="19"/>
        <v>Average Per Device1-in-10May System Peak Day30% Cycling24</v>
      </c>
      <c r="G1248">
        <v>2.1194549999999999</v>
      </c>
      <c r="H1248">
        <v>2.1194549999999999</v>
      </c>
      <c r="I1248">
        <v>63.643999999999998</v>
      </c>
      <c r="J1248">
        <v>0</v>
      </c>
      <c r="K1248">
        <v>0</v>
      </c>
      <c r="L1248">
        <v>0</v>
      </c>
      <c r="M1248">
        <v>0</v>
      </c>
      <c r="N1248">
        <v>0</v>
      </c>
      <c r="O1248">
        <v>1469</v>
      </c>
    </row>
    <row r="1249" spans="1:15">
      <c r="A1249" t="s">
        <v>51</v>
      </c>
      <c r="B1249" t="s">
        <v>42</v>
      </c>
      <c r="C1249" t="s">
        <v>44</v>
      </c>
      <c r="D1249" t="s">
        <v>53</v>
      </c>
      <c r="E1249">
        <v>24</v>
      </c>
      <c r="F1249" t="str">
        <f t="shared" si="19"/>
        <v>Aggregate1-in-10May System Peak Day30% Cycling24</v>
      </c>
      <c r="G1249">
        <v>8.2891890000000004</v>
      </c>
      <c r="H1249">
        <v>8.2891890000000004</v>
      </c>
      <c r="I1249">
        <v>63.643999999999998</v>
      </c>
      <c r="J1249">
        <v>0</v>
      </c>
      <c r="K1249">
        <v>0</v>
      </c>
      <c r="L1249">
        <v>0</v>
      </c>
      <c r="M1249">
        <v>0</v>
      </c>
      <c r="N1249">
        <v>0</v>
      </c>
      <c r="O1249">
        <v>1469</v>
      </c>
    </row>
    <row r="1250" spans="1:15">
      <c r="A1250" t="s">
        <v>31</v>
      </c>
      <c r="B1250" t="s">
        <v>42</v>
      </c>
      <c r="C1250" t="s">
        <v>44</v>
      </c>
      <c r="D1250" t="s">
        <v>32</v>
      </c>
      <c r="E1250">
        <v>1</v>
      </c>
      <c r="F1250" t="str">
        <f t="shared" si="19"/>
        <v>Average Per Ton1-in-10May System Peak Day50% Cycling1</v>
      </c>
      <c r="G1250">
        <v>0.43097419999999997</v>
      </c>
      <c r="H1250">
        <v>0.43097419999999997</v>
      </c>
      <c r="I1250">
        <v>64.220500000000001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3401</v>
      </c>
    </row>
    <row r="1251" spans="1:15">
      <c r="A1251" t="s">
        <v>29</v>
      </c>
      <c r="B1251" t="s">
        <v>42</v>
      </c>
      <c r="C1251" t="s">
        <v>44</v>
      </c>
      <c r="D1251" t="s">
        <v>32</v>
      </c>
      <c r="E1251">
        <v>1</v>
      </c>
      <c r="F1251" t="str">
        <f t="shared" si="19"/>
        <v>Average Per Premise1-in-10May System Peak Day50% Cycling1</v>
      </c>
      <c r="G1251">
        <v>3.7842730000000002</v>
      </c>
      <c r="H1251">
        <v>3.7842730000000002</v>
      </c>
      <c r="I1251">
        <v>64.220500000000001</v>
      </c>
      <c r="J1251">
        <v>0</v>
      </c>
      <c r="K1251">
        <v>0</v>
      </c>
      <c r="L1251">
        <v>0</v>
      </c>
      <c r="M1251">
        <v>0</v>
      </c>
      <c r="N1251">
        <v>0</v>
      </c>
      <c r="O1251">
        <v>3401</v>
      </c>
    </row>
    <row r="1252" spans="1:15">
      <c r="A1252" t="s">
        <v>30</v>
      </c>
      <c r="B1252" t="s">
        <v>42</v>
      </c>
      <c r="C1252" t="s">
        <v>44</v>
      </c>
      <c r="D1252" t="s">
        <v>32</v>
      </c>
      <c r="E1252">
        <v>1</v>
      </c>
      <c r="F1252" t="str">
        <f t="shared" si="19"/>
        <v>Average Per Device1-in-10May System Peak Day50% Cycling1</v>
      </c>
      <c r="G1252">
        <v>1.674949</v>
      </c>
      <c r="H1252">
        <v>1.674949</v>
      </c>
      <c r="I1252">
        <v>64.220500000000001</v>
      </c>
      <c r="J1252">
        <v>0</v>
      </c>
      <c r="K1252">
        <v>0</v>
      </c>
      <c r="L1252">
        <v>0</v>
      </c>
      <c r="M1252">
        <v>0</v>
      </c>
      <c r="N1252">
        <v>0</v>
      </c>
      <c r="O1252">
        <v>3401</v>
      </c>
    </row>
    <row r="1253" spans="1:15">
      <c r="A1253" t="s">
        <v>51</v>
      </c>
      <c r="B1253" t="s">
        <v>42</v>
      </c>
      <c r="C1253" t="s">
        <v>44</v>
      </c>
      <c r="D1253" t="s">
        <v>32</v>
      </c>
      <c r="E1253">
        <v>1</v>
      </c>
      <c r="F1253" t="str">
        <f t="shared" si="19"/>
        <v>Aggregate1-in-10May System Peak Day50% Cycling1</v>
      </c>
      <c r="G1253">
        <v>12.87031</v>
      </c>
      <c r="H1253">
        <v>12.87031</v>
      </c>
      <c r="I1253">
        <v>64.220500000000001</v>
      </c>
      <c r="J1253">
        <v>0</v>
      </c>
      <c r="K1253">
        <v>0</v>
      </c>
      <c r="L1253">
        <v>0</v>
      </c>
      <c r="M1253">
        <v>0</v>
      </c>
      <c r="N1253">
        <v>0</v>
      </c>
      <c r="O1253">
        <v>3401</v>
      </c>
    </row>
    <row r="1254" spans="1:15">
      <c r="A1254" t="s">
        <v>31</v>
      </c>
      <c r="B1254" t="s">
        <v>42</v>
      </c>
      <c r="C1254" t="s">
        <v>44</v>
      </c>
      <c r="D1254" t="s">
        <v>32</v>
      </c>
      <c r="E1254">
        <v>2</v>
      </c>
      <c r="F1254" t="str">
        <f t="shared" si="19"/>
        <v>Average Per Ton1-in-10May System Peak Day50% Cycling2</v>
      </c>
      <c r="G1254">
        <v>0.41456270000000001</v>
      </c>
      <c r="H1254">
        <v>0.41456270000000001</v>
      </c>
      <c r="I1254">
        <v>64.763000000000005</v>
      </c>
      <c r="J1254">
        <v>0</v>
      </c>
      <c r="K1254">
        <v>0</v>
      </c>
      <c r="L1254">
        <v>0</v>
      </c>
      <c r="M1254">
        <v>0</v>
      </c>
      <c r="N1254">
        <v>0</v>
      </c>
      <c r="O1254">
        <v>3401</v>
      </c>
    </row>
    <row r="1255" spans="1:15">
      <c r="A1255" t="s">
        <v>29</v>
      </c>
      <c r="B1255" t="s">
        <v>42</v>
      </c>
      <c r="C1255" t="s">
        <v>44</v>
      </c>
      <c r="D1255" t="s">
        <v>32</v>
      </c>
      <c r="E1255">
        <v>2</v>
      </c>
      <c r="F1255" t="str">
        <f t="shared" si="19"/>
        <v>Average Per Premise1-in-10May System Peak Day50% Cycling2</v>
      </c>
      <c r="G1255">
        <v>3.6401680000000001</v>
      </c>
      <c r="H1255">
        <v>3.6401680000000001</v>
      </c>
      <c r="I1255">
        <v>64.763000000000005</v>
      </c>
      <c r="J1255">
        <v>0</v>
      </c>
      <c r="K1255">
        <v>0</v>
      </c>
      <c r="L1255">
        <v>0</v>
      </c>
      <c r="M1255">
        <v>0</v>
      </c>
      <c r="N1255">
        <v>0</v>
      </c>
      <c r="O1255">
        <v>3401</v>
      </c>
    </row>
    <row r="1256" spans="1:15">
      <c r="A1256" t="s">
        <v>30</v>
      </c>
      <c r="B1256" t="s">
        <v>42</v>
      </c>
      <c r="C1256" t="s">
        <v>44</v>
      </c>
      <c r="D1256" t="s">
        <v>32</v>
      </c>
      <c r="E1256">
        <v>2</v>
      </c>
      <c r="F1256" t="str">
        <f t="shared" si="19"/>
        <v>Average Per Device1-in-10May System Peak Day50% Cycling2</v>
      </c>
      <c r="G1256">
        <v>1.611167</v>
      </c>
      <c r="H1256">
        <v>1.611167</v>
      </c>
      <c r="I1256">
        <v>64.763000000000005</v>
      </c>
      <c r="J1256">
        <v>0</v>
      </c>
      <c r="K1256">
        <v>0</v>
      </c>
      <c r="L1256">
        <v>0</v>
      </c>
      <c r="M1256">
        <v>0</v>
      </c>
      <c r="N1256">
        <v>0</v>
      </c>
      <c r="O1256">
        <v>3401</v>
      </c>
    </row>
    <row r="1257" spans="1:15">
      <c r="A1257" t="s">
        <v>51</v>
      </c>
      <c r="B1257" t="s">
        <v>42</v>
      </c>
      <c r="C1257" t="s">
        <v>44</v>
      </c>
      <c r="D1257" t="s">
        <v>32</v>
      </c>
      <c r="E1257">
        <v>2</v>
      </c>
      <c r="F1257" t="str">
        <f t="shared" si="19"/>
        <v>Aggregate1-in-10May System Peak Day50% Cycling2</v>
      </c>
      <c r="G1257">
        <v>12.38021</v>
      </c>
      <c r="H1257">
        <v>12.38021</v>
      </c>
      <c r="I1257">
        <v>64.763000000000005</v>
      </c>
      <c r="J1257">
        <v>0</v>
      </c>
      <c r="K1257">
        <v>0</v>
      </c>
      <c r="L1257">
        <v>0</v>
      </c>
      <c r="M1257">
        <v>0</v>
      </c>
      <c r="N1257">
        <v>0</v>
      </c>
      <c r="O1257">
        <v>3401</v>
      </c>
    </row>
    <row r="1258" spans="1:15">
      <c r="A1258" t="s">
        <v>31</v>
      </c>
      <c r="B1258" t="s">
        <v>42</v>
      </c>
      <c r="C1258" t="s">
        <v>44</v>
      </c>
      <c r="D1258" t="s">
        <v>32</v>
      </c>
      <c r="E1258">
        <v>3</v>
      </c>
      <c r="F1258" t="str">
        <f t="shared" si="19"/>
        <v>Average Per Ton1-in-10May System Peak Day50% Cycling3</v>
      </c>
      <c r="G1258">
        <v>0.40466550000000001</v>
      </c>
      <c r="H1258">
        <v>0.40466550000000001</v>
      </c>
      <c r="I1258">
        <v>62.992400000000004</v>
      </c>
      <c r="J1258">
        <v>0</v>
      </c>
      <c r="K1258">
        <v>0</v>
      </c>
      <c r="L1258">
        <v>0</v>
      </c>
      <c r="M1258">
        <v>0</v>
      </c>
      <c r="N1258">
        <v>0</v>
      </c>
      <c r="O1258">
        <v>3401</v>
      </c>
    </row>
    <row r="1259" spans="1:15">
      <c r="A1259" t="s">
        <v>29</v>
      </c>
      <c r="B1259" t="s">
        <v>42</v>
      </c>
      <c r="C1259" t="s">
        <v>44</v>
      </c>
      <c r="D1259" t="s">
        <v>32</v>
      </c>
      <c r="E1259">
        <v>3</v>
      </c>
      <c r="F1259" t="str">
        <f t="shared" si="19"/>
        <v>Average Per Premise1-in-10May System Peak Day50% Cycling3</v>
      </c>
      <c r="G1259">
        <v>3.5532629999999998</v>
      </c>
      <c r="H1259">
        <v>3.5532629999999998</v>
      </c>
      <c r="I1259">
        <v>62.992400000000004</v>
      </c>
      <c r="J1259">
        <v>0</v>
      </c>
      <c r="K1259">
        <v>0</v>
      </c>
      <c r="L1259">
        <v>0</v>
      </c>
      <c r="M1259">
        <v>0</v>
      </c>
      <c r="N1259">
        <v>0</v>
      </c>
      <c r="O1259">
        <v>3401</v>
      </c>
    </row>
    <row r="1260" spans="1:15">
      <c r="A1260" t="s">
        <v>30</v>
      </c>
      <c r="B1260" t="s">
        <v>42</v>
      </c>
      <c r="C1260" t="s">
        <v>44</v>
      </c>
      <c r="D1260" t="s">
        <v>32</v>
      </c>
      <c r="E1260">
        <v>3</v>
      </c>
      <c r="F1260" t="str">
        <f t="shared" si="19"/>
        <v>Average Per Device1-in-10May System Peak Day50% Cycling3</v>
      </c>
      <c r="G1260">
        <v>1.572703</v>
      </c>
      <c r="H1260">
        <v>1.572703</v>
      </c>
      <c r="I1260">
        <v>62.992400000000004</v>
      </c>
      <c r="J1260">
        <v>0</v>
      </c>
      <c r="K1260">
        <v>0</v>
      </c>
      <c r="L1260">
        <v>0</v>
      </c>
      <c r="M1260">
        <v>0</v>
      </c>
      <c r="N1260">
        <v>0</v>
      </c>
      <c r="O1260">
        <v>3401</v>
      </c>
    </row>
    <row r="1261" spans="1:15">
      <c r="A1261" t="s">
        <v>51</v>
      </c>
      <c r="B1261" t="s">
        <v>42</v>
      </c>
      <c r="C1261" t="s">
        <v>44</v>
      </c>
      <c r="D1261" t="s">
        <v>32</v>
      </c>
      <c r="E1261">
        <v>3</v>
      </c>
      <c r="F1261" t="str">
        <f t="shared" si="19"/>
        <v>Aggregate1-in-10May System Peak Day50% Cycling3</v>
      </c>
      <c r="G1261">
        <v>12.08465</v>
      </c>
      <c r="H1261">
        <v>12.08465</v>
      </c>
      <c r="I1261">
        <v>62.992400000000004</v>
      </c>
      <c r="J1261">
        <v>0</v>
      </c>
      <c r="K1261">
        <v>0</v>
      </c>
      <c r="L1261">
        <v>0</v>
      </c>
      <c r="M1261">
        <v>0</v>
      </c>
      <c r="N1261">
        <v>0</v>
      </c>
      <c r="O1261">
        <v>3401</v>
      </c>
    </row>
    <row r="1262" spans="1:15">
      <c r="A1262" t="s">
        <v>31</v>
      </c>
      <c r="B1262" t="s">
        <v>42</v>
      </c>
      <c r="C1262" t="s">
        <v>44</v>
      </c>
      <c r="D1262" t="s">
        <v>32</v>
      </c>
      <c r="E1262">
        <v>4</v>
      </c>
      <c r="F1262" t="str">
        <f t="shared" si="19"/>
        <v>Average Per Ton1-in-10May System Peak Day50% Cycling4</v>
      </c>
      <c r="G1262">
        <v>0.40118039999999999</v>
      </c>
      <c r="H1262">
        <v>0.40118039999999999</v>
      </c>
      <c r="I1262">
        <v>61.3902</v>
      </c>
      <c r="J1262">
        <v>0</v>
      </c>
      <c r="K1262">
        <v>0</v>
      </c>
      <c r="L1262">
        <v>0</v>
      </c>
      <c r="M1262">
        <v>0</v>
      </c>
      <c r="N1262">
        <v>0</v>
      </c>
      <c r="O1262">
        <v>3401</v>
      </c>
    </row>
    <row r="1263" spans="1:15">
      <c r="A1263" t="s">
        <v>29</v>
      </c>
      <c r="B1263" t="s">
        <v>42</v>
      </c>
      <c r="C1263" t="s">
        <v>44</v>
      </c>
      <c r="D1263" t="s">
        <v>32</v>
      </c>
      <c r="E1263">
        <v>4</v>
      </c>
      <c r="F1263" t="str">
        <f t="shared" si="19"/>
        <v>Average Per Premise1-in-10May System Peak Day50% Cycling4</v>
      </c>
      <c r="G1263">
        <v>3.5226609999999998</v>
      </c>
      <c r="H1263">
        <v>3.5226609999999998</v>
      </c>
      <c r="I1263">
        <v>61.3902</v>
      </c>
      <c r="J1263">
        <v>0</v>
      </c>
      <c r="K1263">
        <v>0</v>
      </c>
      <c r="L1263">
        <v>0</v>
      </c>
      <c r="M1263">
        <v>0</v>
      </c>
      <c r="N1263">
        <v>0</v>
      </c>
      <c r="O1263">
        <v>3401</v>
      </c>
    </row>
    <row r="1264" spans="1:15">
      <c r="A1264" t="s">
        <v>30</v>
      </c>
      <c r="B1264" t="s">
        <v>42</v>
      </c>
      <c r="C1264" t="s">
        <v>44</v>
      </c>
      <c r="D1264" t="s">
        <v>32</v>
      </c>
      <c r="E1264">
        <v>4</v>
      </c>
      <c r="F1264" t="str">
        <f t="shared" si="19"/>
        <v>Average Per Device1-in-10May System Peak Day50% Cycling4</v>
      </c>
      <c r="G1264">
        <v>1.559158</v>
      </c>
      <c r="H1264">
        <v>1.559158</v>
      </c>
      <c r="I1264">
        <v>61.3902</v>
      </c>
      <c r="J1264">
        <v>0</v>
      </c>
      <c r="K1264">
        <v>0</v>
      </c>
      <c r="L1264">
        <v>0</v>
      </c>
      <c r="M1264">
        <v>0</v>
      </c>
      <c r="N1264">
        <v>0</v>
      </c>
      <c r="O1264">
        <v>3401</v>
      </c>
    </row>
    <row r="1265" spans="1:15">
      <c r="A1265" t="s">
        <v>51</v>
      </c>
      <c r="B1265" t="s">
        <v>42</v>
      </c>
      <c r="C1265" t="s">
        <v>44</v>
      </c>
      <c r="D1265" t="s">
        <v>32</v>
      </c>
      <c r="E1265">
        <v>4</v>
      </c>
      <c r="F1265" t="str">
        <f t="shared" si="19"/>
        <v>Aggregate1-in-10May System Peak Day50% Cycling4</v>
      </c>
      <c r="G1265">
        <v>11.98057</v>
      </c>
      <c r="H1265">
        <v>11.98057</v>
      </c>
      <c r="I1265">
        <v>61.3902</v>
      </c>
      <c r="J1265">
        <v>0</v>
      </c>
      <c r="K1265">
        <v>0</v>
      </c>
      <c r="L1265">
        <v>0</v>
      </c>
      <c r="M1265">
        <v>0</v>
      </c>
      <c r="N1265">
        <v>0</v>
      </c>
      <c r="O1265">
        <v>3401</v>
      </c>
    </row>
    <row r="1266" spans="1:15">
      <c r="A1266" t="s">
        <v>31</v>
      </c>
      <c r="B1266" t="s">
        <v>42</v>
      </c>
      <c r="C1266" t="s">
        <v>44</v>
      </c>
      <c r="D1266" t="s">
        <v>32</v>
      </c>
      <c r="E1266">
        <v>5</v>
      </c>
      <c r="F1266" t="str">
        <f t="shared" si="19"/>
        <v>Average Per Ton1-in-10May System Peak Day50% Cycling5</v>
      </c>
      <c r="G1266">
        <v>0.41414060000000003</v>
      </c>
      <c r="H1266">
        <v>0.41414060000000003</v>
      </c>
      <c r="I1266">
        <v>59.990900000000003</v>
      </c>
      <c r="J1266">
        <v>0</v>
      </c>
      <c r="K1266">
        <v>0</v>
      </c>
      <c r="L1266">
        <v>0</v>
      </c>
      <c r="M1266">
        <v>0</v>
      </c>
      <c r="N1266">
        <v>0</v>
      </c>
      <c r="O1266">
        <v>3401</v>
      </c>
    </row>
    <row r="1267" spans="1:15">
      <c r="A1267" t="s">
        <v>29</v>
      </c>
      <c r="B1267" t="s">
        <v>42</v>
      </c>
      <c r="C1267" t="s">
        <v>44</v>
      </c>
      <c r="D1267" t="s">
        <v>32</v>
      </c>
      <c r="E1267">
        <v>5</v>
      </c>
      <c r="F1267" t="str">
        <f t="shared" si="19"/>
        <v>Average Per Premise1-in-10May System Peak Day50% Cycling5</v>
      </c>
      <c r="G1267">
        <v>3.6364619999999999</v>
      </c>
      <c r="H1267">
        <v>3.6364619999999999</v>
      </c>
      <c r="I1267">
        <v>59.990900000000003</v>
      </c>
      <c r="J1267">
        <v>0</v>
      </c>
      <c r="K1267">
        <v>0</v>
      </c>
      <c r="L1267">
        <v>0</v>
      </c>
      <c r="M1267">
        <v>0</v>
      </c>
      <c r="N1267">
        <v>0</v>
      </c>
      <c r="O1267">
        <v>3401</v>
      </c>
    </row>
    <row r="1268" spans="1:15">
      <c r="A1268" t="s">
        <v>30</v>
      </c>
      <c r="B1268" t="s">
        <v>42</v>
      </c>
      <c r="C1268" t="s">
        <v>44</v>
      </c>
      <c r="D1268" t="s">
        <v>32</v>
      </c>
      <c r="E1268">
        <v>5</v>
      </c>
      <c r="F1268" t="str">
        <f t="shared" si="19"/>
        <v>Average Per Device1-in-10May System Peak Day50% Cycling5</v>
      </c>
      <c r="G1268">
        <v>1.6095269999999999</v>
      </c>
      <c r="H1268">
        <v>1.6095269999999999</v>
      </c>
      <c r="I1268">
        <v>59.990900000000003</v>
      </c>
      <c r="J1268">
        <v>0</v>
      </c>
      <c r="K1268">
        <v>0</v>
      </c>
      <c r="L1268">
        <v>0</v>
      </c>
      <c r="M1268">
        <v>0</v>
      </c>
      <c r="N1268">
        <v>0</v>
      </c>
      <c r="O1268">
        <v>3401</v>
      </c>
    </row>
    <row r="1269" spans="1:15">
      <c r="A1269" t="s">
        <v>51</v>
      </c>
      <c r="B1269" t="s">
        <v>42</v>
      </c>
      <c r="C1269" t="s">
        <v>44</v>
      </c>
      <c r="D1269" t="s">
        <v>32</v>
      </c>
      <c r="E1269">
        <v>5</v>
      </c>
      <c r="F1269" t="str">
        <f t="shared" si="19"/>
        <v>Aggregate1-in-10May System Peak Day50% Cycling5</v>
      </c>
      <c r="G1269">
        <v>12.367610000000001</v>
      </c>
      <c r="H1269">
        <v>12.367610000000001</v>
      </c>
      <c r="I1269">
        <v>59.990900000000003</v>
      </c>
      <c r="J1269">
        <v>0</v>
      </c>
      <c r="K1269">
        <v>0</v>
      </c>
      <c r="L1269">
        <v>0</v>
      </c>
      <c r="M1269">
        <v>0</v>
      </c>
      <c r="N1269">
        <v>0</v>
      </c>
      <c r="O1269">
        <v>3401</v>
      </c>
    </row>
    <row r="1270" spans="1:15">
      <c r="A1270" t="s">
        <v>31</v>
      </c>
      <c r="B1270" t="s">
        <v>42</v>
      </c>
      <c r="C1270" t="s">
        <v>44</v>
      </c>
      <c r="D1270" t="s">
        <v>32</v>
      </c>
      <c r="E1270">
        <v>6</v>
      </c>
      <c r="F1270" t="str">
        <f t="shared" si="19"/>
        <v>Average Per Ton1-in-10May System Peak Day50% Cycling6</v>
      </c>
      <c r="G1270">
        <v>0.44886429999999999</v>
      </c>
      <c r="H1270">
        <v>0.44886429999999999</v>
      </c>
      <c r="I1270">
        <v>59.296700000000001</v>
      </c>
      <c r="J1270">
        <v>0</v>
      </c>
      <c r="K1270">
        <v>0</v>
      </c>
      <c r="L1270">
        <v>0</v>
      </c>
      <c r="M1270">
        <v>0</v>
      </c>
      <c r="N1270">
        <v>0</v>
      </c>
      <c r="O1270">
        <v>3401</v>
      </c>
    </row>
    <row r="1271" spans="1:15">
      <c r="A1271" t="s">
        <v>29</v>
      </c>
      <c r="B1271" t="s">
        <v>42</v>
      </c>
      <c r="C1271" t="s">
        <v>44</v>
      </c>
      <c r="D1271" t="s">
        <v>32</v>
      </c>
      <c r="E1271">
        <v>6</v>
      </c>
      <c r="F1271" t="str">
        <f t="shared" si="19"/>
        <v>Average Per Premise1-in-10May System Peak Day50% Cycling6</v>
      </c>
      <c r="G1271">
        <v>3.9413619999999998</v>
      </c>
      <c r="H1271">
        <v>3.9413619999999998</v>
      </c>
      <c r="I1271">
        <v>59.296700000000001</v>
      </c>
      <c r="J1271">
        <v>0</v>
      </c>
      <c r="K1271">
        <v>0</v>
      </c>
      <c r="L1271">
        <v>0</v>
      </c>
      <c r="M1271">
        <v>0</v>
      </c>
      <c r="N1271">
        <v>0</v>
      </c>
      <c r="O1271">
        <v>3401</v>
      </c>
    </row>
    <row r="1272" spans="1:15">
      <c r="A1272" t="s">
        <v>30</v>
      </c>
      <c r="B1272" t="s">
        <v>42</v>
      </c>
      <c r="C1272" t="s">
        <v>44</v>
      </c>
      <c r="D1272" t="s">
        <v>32</v>
      </c>
      <c r="E1272">
        <v>6</v>
      </c>
      <c r="F1272" t="str">
        <f t="shared" si="19"/>
        <v>Average Per Device1-in-10May System Peak Day50% Cycling6</v>
      </c>
      <c r="G1272">
        <v>1.744478</v>
      </c>
      <c r="H1272">
        <v>1.744478</v>
      </c>
      <c r="I1272">
        <v>59.296700000000001</v>
      </c>
      <c r="J1272">
        <v>0</v>
      </c>
      <c r="K1272">
        <v>0</v>
      </c>
      <c r="L1272">
        <v>0</v>
      </c>
      <c r="M1272">
        <v>0</v>
      </c>
      <c r="N1272">
        <v>0</v>
      </c>
      <c r="O1272">
        <v>3401</v>
      </c>
    </row>
    <row r="1273" spans="1:15">
      <c r="A1273" t="s">
        <v>51</v>
      </c>
      <c r="B1273" t="s">
        <v>42</v>
      </c>
      <c r="C1273" t="s">
        <v>44</v>
      </c>
      <c r="D1273" t="s">
        <v>32</v>
      </c>
      <c r="E1273">
        <v>6</v>
      </c>
      <c r="F1273" t="str">
        <f t="shared" si="19"/>
        <v>Aggregate1-in-10May System Peak Day50% Cycling6</v>
      </c>
      <c r="G1273">
        <v>13.40457</v>
      </c>
      <c r="H1273">
        <v>13.40457</v>
      </c>
      <c r="I1273">
        <v>59.296700000000001</v>
      </c>
      <c r="J1273">
        <v>0</v>
      </c>
      <c r="K1273">
        <v>0</v>
      </c>
      <c r="L1273">
        <v>0</v>
      </c>
      <c r="M1273">
        <v>0</v>
      </c>
      <c r="N1273">
        <v>0</v>
      </c>
      <c r="O1273">
        <v>3401</v>
      </c>
    </row>
    <row r="1274" spans="1:15">
      <c r="A1274" t="s">
        <v>31</v>
      </c>
      <c r="B1274" t="s">
        <v>42</v>
      </c>
      <c r="C1274" t="s">
        <v>44</v>
      </c>
      <c r="D1274" t="s">
        <v>32</v>
      </c>
      <c r="E1274">
        <v>7</v>
      </c>
      <c r="F1274" t="str">
        <f t="shared" si="19"/>
        <v>Average Per Ton1-in-10May System Peak Day50% Cycling7</v>
      </c>
      <c r="G1274">
        <v>0.50962050000000003</v>
      </c>
      <c r="H1274">
        <v>0.50962050000000003</v>
      </c>
      <c r="I1274">
        <v>63.389299999999999</v>
      </c>
      <c r="J1274">
        <v>0</v>
      </c>
      <c r="K1274">
        <v>0</v>
      </c>
      <c r="L1274">
        <v>0</v>
      </c>
      <c r="M1274">
        <v>0</v>
      </c>
      <c r="N1274">
        <v>0</v>
      </c>
      <c r="O1274">
        <v>3401</v>
      </c>
    </row>
    <row r="1275" spans="1:15">
      <c r="A1275" t="s">
        <v>29</v>
      </c>
      <c r="B1275" t="s">
        <v>42</v>
      </c>
      <c r="C1275" t="s">
        <v>44</v>
      </c>
      <c r="D1275" t="s">
        <v>32</v>
      </c>
      <c r="E1275">
        <v>7</v>
      </c>
      <c r="F1275" t="str">
        <f t="shared" si="19"/>
        <v>Average Per Premise1-in-10May System Peak Day50% Cycling7</v>
      </c>
      <c r="G1275">
        <v>4.4748460000000003</v>
      </c>
      <c r="H1275">
        <v>4.4748460000000003</v>
      </c>
      <c r="I1275">
        <v>63.389299999999999</v>
      </c>
      <c r="J1275">
        <v>0</v>
      </c>
      <c r="K1275">
        <v>0</v>
      </c>
      <c r="L1275">
        <v>0</v>
      </c>
      <c r="M1275">
        <v>0</v>
      </c>
      <c r="N1275">
        <v>0</v>
      </c>
      <c r="O1275">
        <v>3401</v>
      </c>
    </row>
    <row r="1276" spans="1:15">
      <c r="A1276" t="s">
        <v>30</v>
      </c>
      <c r="B1276" t="s">
        <v>42</v>
      </c>
      <c r="C1276" t="s">
        <v>44</v>
      </c>
      <c r="D1276" t="s">
        <v>32</v>
      </c>
      <c r="E1276">
        <v>7</v>
      </c>
      <c r="F1276" t="str">
        <f t="shared" si="19"/>
        <v>Average Per Device1-in-10May System Peak Day50% Cycling7</v>
      </c>
      <c r="G1276">
        <v>1.9806029999999999</v>
      </c>
      <c r="H1276">
        <v>1.9806029999999999</v>
      </c>
      <c r="I1276">
        <v>63.389299999999999</v>
      </c>
      <c r="J1276">
        <v>0</v>
      </c>
      <c r="K1276">
        <v>0</v>
      </c>
      <c r="L1276">
        <v>0</v>
      </c>
      <c r="M1276">
        <v>0</v>
      </c>
      <c r="N1276">
        <v>0</v>
      </c>
      <c r="O1276">
        <v>3401</v>
      </c>
    </row>
    <row r="1277" spans="1:15">
      <c r="A1277" t="s">
        <v>51</v>
      </c>
      <c r="B1277" t="s">
        <v>42</v>
      </c>
      <c r="C1277" t="s">
        <v>44</v>
      </c>
      <c r="D1277" t="s">
        <v>32</v>
      </c>
      <c r="E1277">
        <v>7</v>
      </c>
      <c r="F1277" t="str">
        <f t="shared" si="19"/>
        <v>Aggregate1-in-10May System Peak Day50% Cycling7</v>
      </c>
      <c r="G1277">
        <v>15.21895</v>
      </c>
      <c r="H1277">
        <v>15.21895</v>
      </c>
      <c r="I1277">
        <v>63.389299999999999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3401</v>
      </c>
    </row>
    <row r="1278" spans="1:15">
      <c r="A1278" t="s">
        <v>31</v>
      </c>
      <c r="B1278" t="s">
        <v>42</v>
      </c>
      <c r="C1278" t="s">
        <v>44</v>
      </c>
      <c r="D1278" t="s">
        <v>32</v>
      </c>
      <c r="E1278">
        <v>8</v>
      </c>
      <c r="F1278" t="str">
        <f t="shared" si="19"/>
        <v>Average Per Ton1-in-10May System Peak Day50% Cycling8</v>
      </c>
      <c r="G1278">
        <v>0.62669529999999996</v>
      </c>
      <c r="H1278">
        <v>0.62669529999999996</v>
      </c>
      <c r="I1278">
        <v>71.038799999999995</v>
      </c>
      <c r="J1278">
        <v>0</v>
      </c>
      <c r="K1278">
        <v>0</v>
      </c>
      <c r="L1278">
        <v>0</v>
      </c>
      <c r="M1278">
        <v>0</v>
      </c>
      <c r="N1278">
        <v>0</v>
      </c>
      <c r="O1278">
        <v>3401</v>
      </c>
    </row>
    <row r="1279" spans="1:15">
      <c r="A1279" t="s">
        <v>29</v>
      </c>
      <c r="B1279" t="s">
        <v>42</v>
      </c>
      <c r="C1279" t="s">
        <v>44</v>
      </c>
      <c r="D1279" t="s">
        <v>32</v>
      </c>
      <c r="E1279">
        <v>8</v>
      </c>
      <c r="F1279" t="str">
        <f t="shared" si="19"/>
        <v>Average Per Premise1-in-10May System Peak Day50% Cycling8</v>
      </c>
      <c r="G1279">
        <v>5.5028499999999996</v>
      </c>
      <c r="H1279">
        <v>5.5028499999999996</v>
      </c>
      <c r="I1279">
        <v>71.038799999999995</v>
      </c>
      <c r="J1279">
        <v>0</v>
      </c>
      <c r="K1279">
        <v>0</v>
      </c>
      <c r="L1279">
        <v>0</v>
      </c>
      <c r="M1279">
        <v>0</v>
      </c>
      <c r="N1279">
        <v>0</v>
      </c>
      <c r="O1279">
        <v>3401</v>
      </c>
    </row>
    <row r="1280" spans="1:15">
      <c r="A1280" t="s">
        <v>30</v>
      </c>
      <c r="B1280" t="s">
        <v>42</v>
      </c>
      <c r="C1280" t="s">
        <v>44</v>
      </c>
      <c r="D1280" t="s">
        <v>32</v>
      </c>
      <c r="E1280">
        <v>8</v>
      </c>
      <c r="F1280" t="str">
        <f t="shared" si="19"/>
        <v>Average Per Device1-in-10May System Peak Day50% Cycling8</v>
      </c>
      <c r="G1280">
        <v>2.4356049999999998</v>
      </c>
      <c r="H1280">
        <v>2.4356049999999998</v>
      </c>
      <c r="I1280">
        <v>71.038799999999995</v>
      </c>
      <c r="J1280">
        <v>0</v>
      </c>
      <c r="K1280">
        <v>0</v>
      </c>
      <c r="L1280">
        <v>0</v>
      </c>
      <c r="M1280">
        <v>0</v>
      </c>
      <c r="N1280">
        <v>0</v>
      </c>
      <c r="O1280">
        <v>3401</v>
      </c>
    </row>
    <row r="1281" spans="1:15">
      <c r="A1281" t="s">
        <v>51</v>
      </c>
      <c r="B1281" t="s">
        <v>42</v>
      </c>
      <c r="C1281" t="s">
        <v>44</v>
      </c>
      <c r="D1281" t="s">
        <v>32</v>
      </c>
      <c r="E1281">
        <v>8</v>
      </c>
      <c r="F1281" t="str">
        <f t="shared" si="19"/>
        <v>Aggregate1-in-10May System Peak Day50% Cycling8</v>
      </c>
      <c r="G1281">
        <v>18.71519</v>
      </c>
      <c r="H1281">
        <v>18.71519</v>
      </c>
      <c r="I1281">
        <v>71.038799999999995</v>
      </c>
      <c r="J1281">
        <v>0</v>
      </c>
      <c r="K1281">
        <v>0</v>
      </c>
      <c r="L1281">
        <v>0</v>
      </c>
      <c r="M1281">
        <v>0</v>
      </c>
      <c r="N1281">
        <v>0</v>
      </c>
      <c r="O1281">
        <v>3401</v>
      </c>
    </row>
    <row r="1282" spans="1:15">
      <c r="A1282" t="s">
        <v>31</v>
      </c>
      <c r="B1282" t="s">
        <v>42</v>
      </c>
      <c r="C1282" t="s">
        <v>44</v>
      </c>
      <c r="D1282" t="s">
        <v>32</v>
      </c>
      <c r="E1282">
        <v>9</v>
      </c>
      <c r="F1282" t="str">
        <f t="shared" si="19"/>
        <v>Average Per Ton1-in-10May System Peak Day50% Cycling9</v>
      </c>
      <c r="G1282">
        <v>0.79751170000000005</v>
      </c>
      <c r="H1282">
        <v>0.79751170000000005</v>
      </c>
      <c r="I1282">
        <v>77.149100000000004</v>
      </c>
      <c r="J1282">
        <v>0</v>
      </c>
      <c r="K1282">
        <v>0</v>
      </c>
      <c r="L1282">
        <v>0</v>
      </c>
      <c r="M1282">
        <v>0</v>
      </c>
      <c r="N1282">
        <v>0</v>
      </c>
      <c r="O1282">
        <v>3401</v>
      </c>
    </row>
    <row r="1283" spans="1:15">
      <c r="A1283" t="s">
        <v>29</v>
      </c>
      <c r="B1283" t="s">
        <v>42</v>
      </c>
      <c r="C1283" t="s">
        <v>44</v>
      </c>
      <c r="D1283" t="s">
        <v>32</v>
      </c>
      <c r="E1283">
        <v>9</v>
      </c>
      <c r="F1283" t="str">
        <f t="shared" ref="F1283:F1346" si="20">CONCATENATE(A1283,B1283,C1283,D1283,E1283)</f>
        <v>Average Per Premise1-in-10May System Peak Day50% Cycling9</v>
      </c>
      <c r="G1283">
        <v>7.0027439999999999</v>
      </c>
      <c r="H1283">
        <v>7.0027439999999999</v>
      </c>
      <c r="I1283">
        <v>77.149100000000004</v>
      </c>
      <c r="J1283">
        <v>0</v>
      </c>
      <c r="K1283">
        <v>0</v>
      </c>
      <c r="L1283">
        <v>0</v>
      </c>
      <c r="M1283">
        <v>0</v>
      </c>
      <c r="N1283">
        <v>0</v>
      </c>
      <c r="O1283">
        <v>3401</v>
      </c>
    </row>
    <row r="1284" spans="1:15">
      <c r="A1284" t="s">
        <v>30</v>
      </c>
      <c r="B1284" t="s">
        <v>42</v>
      </c>
      <c r="C1284" t="s">
        <v>44</v>
      </c>
      <c r="D1284" t="s">
        <v>32</v>
      </c>
      <c r="E1284">
        <v>9</v>
      </c>
      <c r="F1284" t="str">
        <f t="shared" si="20"/>
        <v>Average Per Device1-in-10May System Peak Day50% Cycling9</v>
      </c>
      <c r="G1284">
        <v>3.0994709999999999</v>
      </c>
      <c r="H1284">
        <v>3.0994709999999999</v>
      </c>
      <c r="I1284">
        <v>77.149100000000004</v>
      </c>
      <c r="J1284">
        <v>0</v>
      </c>
      <c r="K1284">
        <v>0</v>
      </c>
      <c r="L1284">
        <v>0</v>
      </c>
      <c r="M1284">
        <v>0</v>
      </c>
      <c r="N1284">
        <v>0</v>
      </c>
      <c r="O1284">
        <v>3401</v>
      </c>
    </row>
    <row r="1285" spans="1:15">
      <c r="A1285" t="s">
        <v>51</v>
      </c>
      <c r="B1285" t="s">
        <v>42</v>
      </c>
      <c r="C1285" t="s">
        <v>44</v>
      </c>
      <c r="D1285" t="s">
        <v>32</v>
      </c>
      <c r="E1285">
        <v>9</v>
      </c>
      <c r="F1285" t="str">
        <f t="shared" si="20"/>
        <v>Aggregate1-in-10May System Peak Day50% Cycling9</v>
      </c>
      <c r="G1285">
        <v>23.816330000000001</v>
      </c>
      <c r="H1285">
        <v>23.816330000000001</v>
      </c>
      <c r="I1285">
        <v>77.149100000000004</v>
      </c>
      <c r="J1285">
        <v>0</v>
      </c>
      <c r="K1285">
        <v>0</v>
      </c>
      <c r="L1285">
        <v>0</v>
      </c>
      <c r="M1285">
        <v>0</v>
      </c>
      <c r="N1285">
        <v>0</v>
      </c>
      <c r="O1285">
        <v>3401</v>
      </c>
    </row>
    <row r="1286" spans="1:15">
      <c r="A1286" t="s">
        <v>31</v>
      </c>
      <c r="B1286" t="s">
        <v>42</v>
      </c>
      <c r="C1286" t="s">
        <v>44</v>
      </c>
      <c r="D1286" t="s">
        <v>32</v>
      </c>
      <c r="E1286">
        <v>10</v>
      </c>
      <c r="F1286" t="str">
        <f t="shared" si="20"/>
        <v>Average Per Ton1-in-10May System Peak Day50% Cycling10</v>
      </c>
      <c r="G1286">
        <v>0.94446529999999995</v>
      </c>
      <c r="H1286">
        <v>0.94446529999999995</v>
      </c>
      <c r="I1286">
        <v>82.668599999999998</v>
      </c>
      <c r="J1286">
        <v>0</v>
      </c>
      <c r="K1286">
        <v>0</v>
      </c>
      <c r="L1286">
        <v>0</v>
      </c>
      <c r="M1286">
        <v>0</v>
      </c>
      <c r="N1286">
        <v>0</v>
      </c>
      <c r="O1286">
        <v>3401</v>
      </c>
    </row>
    <row r="1287" spans="1:15">
      <c r="A1287" t="s">
        <v>29</v>
      </c>
      <c r="B1287" t="s">
        <v>42</v>
      </c>
      <c r="C1287" t="s">
        <v>44</v>
      </c>
      <c r="D1287" t="s">
        <v>32</v>
      </c>
      <c r="E1287">
        <v>10</v>
      </c>
      <c r="F1287" t="str">
        <f t="shared" si="20"/>
        <v>Average Per Premise1-in-10May System Peak Day50% Cycling10</v>
      </c>
      <c r="G1287">
        <v>8.2931059999999999</v>
      </c>
      <c r="H1287">
        <v>8.2931059999999999</v>
      </c>
      <c r="I1287">
        <v>82.668599999999998</v>
      </c>
      <c r="J1287">
        <v>0</v>
      </c>
      <c r="K1287">
        <v>0</v>
      </c>
      <c r="L1287">
        <v>0</v>
      </c>
      <c r="M1287">
        <v>0</v>
      </c>
      <c r="N1287">
        <v>0</v>
      </c>
      <c r="O1287">
        <v>3401</v>
      </c>
    </row>
    <row r="1288" spans="1:15">
      <c r="A1288" t="s">
        <v>30</v>
      </c>
      <c r="B1288" t="s">
        <v>42</v>
      </c>
      <c r="C1288" t="s">
        <v>44</v>
      </c>
      <c r="D1288" t="s">
        <v>32</v>
      </c>
      <c r="E1288">
        <v>10</v>
      </c>
      <c r="F1288" t="str">
        <f t="shared" si="20"/>
        <v>Average Per Device1-in-10May System Peak Day50% Cycling10</v>
      </c>
      <c r="G1288">
        <v>3.6705950000000001</v>
      </c>
      <c r="H1288">
        <v>3.6705950000000001</v>
      </c>
      <c r="I1288">
        <v>82.668599999999998</v>
      </c>
      <c r="J1288">
        <v>0</v>
      </c>
      <c r="K1288">
        <v>0</v>
      </c>
      <c r="L1288">
        <v>0</v>
      </c>
      <c r="M1288">
        <v>0</v>
      </c>
      <c r="N1288">
        <v>0</v>
      </c>
      <c r="O1288">
        <v>3401</v>
      </c>
    </row>
    <row r="1289" spans="1:15">
      <c r="A1289" t="s">
        <v>51</v>
      </c>
      <c r="B1289" t="s">
        <v>42</v>
      </c>
      <c r="C1289" t="s">
        <v>44</v>
      </c>
      <c r="D1289" t="s">
        <v>32</v>
      </c>
      <c r="E1289">
        <v>10</v>
      </c>
      <c r="F1289" t="str">
        <f t="shared" si="20"/>
        <v>Aggregate1-in-10May System Peak Day50% Cycling10</v>
      </c>
      <c r="G1289">
        <v>28.20485</v>
      </c>
      <c r="H1289">
        <v>28.20485</v>
      </c>
      <c r="I1289">
        <v>82.668599999999998</v>
      </c>
      <c r="J1289">
        <v>0</v>
      </c>
      <c r="K1289">
        <v>0</v>
      </c>
      <c r="L1289">
        <v>0</v>
      </c>
      <c r="M1289">
        <v>0</v>
      </c>
      <c r="N1289">
        <v>0</v>
      </c>
      <c r="O1289">
        <v>3401</v>
      </c>
    </row>
    <row r="1290" spans="1:15">
      <c r="A1290" t="s">
        <v>31</v>
      </c>
      <c r="B1290" t="s">
        <v>42</v>
      </c>
      <c r="C1290" t="s">
        <v>44</v>
      </c>
      <c r="D1290" t="s">
        <v>32</v>
      </c>
      <c r="E1290">
        <v>11</v>
      </c>
      <c r="F1290" t="str">
        <f t="shared" si="20"/>
        <v>Average Per Ton1-in-10May System Peak Day50% Cycling11</v>
      </c>
      <c r="G1290">
        <v>1.0585009999999999</v>
      </c>
      <c r="H1290">
        <v>1.0585009999999999</v>
      </c>
      <c r="I1290">
        <v>87.341399999999993</v>
      </c>
      <c r="J1290">
        <v>0</v>
      </c>
      <c r="K1290">
        <v>0</v>
      </c>
      <c r="L1290">
        <v>0</v>
      </c>
      <c r="M1290">
        <v>0</v>
      </c>
      <c r="N1290">
        <v>0</v>
      </c>
      <c r="O1290">
        <v>3401</v>
      </c>
    </row>
    <row r="1291" spans="1:15">
      <c r="A1291" t="s">
        <v>29</v>
      </c>
      <c r="B1291" t="s">
        <v>42</v>
      </c>
      <c r="C1291" t="s">
        <v>44</v>
      </c>
      <c r="D1291" t="s">
        <v>32</v>
      </c>
      <c r="E1291">
        <v>11</v>
      </c>
      <c r="F1291" t="str">
        <f t="shared" si="20"/>
        <v>Average Per Premise1-in-10May System Peak Day50% Cycling11</v>
      </c>
      <c r="G1291">
        <v>9.2944250000000004</v>
      </c>
      <c r="H1291">
        <v>9.2944250000000004</v>
      </c>
      <c r="I1291">
        <v>87.341399999999993</v>
      </c>
      <c r="J1291">
        <v>0</v>
      </c>
      <c r="K1291">
        <v>0</v>
      </c>
      <c r="L1291">
        <v>0</v>
      </c>
      <c r="M1291">
        <v>0</v>
      </c>
      <c r="N1291">
        <v>0</v>
      </c>
      <c r="O1291">
        <v>3401</v>
      </c>
    </row>
    <row r="1292" spans="1:15">
      <c r="A1292" t="s">
        <v>30</v>
      </c>
      <c r="B1292" t="s">
        <v>42</v>
      </c>
      <c r="C1292" t="s">
        <v>44</v>
      </c>
      <c r="D1292" t="s">
        <v>32</v>
      </c>
      <c r="E1292">
        <v>11</v>
      </c>
      <c r="F1292" t="str">
        <f t="shared" si="20"/>
        <v>Average Per Device1-in-10May System Peak Day50% Cycling11</v>
      </c>
      <c r="G1292">
        <v>4.1137870000000003</v>
      </c>
      <c r="H1292">
        <v>4.1137870000000003</v>
      </c>
      <c r="I1292">
        <v>87.341399999999993</v>
      </c>
      <c r="J1292">
        <v>0</v>
      </c>
      <c r="K1292">
        <v>0</v>
      </c>
      <c r="L1292">
        <v>0</v>
      </c>
      <c r="M1292">
        <v>0</v>
      </c>
      <c r="N1292">
        <v>0</v>
      </c>
      <c r="O1292">
        <v>3401</v>
      </c>
    </row>
    <row r="1293" spans="1:15">
      <c r="A1293" t="s">
        <v>51</v>
      </c>
      <c r="B1293" t="s">
        <v>42</v>
      </c>
      <c r="C1293" t="s">
        <v>44</v>
      </c>
      <c r="D1293" t="s">
        <v>32</v>
      </c>
      <c r="E1293">
        <v>11</v>
      </c>
      <c r="F1293" t="str">
        <f t="shared" si="20"/>
        <v>Aggregate1-in-10May System Peak Day50% Cycling11</v>
      </c>
      <c r="G1293">
        <v>31.610340000000001</v>
      </c>
      <c r="H1293">
        <v>31.610340000000001</v>
      </c>
      <c r="I1293">
        <v>87.341399999999993</v>
      </c>
      <c r="J1293">
        <v>0</v>
      </c>
      <c r="K1293">
        <v>0</v>
      </c>
      <c r="L1293">
        <v>0</v>
      </c>
      <c r="M1293">
        <v>0</v>
      </c>
      <c r="N1293">
        <v>0</v>
      </c>
      <c r="O1293">
        <v>3401</v>
      </c>
    </row>
    <row r="1294" spans="1:15">
      <c r="A1294" t="s">
        <v>31</v>
      </c>
      <c r="B1294" t="s">
        <v>42</v>
      </c>
      <c r="C1294" t="s">
        <v>44</v>
      </c>
      <c r="D1294" t="s">
        <v>32</v>
      </c>
      <c r="E1294">
        <v>12</v>
      </c>
      <c r="F1294" t="str">
        <f t="shared" si="20"/>
        <v>Average Per Ton1-in-10May System Peak Day50% Cycling12</v>
      </c>
      <c r="G1294">
        <v>1.1172569999999999</v>
      </c>
      <c r="H1294">
        <v>1.1172569999999999</v>
      </c>
      <c r="I1294">
        <v>88.471299999999999</v>
      </c>
      <c r="J1294">
        <v>0</v>
      </c>
      <c r="K1294">
        <v>0</v>
      </c>
      <c r="L1294">
        <v>0</v>
      </c>
      <c r="M1294">
        <v>0</v>
      </c>
      <c r="N1294">
        <v>0</v>
      </c>
      <c r="O1294">
        <v>3401</v>
      </c>
    </row>
    <row r="1295" spans="1:15">
      <c r="A1295" t="s">
        <v>29</v>
      </c>
      <c r="B1295" t="s">
        <v>42</v>
      </c>
      <c r="C1295" t="s">
        <v>44</v>
      </c>
      <c r="D1295" t="s">
        <v>32</v>
      </c>
      <c r="E1295">
        <v>12</v>
      </c>
      <c r="F1295" t="str">
        <f t="shared" si="20"/>
        <v>Average Per Premise1-in-10May System Peak Day50% Cycling12</v>
      </c>
      <c r="G1295">
        <v>9.8103449999999999</v>
      </c>
      <c r="H1295">
        <v>9.8103449999999999</v>
      </c>
      <c r="I1295">
        <v>88.471299999999999</v>
      </c>
      <c r="J1295">
        <v>0</v>
      </c>
      <c r="K1295">
        <v>0</v>
      </c>
      <c r="L1295">
        <v>0</v>
      </c>
      <c r="M1295">
        <v>0</v>
      </c>
      <c r="N1295">
        <v>0</v>
      </c>
      <c r="O1295">
        <v>3401</v>
      </c>
    </row>
    <row r="1296" spans="1:15">
      <c r="A1296" t="s">
        <v>30</v>
      </c>
      <c r="B1296" t="s">
        <v>42</v>
      </c>
      <c r="C1296" t="s">
        <v>44</v>
      </c>
      <c r="D1296" t="s">
        <v>32</v>
      </c>
      <c r="E1296">
        <v>12</v>
      </c>
      <c r="F1296" t="str">
        <f t="shared" si="20"/>
        <v>Average Per Device1-in-10May System Peak Day50% Cycling12</v>
      </c>
      <c r="G1296">
        <v>4.3421370000000001</v>
      </c>
      <c r="H1296">
        <v>4.3421370000000001</v>
      </c>
      <c r="I1296">
        <v>88.471299999999999</v>
      </c>
      <c r="J1296">
        <v>0</v>
      </c>
      <c r="K1296">
        <v>0</v>
      </c>
      <c r="L1296">
        <v>0</v>
      </c>
      <c r="M1296">
        <v>0</v>
      </c>
      <c r="N1296">
        <v>0</v>
      </c>
      <c r="O1296">
        <v>3401</v>
      </c>
    </row>
    <row r="1297" spans="1:15">
      <c r="A1297" t="s">
        <v>51</v>
      </c>
      <c r="B1297" t="s">
        <v>42</v>
      </c>
      <c r="C1297" t="s">
        <v>44</v>
      </c>
      <c r="D1297" t="s">
        <v>32</v>
      </c>
      <c r="E1297">
        <v>12</v>
      </c>
      <c r="F1297" t="str">
        <f t="shared" si="20"/>
        <v>Aggregate1-in-10May System Peak Day50% Cycling12</v>
      </c>
      <c r="G1297">
        <v>33.364980000000003</v>
      </c>
      <c r="H1297">
        <v>33.364980000000003</v>
      </c>
      <c r="I1297">
        <v>88.471299999999999</v>
      </c>
      <c r="J1297">
        <v>0</v>
      </c>
      <c r="K1297">
        <v>0</v>
      </c>
      <c r="L1297">
        <v>0</v>
      </c>
      <c r="M1297">
        <v>0</v>
      </c>
      <c r="N1297">
        <v>0</v>
      </c>
      <c r="O1297">
        <v>3401</v>
      </c>
    </row>
    <row r="1298" spans="1:15">
      <c r="A1298" t="s">
        <v>31</v>
      </c>
      <c r="B1298" t="s">
        <v>42</v>
      </c>
      <c r="C1298" t="s">
        <v>44</v>
      </c>
      <c r="D1298" t="s">
        <v>32</v>
      </c>
      <c r="E1298">
        <v>13</v>
      </c>
      <c r="F1298" t="str">
        <f t="shared" si="20"/>
        <v>Average Per Ton1-in-10May System Peak Day50% Cycling13</v>
      </c>
      <c r="G1298">
        <v>1.133724</v>
      </c>
      <c r="H1298">
        <v>1.133724</v>
      </c>
      <c r="I1298">
        <v>88.167000000000002</v>
      </c>
      <c r="J1298">
        <v>0</v>
      </c>
      <c r="K1298">
        <v>0</v>
      </c>
      <c r="L1298">
        <v>0</v>
      </c>
      <c r="M1298">
        <v>0</v>
      </c>
      <c r="N1298">
        <v>0</v>
      </c>
      <c r="O1298">
        <v>3401</v>
      </c>
    </row>
    <row r="1299" spans="1:15">
      <c r="A1299" t="s">
        <v>29</v>
      </c>
      <c r="B1299" t="s">
        <v>42</v>
      </c>
      <c r="C1299" t="s">
        <v>44</v>
      </c>
      <c r="D1299" t="s">
        <v>32</v>
      </c>
      <c r="E1299">
        <v>13</v>
      </c>
      <c r="F1299" t="str">
        <f t="shared" si="20"/>
        <v>Average Per Premise1-in-10May System Peak Day50% Cycling13</v>
      </c>
      <c r="G1299">
        <v>9.9549400000000006</v>
      </c>
      <c r="H1299">
        <v>9.9549400000000006</v>
      </c>
      <c r="I1299">
        <v>88.167000000000002</v>
      </c>
      <c r="J1299">
        <v>0</v>
      </c>
      <c r="K1299">
        <v>0</v>
      </c>
      <c r="L1299">
        <v>0</v>
      </c>
      <c r="M1299">
        <v>0</v>
      </c>
      <c r="N1299">
        <v>0</v>
      </c>
      <c r="O1299">
        <v>3401</v>
      </c>
    </row>
    <row r="1300" spans="1:15">
      <c r="A1300" t="s">
        <v>30</v>
      </c>
      <c r="B1300" t="s">
        <v>42</v>
      </c>
      <c r="C1300" t="s">
        <v>44</v>
      </c>
      <c r="D1300" t="s">
        <v>32</v>
      </c>
      <c r="E1300">
        <v>13</v>
      </c>
      <c r="F1300" t="str">
        <f t="shared" si="20"/>
        <v>Average Per Device1-in-10May System Peak Day50% Cycling13</v>
      </c>
      <c r="G1300">
        <v>4.4061360000000001</v>
      </c>
      <c r="H1300">
        <v>4.4061360000000001</v>
      </c>
      <c r="I1300">
        <v>88.167000000000002</v>
      </c>
      <c r="J1300">
        <v>0</v>
      </c>
      <c r="K1300">
        <v>0</v>
      </c>
      <c r="L1300">
        <v>0</v>
      </c>
      <c r="M1300">
        <v>0</v>
      </c>
      <c r="N1300">
        <v>0</v>
      </c>
      <c r="O1300">
        <v>3401</v>
      </c>
    </row>
    <row r="1301" spans="1:15">
      <c r="A1301" t="s">
        <v>51</v>
      </c>
      <c r="B1301" t="s">
        <v>42</v>
      </c>
      <c r="C1301" t="s">
        <v>44</v>
      </c>
      <c r="D1301" t="s">
        <v>32</v>
      </c>
      <c r="E1301">
        <v>13</v>
      </c>
      <c r="F1301" t="str">
        <f t="shared" si="20"/>
        <v>Aggregate1-in-10May System Peak Day50% Cycling13</v>
      </c>
      <c r="G1301">
        <v>33.856749999999998</v>
      </c>
      <c r="H1301">
        <v>33.856749999999998</v>
      </c>
      <c r="I1301">
        <v>88.167000000000002</v>
      </c>
      <c r="J1301">
        <v>0</v>
      </c>
      <c r="K1301">
        <v>0</v>
      </c>
      <c r="L1301">
        <v>0</v>
      </c>
      <c r="M1301">
        <v>0</v>
      </c>
      <c r="N1301">
        <v>0</v>
      </c>
      <c r="O1301">
        <v>3401</v>
      </c>
    </row>
    <row r="1302" spans="1:15">
      <c r="A1302" t="s">
        <v>31</v>
      </c>
      <c r="B1302" t="s">
        <v>42</v>
      </c>
      <c r="C1302" t="s">
        <v>44</v>
      </c>
      <c r="D1302" t="s">
        <v>32</v>
      </c>
      <c r="E1302">
        <v>14</v>
      </c>
      <c r="F1302" t="str">
        <f t="shared" si="20"/>
        <v>Average Per Ton1-in-10May System Peak Day50% Cycling14</v>
      </c>
      <c r="G1302">
        <v>1.074762</v>
      </c>
      <c r="H1302">
        <v>1.13869</v>
      </c>
      <c r="I1302">
        <v>87.025000000000006</v>
      </c>
      <c r="J1302">
        <v>3.2601600000000001E-2</v>
      </c>
      <c r="K1302">
        <v>5.11092E-2</v>
      </c>
      <c r="L1302">
        <v>6.3927499999999998E-2</v>
      </c>
      <c r="M1302">
        <v>7.67457E-2</v>
      </c>
      <c r="N1302">
        <v>9.5253299999999999E-2</v>
      </c>
      <c r="O1302">
        <v>3401</v>
      </c>
    </row>
    <row r="1303" spans="1:15">
      <c r="A1303" t="s">
        <v>29</v>
      </c>
      <c r="B1303" t="s">
        <v>42</v>
      </c>
      <c r="C1303" t="s">
        <v>44</v>
      </c>
      <c r="D1303" t="s">
        <v>32</v>
      </c>
      <c r="E1303">
        <v>14</v>
      </c>
      <c r="F1303" t="str">
        <f t="shared" si="20"/>
        <v>Average Per Premise1-in-10May System Peak Day50% Cycling14</v>
      </c>
      <c r="G1303">
        <v>9.4372089999999993</v>
      </c>
      <c r="H1303">
        <v>9.9985389999999992</v>
      </c>
      <c r="I1303">
        <v>87.025000000000006</v>
      </c>
      <c r="J1303">
        <v>0.28626659999999998</v>
      </c>
      <c r="K1303">
        <v>0.44877650000000002</v>
      </c>
      <c r="L1303">
        <v>0.56133049999999995</v>
      </c>
      <c r="M1303">
        <v>0.67388440000000005</v>
      </c>
      <c r="N1303">
        <v>0.83639430000000003</v>
      </c>
      <c r="O1303">
        <v>3401</v>
      </c>
    </row>
    <row r="1304" spans="1:15">
      <c r="A1304" t="s">
        <v>30</v>
      </c>
      <c r="B1304" t="s">
        <v>42</v>
      </c>
      <c r="C1304" t="s">
        <v>44</v>
      </c>
      <c r="D1304" t="s">
        <v>32</v>
      </c>
      <c r="E1304">
        <v>14</v>
      </c>
      <c r="F1304" t="str">
        <f t="shared" si="20"/>
        <v>Average Per Device1-in-10May System Peak Day50% Cycling14</v>
      </c>
      <c r="G1304">
        <v>4.176984</v>
      </c>
      <c r="H1304">
        <v>4.4254340000000001</v>
      </c>
      <c r="I1304">
        <v>87.025000000000006</v>
      </c>
      <c r="J1304">
        <v>0.12670390000000001</v>
      </c>
      <c r="K1304">
        <v>0.19863210000000001</v>
      </c>
      <c r="L1304">
        <v>0.24844939999999999</v>
      </c>
      <c r="M1304">
        <v>0.29826659999999999</v>
      </c>
      <c r="N1304">
        <v>0.37019479999999999</v>
      </c>
      <c r="O1304">
        <v>3401</v>
      </c>
    </row>
    <row r="1305" spans="1:15">
      <c r="A1305" t="s">
        <v>51</v>
      </c>
      <c r="B1305" t="s">
        <v>42</v>
      </c>
      <c r="C1305" t="s">
        <v>44</v>
      </c>
      <c r="D1305" t="s">
        <v>32</v>
      </c>
      <c r="E1305">
        <v>14</v>
      </c>
      <c r="F1305" t="str">
        <f t="shared" si="20"/>
        <v>Aggregate1-in-10May System Peak Day50% Cycling14</v>
      </c>
      <c r="G1305">
        <v>32.095950000000002</v>
      </c>
      <c r="H1305">
        <v>34.005029999999998</v>
      </c>
      <c r="I1305">
        <v>87.025000000000006</v>
      </c>
      <c r="J1305">
        <v>0.97359269999999998</v>
      </c>
      <c r="K1305">
        <v>1.526289</v>
      </c>
      <c r="L1305">
        <v>1.9090849999999999</v>
      </c>
      <c r="M1305">
        <v>2.2918810000000001</v>
      </c>
      <c r="N1305">
        <v>2.8445770000000001</v>
      </c>
      <c r="O1305">
        <v>3401</v>
      </c>
    </row>
    <row r="1306" spans="1:15">
      <c r="A1306" t="s">
        <v>31</v>
      </c>
      <c r="B1306" t="s">
        <v>42</v>
      </c>
      <c r="C1306" t="s">
        <v>44</v>
      </c>
      <c r="D1306" t="s">
        <v>32</v>
      </c>
      <c r="E1306">
        <v>15</v>
      </c>
      <c r="F1306" t="str">
        <f t="shared" si="20"/>
        <v>Average Per Ton1-in-10May System Peak Day50% Cycling15</v>
      </c>
      <c r="G1306">
        <v>1.066586</v>
      </c>
      <c r="H1306">
        <v>1.141346</v>
      </c>
      <c r="I1306">
        <v>86.188800000000001</v>
      </c>
      <c r="J1306">
        <v>3.8126100000000003E-2</v>
      </c>
      <c r="K1306">
        <v>5.9769900000000001E-2</v>
      </c>
      <c r="L1306">
        <v>7.4760199999999999E-2</v>
      </c>
      <c r="M1306">
        <v>8.97506E-2</v>
      </c>
      <c r="N1306">
        <v>0.1113943</v>
      </c>
      <c r="O1306">
        <v>3401</v>
      </c>
    </row>
    <row r="1307" spans="1:15">
      <c r="A1307" t="s">
        <v>29</v>
      </c>
      <c r="B1307" t="s">
        <v>42</v>
      </c>
      <c r="C1307" t="s">
        <v>44</v>
      </c>
      <c r="D1307" t="s">
        <v>32</v>
      </c>
      <c r="E1307">
        <v>15</v>
      </c>
      <c r="F1307" t="str">
        <f t="shared" si="20"/>
        <v>Average Per Premise1-in-10May System Peak Day50% Cycling15</v>
      </c>
      <c r="G1307">
        <v>9.3654150000000005</v>
      </c>
      <c r="H1307">
        <v>10.02186</v>
      </c>
      <c r="I1307">
        <v>86.188800000000001</v>
      </c>
      <c r="J1307">
        <v>0.33477570000000001</v>
      </c>
      <c r="K1307">
        <v>0.52482359999999995</v>
      </c>
      <c r="L1307">
        <v>0.65645019999999998</v>
      </c>
      <c r="M1307">
        <v>0.78807689999999997</v>
      </c>
      <c r="N1307">
        <v>0.97812480000000002</v>
      </c>
      <c r="O1307">
        <v>3401</v>
      </c>
    </row>
    <row r="1308" spans="1:15">
      <c r="A1308" t="s">
        <v>30</v>
      </c>
      <c r="B1308" t="s">
        <v>42</v>
      </c>
      <c r="C1308" t="s">
        <v>44</v>
      </c>
      <c r="D1308" t="s">
        <v>32</v>
      </c>
      <c r="E1308">
        <v>15</v>
      </c>
      <c r="F1308" t="str">
        <f t="shared" si="20"/>
        <v>Average Per Device1-in-10May System Peak Day50% Cycling15</v>
      </c>
      <c r="G1308">
        <v>4.1452080000000002</v>
      </c>
      <c r="H1308">
        <v>4.4357579999999999</v>
      </c>
      <c r="I1308">
        <v>86.188800000000001</v>
      </c>
      <c r="J1308">
        <v>0.14817440000000001</v>
      </c>
      <c r="K1308">
        <v>0.2322911</v>
      </c>
      <c r="L1308">
        <v>0.29055009999999998</v>
      </c>
      <c r="M1308">
        <v>0.34880909999999998</v>
      </c>
      <c r="N1308">
        <v>0.43292589999999997</v>
      </c>
      <c r="O1308">
        <v>3401</v>
      </c>
    </row>
    <row r="1309" spans="1:15">
      <c r="A1309" t="s">
        <v>51</v>
      </c>
      <c r="B1309" t="s">
        <v>42</v>
      </c>
      <c r="C1309" t="s">
        <v>44</v>
      </c>
      <c r="D1309" t="s">
        <v>32</v>
      </c>
      <c r="E1309">
        <v>15</v>
      </c>
      <c r="F1309" t="str">
        <f t="shared" si="20"/>
        <v>Aggregate1-in-10May System Peak Day50% Cycling15</v>
      </c>
      <c r="G1309">
        <v>31.851780000000002</v>
      </c>
      <c r="H1309">
        <v>34.084359999999997</v>
      </c>
      <c r="I1309">
        <v>86.188800000000001</v>
      </c>
      <c r="J1309">
        <v>1.1385719999999999</v>
      </c>
      <c r="K1309">
        <v>1.7849250000000001</v>
      </c>
      <c r="L1309">
        <v>2.2325870000000001</v>
      </c>
      <c r="M1309">
        <v>2.68025</v>
      </c>
      <c r="N1309">
        <v>3.3266019999999998</v>
      </c>
      <c r="O1309">
        <v>3401</v>
      </c>
    </row>
    <row r="1310" spans="1:15">
      <c r="A1310" t="s">
        <v>31</v>
      </c>
      <c r="B1310" t="s">
        <v>42</v>
      </c>
      <c r="C1310" t="s">
        <v>44</v>
      </c>
      <c r="D1310" t="s">
        <v>32</v>
      </c>
      <c r="E1310">
        <v>16</v>
      </c>
      <c r="F1310" t="str">
        <f t="shared" si="20"/>
        <v>Average Per Ton1-in-10May System Peak Day50% Cycling16</v>
      </c>
      <c r="G1310">
        <v>1.040165</v>
      </c>
      <c r="H1310">
        <v>1.125397</v>
      </c>
      <c r="I1310">
        <v>84.4084</v>
      </c>
      <c r="J1310">
        <v>4.3466600000000001E-2</v>
      </c>
      <c r="K1310">
        <v>6.8141999999999994E-2</v>
      </c>
      <c r="L1310">
        <v>8.5232199999999994E-2</v>
      </c>
      <c r="M1310">
        <v>0.1023223</v>
      </c>
      <c r="N1310">
        <v>0.12699769999999999</v>
      </c>
      <c r="O1310">
        <v>3401</v>
      </c>
    </row>
    <row r="1311" spans="1:15">
      <c r="A1311" t="s">
        <v>29</v>
      </c>
      <c r="B1311" t="s">
        <v>42</v>
      </c>
      <c r="C1311" t="s">
        <v>44</v>
      </c>
      <c r="D1311" t="s">
        <v>32</v>
      </c>
      <c r="E1311">
        <v>16</v>
      </c>
      <c r="F1311" t="str">
        <f t="shared" si="20"/>
        <v>Average Per Premise1-in-10May System Peak Day50% Cycling16</v>
      </c>
      <c r="G1311">
        <v>9.1334169999999997</v>
      </c>
      <c r="H1311">
        <v>9.8818190000000001</v>
      </c>
      <c r="I1311">
        <v>84.4084</v>
      </c>
      <c r="J1311">
        <v>0.38166889999999998</v>
      </c>
      <c r="K1311">
        <v>0.59833749999999997</v>
      </c>
      <c r="L1311">
        <v>0.7484016</v>
      </c>
      <c r="M1311">
        <v>0.89846570000000003</v>
      </c>
      <c r="N1311">
        <v>1.1151340000000001</v>
      </c>
      <c r="O1311">
        <v>3401</v>
      </c>
    </row>
    <row r="1312" spans="1:15">
      <c r="A1312" t="s">
        <v>30</v>
      </c>
      <c r="B1312" t="s">
        <v>42</v>
      </c>
      <c r="C1312" t="s">
        <v>44</v>
      </c>
      <c r="D1312" t="s">
        <v>32</v>
      </c>
      <c r="E1312">
        <v>16</v>
      </c>
      <c r="F1312" t="str">
        <f t="shared" si="20"/>
        <v>Average Per Device1-in-10May System Peak Day50% Cycling16</v>
      </c>
      <c r="G1312">
        <v>4.0425240000000002</v>
      </c>
      <c r="H1312">
        <v>4.3737719999999998</v>
      </c>
      <c r="I1312">
        <v>84.4084</v>
      </c>
      <c r="J1312">
        <v>0.16892969999999999</v>
      </c>
      <c r="K1312">
        <v>0.26482899999999998</v>
      </c>
      <c r="L1312">
        <v>0.3312486</v>
      </c>
      <c r="M1312">
        <v>0.39766810000000002</v>
      </c>
      <c r="N1312">
        <v>0.49356739999999999</v>
      </c>
      <c r="O1312">
        <v>3401</v>
      </c>
    </row>
    <row r="1313" spans="1:15">
      <c r="A1313" t="s">
        <v>51</v>
      </c>
      <c r="B1313" t="s">
        <v>42</v>
      </c>
      <c r="C1313" t="s">
        <v>44</v>
      </c>
      <c r="D1313" t="s">
        <v>32</v>
      </c>
      <c r="E1313">
        <v>16</v>
      </c>
      <c r="F1313" t="str">
        <f t="shared" si="20"/>
        <v>Aggregate1-in-10May System Peak Day50% Cycling16</v>
      </c>
      <c r="G1313">
        <v>31.062750000000001</v>
      </c>
      <c r="H1313">
        <v>33.608069999999998</v>
      </c>
      <c r="I1313">
        <v>84.4084</v>
      </c>
      <c r="J1313">
        <v>1.2980560000000001</v>
      </c>
      <c r="K1313">
        <v>2.0349460000000001</v>
      </c>
      <c r="L1313">
        <v>2.5453139999999999</v>
      </c>
      <c r="M1313">
        <v>3.055682</v>
      </c>
      <c r="N1313">
        <v>3.7925719999999998</v>
      </c>
      <c r="O1313">
        <v>3401</v>
      </c>
    </row>
    <row r="1314" spans="1:15">
      <c r="A1314" t="s">
        <v>31</v>
      </c>
      <c r="B1314" t="s">
        <v>42</v>
      </c>
      <c r="C1314" t="s">
        <v>44</v>
      </c>
      <c r="D1314" t="s">
        <v>32</v>
      </c>
      <c r="E1314">
        <v>17</v>
      </c>
      <c r="F1314" t="str">
        <f t="shared" si="20"/>
        <v>Average Per Ton1-in-10May System Peak Day50% Cycling17</v>
      </c>
      <c r="G1314">
        <v>0.98724149999999999</v>
      </c>
      <c r="H1314">
        <v>1.071437</v>
      </c>
      <c r="I1314">
        <v>81.837100000000007</v>
      </c>
      <c r="J1314">
        <v>4.2937999999999997E-2</v>
      </c>
      <c r="K1314">
        <v>6.7313300000000006E-2</v>
      </c>
      <c r="L1314">
        <v>8.4195599999999995E-2</v>
      </c>
      <c r="M1314">
        <v>0.1010779</v>
      </c>
      <c r="N1314">
        <v>0.12545319999999999</v>
      </c>
      <c r="O1314">
        <v>3401</v>
      </c>
    </row>
    <row r="1315" spans="1:15">
      <c r="A1315" t="s">
        <v>29</v>
      </c>
      <c r="B1315" t="s">
        <v>42</v>
      </c>
      <c r="C1315" t="s">
        <v>44</v>
      </c>
      <c r="D1315" t="s">
        <v>32</v>
      </c>
      <c r="E1315">
        <v>17</v>
      </c>
      <c r="F1315" t="str">
        <f t="shared" si="20"/>
        <v>Average Per Premise1-in-10May System Peak Day50% Cycling17</v>
      </c>
      <c r="G1315">
        <v>8.6687119999999993</v>
      </c>
      <c r="H1315">
        <v>9.4080119999999994</v>
      </c>
      <c r="I1315">
        <v>81.837100000000007</v>
      </c>
      <c r="J1315">
        <v>0.3770271</v>
      </c>
      <c r="K1315">
        <v>0.59106069999999999</v>
      </c>
      <c r="L1315">
        <v>0.7392997</v>
      </c>
      <c r="M1315">
        <v>0.88753870000000001</v>
      </c>
      <c r="N1315">
        <v>1.101572</v>
      </c>
      <c r="O1315">
        <v>3401</v>
      </c>
    </row>
    <row r="1316" spans="1:15">
      <c r="A1316" t="s">
        <v>30</v>
      </c>
      <c r="B1316" t="s">
        <v>42</v>
      </c>
      <c r="C1316" t="s">
        <v>44</v>
      </c>
      <c r="D1316" t="s">
        <v>32</v>
      </c>
      <c r="E1316">
        <v>17</v>
      </c>
      <c r="F1316" t="str">
        <f t="shared" si="20"/>
        <v>Average Per Device1-in-10May System Peak Day50% Cycling17</v>
      </c>
      <c r="G1316">
        <v>3.8368419999999999</v>
      </c>
      <c r="H1316">
        <v>4.1640620000000004</v>
      </c>
      <c r="I1316">
        <v>81.837100000000007</v>
      </c>
      <c r="J1316">
        <v>0.1668752</v>
      </c>
      <c r="K1316">
        <v>0.26160820000000001</v>
      </c>
      <c r="L1316">
        <v>0.32722000000000001</v>
      </c>
      <c r="M1316">
        <v>0.39283170000000001</v>
      </c>
      <c r="N1316">
        <v>0.48756470000000002</v>
      </c>
      <c r="O1316">
        <v>3401</v>
      </c>
    </row>
    <row r="1317" spans="1:15">
      <c r="A1317" t="s">
        <v>51</v>
      </c>
      <c r="B1317" t="s">
        <v>42</v>
      </c>
      <c r="C1317" t="s">
        <v>44</v>
      </c>
      <c r="D1317" t="s">
        <v>32</v>
      </c>
      <c r="E1317">
        <v>17</v>
      </c>
      <c r="F1317" t="str">
        <f t="shared" si="20"/>
        <v>Aggregate1-in-10May System Peak Day50% Cycling17</v>
      </c>
      <c r="G1317">
        <v>29.482289999999999</v>
      </c>
      <c r="H1317">
        <v>31.996649999999999</v>
      </c>
      <c r="I1317">
        <v>81.837100000000007</v>
      </c>
      <c r="J1317">
        <v>1.2822690000000001</v>
      </c>
      <c r="K1317">
        <v>2.0101969999999998</v>
      </c>
      <c r="L1317">
        <v>2.5143580000000001</v>
      </c>
      <c r="M1317">
        <v>3.018519</v>
      </c>
      <c r="N1317">
        <v>3.7464469999999999</v>
      </c>
      <c r="O1317">
        <v>3401</v>
      </c>
    </row>
    <row r="1318" spans="1:15">
      <c r="A1318" t="s">
        <v>31</v>
      </c>
      <c r="B1318" t="s">
        <v>42</v>
      </c>
      <c r="C1318" t="s">
        <v>44</v>
      </c>
      <c r="D1318" t="s">
        <v>32</v>
      </c>
      <c r="E1318">
        <v>18</v>
      </c>
      <c r="F1318" t="str">
        <f t="shared" si="20"/>
        <v>Average Per Ton1-in-10May System Peak Day50% Cycling18</v>
      </c>
      <c r="G1318">
        <v>0.89391929999999997</v>
      </c>
      <c r="H1318">
        <v>0.95560719999999999</v>
      </c>
      <c r="I1318">
        <v>81.647499999999994</v>
      </c>
      <c r="J1318">
        <v>3.1459500000000001E-2</v>
      </c>
      <c r="K1318">
        <v>4.93187E-2</v>
      </c>
      <c r="L1318">
        <v>6.1687899999999997E-2</v>
      </c>
      <c r="M1318">
        <v>7.4057100000000001E-2</v>
      </c>
      <c r="N1318">
        <v>9.1916300000000006E-2</v>
      </c>
      <c r="O1318">
        <v>3401</v>
      </c>
    </row>
    <row r="1319" spans="1:15">
      <c r="A1319" t="s">
        <v>29</v>
      </c>
      <c r="B1319" t="s">
        <v>42</v>
      </c>
      <c r="C1319" t="s">
        <v>44</v>
      </c>
      <c r="D1319" t="s">
        <v>32</v>
      </c>
      <c r="E1319">
        <v>18</v>
      </c>
      <c r="F1319" t="str">
        <f t="shared" si="20"/>
        <v>Average Per Premise1-in-10May System Peak Day50% Cycling18</v>
      </c>
      <c r="G1319">
        <v>7.8492749999999996</v>
      </c>
      <c r="H1319">
        <v>8.3909400000000005</v>
      </c>
      <c r="I1319">
        <v>81.647499999999994</v>
      </c>
      <c r="J1319">
        <v>0.27623789999999998</v>
      </c>
      <c r="K1319">
        <v>0.43305460000000001</v>
      </c>
      <c r="L1319">
        <v>0.54166539999999996</v>
      </c>
      <c r="M1319">
        <v>0.65027630000000003</v>
      </c>
      <c r="N1319">
        <v>0.8070929</v>
      </c>
      <c r="O1319">
        <v>3401</v>
      </c>
    </row>
    <row r="1320" spans="1:15">
      <c r="A1320" t="s">
        <v>30</v>
      </c>
      <c r="B1320" t="s">
        <v>42</v>
      </c>
      <c r="C1320" t="s">
        <v>44</v>
      </c>
      <c r="D1320" t="s">
        <v>32</v>
      </c>
      <c r="E1320">
        <v>18</v>
      </c>
      <c r="F1320" t="str">
        <f t="shared" si="20"/>
        <v>Average Per Device1-in-10May System Peak Day50% Cycling18</v>
      </c>
      <c r="G1320">
        <v>3.4741520000000001</v>
      </c>
      <c r="H1320">
        <v>3.7138969999999998</v>
      </c>
      <c r="I1320">
        <v>81.647499999999994</v>
      </c>
      <c r="J1320">
        <v>0.1222651</v>
      </c>
      <c r="K1320">
        <v>0.19167339999999999</v>
      </c>
      <c r="L1320">
        <v>0.2397454</v>
      </c>
      <c r="M1320">
        <v>0.2878175</v>
      </c>
      <c r="N1320">
        <v>0.35722579999999998</v>
      </c>
      <c r="O1320">
        <v>3401</v>
      </c>
    </row>
    <row r="1321" spans="1:15">
      <c r="A1321" t="s">
        <v>51</v>
      </c>
      <c r="B1321" t="s">
        <v>42</v>
      </c>
      <c r="C1321" t="s">
        <v>44</v>
      </c>
      <c r="D1321" t="s">
        <v>32</v>
      </c>
      <c r="E1321">
        <v>18</v>
      </c>
      <c r="F1321" t="str">
        <f t="shared" si="20"/>
        <v>Aggregate1-in-10May System Peak Day50% Cycling18</v>
      </c>
      <c r="G1321">
        <v>26.69538</v>
      </c>
      <c r="H1321">
        <v>28.537590000000002</v>
      </c>
      <c r="I1321">
        <v>81.647499999999994</v>
      </c>
      <c r="J1321">
        <v>0.93948489999999996</v>
      </c>
      <c r="K1321">
        <v>1.4728190000000001</v>
      </c>
      <c r="L1321">
        <v>1.842204</v>
      </c>
      <c r="M1321">
        <v>2.2115900000000002</v>
      </c>
      <c r="N1321">
        <v>2.744923</v>
      </c>
      <c r="O1321">
        <v>3401</v>
      </c>
    </row>
    <row r="1322" spans="1:15">
      <c r="A1322" t="s">
        <v>31</v>
      </c>
      <c r="B1322" t="s">
        <v>42</v>
      </c>
      <c r="C1322" t="s">
        <v>44</v>
      </c>
      <c r="D1322" t="s">
        <v>32</v>
      </c>
      <c r="E1322">
        <v>19</v>
      </c>
      <c r="F1322" t="str">
        <f t="shared" si="20"/>
        <v>Average Per Ton1-in-10May System Peak Day50% Cycling19</v>
      </c>
      <c r="G1322">
        <v>0.82301930000000001</v>
      </c>
      <c r="H1322">
        <v>0.82301930000000001</v>
      </c>
      <c r="I1322">
        <v>81.043800000000005</v>
      </c>
      <c r="J1322">
        <v>0</v>
      </c>
      <c r="K1322">
        <v>0</v>
      </c>
      <c r="L1322">
        <v>0</v>
      </c>
      <c r="M1322">
        <v>0</v>
      </c>
      <c r="N1322">
        <v>0</v>
      </c>
      <c r="O1322">
        <v>3401</v>
      </c>
    </row>
    <row r="1323" spans="1:15">
      <c r="A1323" t="s">
        <v>29</v>
      </c>
      <c r="B1323" t="s">
        <v>42</v>
      </c>
      <c r="C1323" t="s">
        <v>44</v>
      </c>
      <c r="D1323" t="s">
        <v>32</v>
      </c>
      <c r="E1323">
        <v>19</v>
      </c>
      <c r="F1323" t="str">
        <f t="shared" si="20"/>
        <v>Average Per Premise1-in-10May System Peak Day50% Cycling19</v>
      </c>
      <c r="G1323">
        <v>7.2267190000000001</v>
      </c>
      <c r="H1323">
        <v>7.2267190000000001</v>
      </c>
      <c r="I1323">
        <v>81.043800000000005</v>
      </c>
      <c r="J1323">
        <v>0</v>
      </c>
      <c r="K1323">
        <v>0</v>
      </c>
      <c r="L1323">
        <v>0</v>
      </c>
      <c r="M1323">
        <v>0</v>
      </c>
      <c r="N1323">
        <v>0</v>
      </c>
      <c r="O1323">
        <v>3401</v>
      </c>
    </row>
    <row r="1324" spans="1:15">
      <c r="A1324" t="s">
        <v>30</v>
      </c>
      <c r="B1324" t="s">
        <v>42</v>
      </c>
      <c r="C1324" t="s">
        <v>44</v>
      </c>
      <c r="D1324" t="s">
        <v>32</v>
      </c>
      <c r="E1324">
        <v>19</v>
      </c>
      <c r="F1324" t="str">
        <f t="shared" si="20"/>
        <v>Average Per Device1-in-10May System Peak Day50% Cycling19</v>
      </c>
      <c r="G1324">
        <v>3.198604</v>
      </c>
      <c r="H1324">
        <v>3.198604</v>
      </c>
      <c r="I1324">
        <v>81.043800000000005</v>
      </c>
      <c r="J1324">
        <v>0</v>
      </c>
      <c r="K1324">
        <v>0</v>
      </c>
      <c r="L1324">
        <v>0</v>
      </c>
      <c r="M1324">
        <v>0</v>
      </c>
      <c r="N1324">
        <v>0</v>
      </c>
      <c r="O1324">
        <v>3401</v>
      </c>
    </row>
    <row r="1325" spans="1:15">
      <c r="A1325" t="s">
        <v>51</v>
      </c>
      <c r="B1325" t="s">
        <v>42</v>
      </c>
      <c r="C1325" t="s">
        <v>44</v>
      </c>
      <c r="D1325" t="s">
        <v>32</v>
      </c>
      <c r="E1325">
        <v>19</v>
      </c>
      <c r="F1325" t="str">
        <f t="shared" si="20"/>
        <v>Aggregate1-in-10May System Peak Day50% Cycling19</v>
      </c>
      <c r="G1325">
        <v>24.57807</v>
      </c>
      <c r="H1325">
        <v>24.57807</v>
      </c>
      <c r="I1325">
        <v>81.043800000000005</v>
      </c>
      <c r="J1325">
        <v>0</v>
      </c>
      <c r="K1325">
        <v>0</v>
      </c>
      <c r="L1325">
        <v>0</v>
      </c>
      <c r="M1325">
        <v>0</v>
      </c>
      <c r="N1325">
        <v>0</v>
      </c>
      <c r="O1325">
        <v>3401</v>
      </c>
    </row>
    <row r="1326" spans="1:15">
      <c r="A1326" t="s">
        <v>31</v>
      </c>
      <c r="B1326" t="s">
        <v>42</v>
      </c>
      <c r="C1326" t="s">
        <v>44</v>
      </c>
      <c r="D1326" t="s">
        <v>32</v>
      </c>
      <c r="E1326">
        <v>20</v>
      </c>
      <c r="F1326" t="str">
        <f t="shared" si="20"/>
        <v>Average Per Ton1-in-10May System Peak Day50% Cycling20</v>
      </c>
      <c r="G1326">
        <v>0.76794039999999997</v>
      </c>
      <c r="H1326">
        <v>0.76794039999999997</v>
      </c>
      <c r="I1326">
        <v>74.6233</v>
      </c>
      <c r="J1326">
        <v>0</v>
      </c>
      <c r="K1326">
        <v>0</v>
      </c>
      <c r="L1326">
        <v>0</v>
      </c>
      <c r="M1326">
        <v>0</v>
      </c>
      <c r="N1326">
        <v>0</v>
      </c>
      <c r="O1326">
        <v>3401</v>
      </c>
    </row>
    <row r="1327" spans="1:15">
      <c r="A1327" t="s">
        <v>29</v>
      </c>
      <c r="B1327" t="s">
        <v>42</v>
      </c>
      <c r="C1327" t="s">
        <v>44</v>
      </c>
      <c r="D1327" t="s">
        <v>32</v>
      </c>
      <c r="E1327">
        <v>20</v>
      </c>
      <c r="F1327" t="str">
        <f t="shared" si="20"/>
        <v>Average Per Premise1-in-10May System Peak Day50% Cycling20</v>
      </c>
      <c r="G1327">
        <v>6.7430859999999999</v>
      </c>
      <c r="H1327">
        <v>6.7430859999999999</v>
      </c>
      <c r="I1327">
        <v>74.6233</v>
      </c>
      <c r="J1327">
        <v>0</v>
      </c>
      <c r="K1327">
        <v>0</v>
      </c>
      <c r="L1327">
        <v>0</v>
      </c>
      <c r="M1327">
        <v>0</v>
      </c>
      <c r="N1327">
        <v>0</v>
      </c>
      <c r="O1327">
        <v>3401</v>
      </c>
    </row>
    <row r="1328" spans="1:15">
      <c r="A1328" t="s">
        <v>30</v>
      </c>
      <c r="B1328" t="s">
        <v>42</v>
      </c>
      <c r="C1328" t="s">
        <v>44</v>
      </c>
      <c r="D1328" t="s">
        <v>32</v>
      </c>
      <c r="E1328">
        <v>20</v>
      </c>
      <c r="F1328" t="str">
        <f t="shared" si="20"/>
        <v>Average Per Device1-in-10May System Peak Day50% Cycling20</v>
      </c>
      <c r="G1328">
        <v>2.9845440000000001</v>
      </c>
      <c r="H1328">
        <v>2.9845440000000001</v>
      </c>
      <c r="I1328">
        <v>74.6233</v>
      </c>
      <c r="J1328">
        <v>0</v>
      </c>
      <c r="K1328">
        <v>0</v>
      </c>
      <c r="L1328">
        <v>0</v>
      </c>
      <c r="M1328">
        <v>0</v>
      </c>
      <c r="N1328">
        <v>0</v>
      </c>
      <c r="O1328">
        <v>3401</v>
      </c>
    </row>
    <row r="1329" spans="1:15">
      <c r="A1329" t="s">
        <v>51</v>
      </c>
      <c r="B1329" t="s">
        <v>42</v>
      </c>
      <c r="C1329" t="s">
        <v>44</v>
      </c>
      <c r="D1329" t="s">
        <v>32</v>
      </c>
      <c r="E1329">
        <v>20</v>
      </c>
      <c r="F1329" t="str">
        <f t="shared" si="20"/>
        <v>Aggregate1-in-10May System Peak Day50% Cycling20</v>
      </c>
      <c r="G1329">
        <v>22.933240000000001</v>
      </c>
      <c r="H1329">
        <v>22.933240000000001</v>
      </c>
      <c r="I1329">
        <v>74.6233</v>
      </c>
      <c r="J1329">
        <v>0</v>
      </c>
      <c r="K1329">
        <v>0</v>
      </c>
      <c r="L1329">
        <v>0</v>
      </c>
      <c r="M1329">
        <v>0</v>
      </c>
      <c r="N1329">
        <v>0</v>
      </c>
      <c r="O1329">
        <v>3401</v>
      </c>
    </row>
    <row r="1330" spans="1:15">
      <c r="A1330" t="s">
        <v>31</v>
      </c>
      <c r="B1330" t="s">
        <v>42</v>
      </c>
      <c r="C1330" t="s">
        <v>44</v>
      </c>
      <c r="D1330" t="s">
        <v>32</v>
      </c>
      <c r="E1330">
        <v>21</v>
      </c>
      <c r="F1330" t="str">
        <f t="shared" si="20"/>
        <v>Average Per Ton1-in-10May System Peak Day50% Cycling21</v>
      </c>
      <c r="G1330">
        <v>0.70509200000000005</v>
      </c>
      <c r="H1330">
        <v>0.70509200000000005</v>
      </c>
      <c r="I1330">
        <v>70.236099999999993</v>
      </c>
      <c r="J1330">
        <v>0</v>
      </c>
      <c r="K1330">
        <v>0</v>
      </c>
      <c r="L1330">
        <v>0</v>
      </c>
      <c r="M1330">
        <v>0</v>
      </c>
      <c r="N1330">
        <v>0</v>
      </c>
      <c r="O1330">
        <v>3401</v>
      </c>
    </row>
    <row r="1331" spans="1:15">
      <c r="A1331" t="s">
        <v>29</v>
      </c>
      <c r="B1331" t="s">
        <v>42</v>
      </c>
      <c r="C1331" t="s">
        <v>44</v>
      </c>
      <c r="D1331" t="s">
        <v>32</v>
      </c>
      <c r="E1331">
        <v>21</v>
      </c>
      <c r="F1331" t="str">
        <f t="shared" si="20"/>
        <v>Average Per Premise1-in-10May System Peak Day50% Cycling21</v>
      </c>
      <c r="G1331">
        <v>6.19123</v>
      </c>
      <c r="H1331">
        <v>6.19123</v>
      </c>
      <c r="I1331">
        <v>70.236099999999993</v>
      </c>
      <c r="J1331">
        <v>0</v>
      </c>
      <c r="K1331">
        <v>0</v>
      </c>
      <c r="L1331">
        <v>0</v>
      </c>
      <c r="M1331">
        <v>0</v>
      </c>
      <c r="N1331">
        <v>0</v>
      </c>
      <c r="O1331">
        <v>3401</v>
      </c>
    </row>
    <row r="1332" spans="1:15">
      <c r="A1332" t="s">
        <v>30</v>
      </c>
      <c r="B1332" t="s">
        <v>42</v>
      </c>
      <c r="C1332" t="s">
        <v>44</v>
      </c>
      <c r="D1332" t="s">
        <v>32</v>
      </c>
      <c r="E1332">
        <v>21</v>
      </c>
      <c r="F1332" t="str">
        <f t="shared" si="20"/>
        <v>Average Per Device1-in-10May System Peak Day50% Cycling21</v>
      </c>
      <c r="G1332">
        <v>2.7402880000000001</v>
      </c>
      <c r="H1332">
        <v>2.7402880000000001</v>
      </c>
      <c r="I1332">
        <v>70.236099999999993</v>
      </c>
      <c r="J1332">
        <v>0</v>
      </c>
      <c r="K1332">
        <v>0</v>
      </c>
      <c r="L1332">
        <v>0</v>
      </c>
      <c r="M1332">
        <v>0</v>
      </c>
      <c r="N1332">
        <v>0</v>
      </c>
      <c r="O1332">
        <v>3401</v>
      </c>
    </row>
    <row r="1333" spans="1:15">
      <c r="A1333" t="s">
        <v>51</v>
      </c>
      <c r="B1333" t="s">
        <v>42</v>
      </c>
      <c r="C1333" t="s">
        <v>44</v>
      </c>
      <c r="D1333" t="s">
        <v>32</v>
      </c>
      <c r="E1333">
        <v>21</v>
      </c>
      <c r="F1333" t="str">
        <f t="shared" si="20"/>
        <v>Aggregate1-in-10May System Peak Day50% Cycling21</v>
      </c>
      <c r="G1333">
        <v>21.056370000000001</v>
      </c>
      <c r="H1333">
        <v>21.056370000000001</v>
      </c>
      <c r="I1333">
        <v>70.236099999999993</v>
      </c>
      <c r="J1333">
        <v>0</v>
      </c>
      <c r="K1333">
        <v>0</v>
      </c>
      <c r="L1333">
        <v>0</v>
      </c>
      <c r="M1333">
        <v>0</v>
      </c>
      <c r="N1333">
        <v>0</v>
      </c>
      <c r="O1333">
        <v>3401</v>
      </c>
    </row>
    <row r="1334" spans="1:15">
      <c r="A1334" t="s">
        <v>31</v>
      </c>
      <c r="B1334" t="s">
        <v>42</v>
      </c>
      <c r="C1334" t="s">
        <v>44</v>
      </c>
      <c r="D1334" t="s">
        <v>32</v>
      </c>
      <c r="E1334">
        <v>22</v>
      </c>
      <c r="F1334" t="str">
        <f t="shared" si="20"/>
        <v>Average Per Ton1-in-10May System Peak Day50% Cycling22</v>
      </c>
      <c r="G1334">
        <v>0.61782910000000002</v>
      </c>
      <c r="H1334">
        <v>0.61782910000000002</v>
      </c>
      <c r="I1334">
        <v>67.740399999999994</v>
      </c>
      <c r="J1334">
        <v>0</v>
      </c>
      <c r="K1334">
        <v>0</v>
      </c>
      <c r="L1334">
        <v>0</v>
      </c>
      <c r="M1334">
        <v>0</v>
      </c>
      <c r="N1334">
        <v>0</v>
      </c>
      <c r="O1334">
        <v>3401</v>
      </c>
    </row>
    <row r="1335" spans="1:15">
      <c r="A1335" t="s">
        <v>29</v>
      </c>
      <c r="B1335" t="s">
        <v>42</v>
      </c>
      <c r="C1335" t="s">
        <v>44</v>
      </c>
      <c r="D1335" t="s">
        <v>32</v>
      </c>
      <c r="E1335">
        <v>22</v>
      </c>
      <c r="F1335" t="str">
        <f t="shared" si="20"/>
        <v>Average Per Premise1-in-10May System Peak Day50% Cycling22</v>
      </c>
      <c r="G1335">
        <v>5.4249970000000003</v>
      </c>
      <c r="H1335">
        <v>5.4249970000000003</v>
      </c>
      <c r="I1335">
        <v>67.740399999999994</v>
      </c>
      <c r="J1335">
        <v>0</v>
      </c>
      <c r="K1335">
        <v>0</v>
      </c>
      <c r="L1335">
        <v>0</v>
      </c>
      <c r="M1335">
        <v>0</v>
      </c>
      <c r="N1335">
        <v>0</v>
      </c>
      <c r="O1335">
        <v>3401</v>
      </c>
    </row>
    <row r="1336" spans="1:15">
      <c r="A1336" t="s">
        <v>30</v>
      </c>
      <c r="B1336" t="s">
        <v>42</v>
      </c>
      <c r="C1336" t="s">
        <v>44</v>
      </c>
      <c r="D1336" t="s">
        <v>32</v>
      </c>
      <c r="E1336">
        <v>22</v>
      </c>
      <c r="F1336" t="str">
        <f t="shared" si="20"/>
        <v>Average Per Device1-in-10May System Peak Day50% Cycling22</v>
      </c>
      <c r="G1336">
        <v>2.4011469999999999</v>
      </c>
      <c r="H1336">
        <v>2.4011469999999999</v>
      </c>
      <c r="I1336">
        <v>67.740399999999994</v>
      </c>
      <c r="J1336">
        <v>0</v>
      </c>
      <c r="K1336">
        <v>0</v>
      </c>
      <c r="L1336">
        <v>0</v>
      </c>
      <c r="M1336">
        <v>0</v>
      </c>
      <c r="N1336">
        <v>0</v>
      </c>
      <c r="O1336">
        <v>3401</v>
      </c>
    </row>
    <row r="1337" spans="1:15">
      <c r="A1337" t="s">
        <v>51</v>
      </c>
      <c r="B1337" t="s">
        <v>42</v>
      </c>
      <c r="C1337" t="s">
        <v>44</v>
      </c>
      <c r="D1337" t="s">
        <v>32</v>
      </c>
      <c r="E1337">
        <v>22</v>
      </c>
      <c r="F1337" t="str">
        <f t="shared" si="20"/>
        <v>Aggregate1-in-10May System Peak Day50% Cycling22</v>
      </c>
      <c r="G1337">
        <v>18.450420000000001</v>
      </c>
      <c r="H1337">
        <v>18.450420000000001</v>
      </c>
      <c r="I1337">
        <v>67.740399999999994</v>
      </c>
      <c r="J1337">
        <v>0</v>
      </c>
      <c r="K1337">
        <v>0</v>
      </c>
      <c r="L1337">
        <v>0</v>
      </c>
      <c r="M1337">
        <v>0</v>
      </c>
      <c r="N1337">
        <v>0</v>
      </c>
      <c r="O1337">
        <v>3401</v>
      </c>
    </row>
    <row r="1338" spans="1:15">
      <c r="A1338" t="s">
        <v>31</v>
      </c>
      <c r="B1338" t="s">
        <v>42</v>
      </c>
      <c r="C1338" t="s">
        <v>44</v>
      </c>
      <c r="D1338" t="s">
        <v>32</v>
      </c>
      <c r="E1338">
        <v>23</v>
      </c>
      <c r="F1338" t="str">
        <f t="shared" si="20"/>
        <v>Average Per Ton1-in-10May System Peak Day50% Cycling23</v>
      </c>
      <c r="G1338">
        <v>0.5382593</v>
      </c>
      <c r="H1338">
        <v>0.5382593</v>
      </c>
      <c r="I1338">
        <v>66.427199999999999</v>
      </c>
      <c r="J1338">
        <v>0</v>
      </c>
      <c r="K1338">
        <v>0</v>
      </c>
      <c r="L1338">
        <v>0</v>
      </c>
      <c r="M1338">
        <v>0</v>
      </c>
      <c r="N1338">
        <v>0</v>
      </c>
      <c r="O1338">
        <v>3401</v>
      </c>
    </row>
    <row r="1339" spans="1:15">
      <c r="A1339" t="s">
        <v>29</v>
      </c>
      <c r="B1339" t="s">
        <v>42</v>
      </c>
      <c r="C1339" t="s">
        <v>44</v>
      </c>
      <c r="D1339" t="s">
        <v>32</v>
      </c>
      <c r="E1339">
        <v>23</v>
      </c>
      <c r="F1339" t="str">
        <f t="shared" si="20"/>
        <v>Average Per Premise1-in-10May System Peak Day50% Cycling23</v>
      </c>
      <c r="G1339">
        <v>4.7263159999999997</v>
      </c>
      <c r="H1339">
        <v>4.7263159999999997</v>
      </c>
      <c r="I1339">
        <v>66.427199999999999</v>
      </c>
      <c r="J1339">
        <v>0</v>
      </c>
      <c r="K1339">
        <v>0</v>
      </c>
      <c r="L1339">
        <v>0</v>
      </c>
      <c r="M1339">
        <v>0</v>
      </c>
      <c r="N1339">
        <v>0</v>
      </c>
      <c r="O1339">
        <v>3401</v>
      </c>
    </row>
    <row r="1340" spans="1:15">
      <c r="A1340" t="s">
        <v>30</v>
      </c>
      <c r="B1340" t="s">
        <v>42</v>
      </c>
      <c r="C1340" t="s">
        <v>44</v>
      </c>
      <c r="D1340" t="s">
        <v>32</v>
      </c>
      <c r="E1340">
        <v>23</v>
      </c>
      <c r="F1340" t="str">
        <f t="shared" si="20"/>
        <v>Average Per Device1-in-10May System Peak Day50% Cycling23</v>
      </c>
      <c r="G1340">
        <v>2.0919050000000001</v>
      </c>
      <c r="H1340">
        <v>2.0919050000000001</v>
      </c>
      <c r="I1340">
        <v>66.427199999999999</v>
      </c>
      <c r="J1340">
        <v>0</v>
      </c>
      <c r="K1340">
        <v>0</v>
      </c>
      <c r="L1340">
        <v>0</v>
      </c>
      <c r="M1340">
        <v>0</v>
      </c>
      <c r="N1340">
        <v>0</v>
      </c>
      <c r="O1340">
        <v>3401</v>
      </c>
    </row>
    <row r="1341" spans="1:15">
      <c r="A1341" t="s">
        <v>51</v>
      </c>
      <c r="B1341" t="s">
        <v>42</v>
      </c>
      <c r="C1341" t="s">
        <v>44</v>
      </c>
      <c r="D1341" t="s">
        <v>32</v>
      </c>
      <c r="E1341">
        <v>23</v>
      </c>
      <c r="F1341" t="str">
        <f t="shared" si="20"/>
        <v>Aggregate1-in-10May System Peak Day50% Cycling23</v>
      </c>
      <c r="G1341">
        <v>16.074200000000001</v>
      </c>
      <c r="H1341">
        <v>16.074200000000001</v>
      </c>
      <c r="I1341">
        <v>66.427199999999999</v>
      </c>
      <c r="J1341">
        <v>0</v>
      </c>
      <c r="K1341">
        <v>0</v>
      </c>
      <c r="L1341">
        <v>0</v>
      </c>
      <c r="M1341">
        <v>0</v>
      </c>
      <c r="N1341">
        <v>0</v>
      </c>
      <c r="O1341">
        <v>3401</v>
      </c>
    </row>
    <row r="1342" spans="1:15">
      <c r="A1342" t="s">
        <v>31</v>
      </c>
      <c r="B1342" t="s">
        <v>42</v>
      </c>
      <c r="C1342" t="s">
        <v>44</v>
      </c>
      <c r="D1342" t="s">
        <v>32</v>
      </c>
      <c r="E1342">
        <v>24</v>
      </c>
      <c r="F1342" t="str">
        <f t="shared" si="20"/>
        <v>Average Per Ton1-in-10May System Peak Day50% Cycling24</v>
      </c>
      <c r="G1342">
        <v>0.48571110000000001</v>
      </c>
      <c r="H1342">
        <v>0.48571110000000001</v>
      </c>
      <c r="I1342">
        <v>63.890900000000002</v>
      </c>
      <c r="J1342">
        <v>0</v>
      </c>
      <c r="K1342">
        <v>0</v>
      </c>
      <c r="L1342">
        <v>0</v>
      </c>
      <c r="M1342">
        <v>0</v>
      </c>
      <c r="N1342">
        <v>0</v>
      </c>
      <c r="O1342">
        <v>3401</v>
      </c>
    </row>
    <row r="1343" spans="1:15">
      <c r="A1343" t="s">
        <v>29</v>
      </c>
      <c r="B1343" t="s">
        <v>42</v>
      </c>
      <c r="C1343" t="s">
        <v>44</v>
      </c>
      <c r="D1343" t="s">
        <v>32</v>
      </c>
      <c r="E1343">
        <v>24</v>
      </c>
      <c r="F1343" t="str">
        <f t="shared" si="20"/>
        <v>Average Per Premise1-in-10May System Peak Day50% Cycling24</v>
      </c>
      <c r="G1343">
        <v>4.2649039999999996</v>
      </c>
      <c r="H1343">
        <v>4.2649039999999996</v>
      </c>
      <c r="I1343">
        <v>63.890900000000002</v>
      </c>
      <c r="J1343">
        <v>0</v>
      </c>
      <c r="K1343">
        <v>0</v>
      </c>
      <c r="L1343">
        <v>0</v>
      </c>
      <c r="M1343">
        <v>0</v>
      </c>
      <c r="N1343">
        <v>0</v>
      </c>
      <c r="O1343">
        <v>3401</v>
      </c>
    </row>
    <row r="1344" spans="1:15">
      <c r="A1344" t="s">
        <v>30</v>
      </c>
      <c r="B1344" t="s">
        <v>42</v>
      </c>
      <c r="C1344" t="s">
        <v>44</v>
      </c>
      <c r="D1344" t="s">
        <v>32</v>
      </c>
      <c r="E1344">
        <v>24</v>
      </c>
      <c r="F1344" t="str">
        <f t="shared" si="20"/>
        <v>Average Per Device1-in-10May System Peak Day50% Cycling24</v>
      </c>
      <c r="G1344">
        <v>1.8876809999999999</v>
      </c>
      <c r="H1344">
        <v>1.8876809999999999</v>
      </c>
      <c r="I1344">
        <v>63.890900000000002</v>
      </c>
      <c r="J1344">
        <v>0</v>
      </c>
      <c r="K1344">
        <v>0</v>
      </c>
      <c r="L1344">
        <v>0</v>
      </c>
      <c r="M1344">
        <v>0</v>
      </c>
      <c r="N1344">
        <v>0</v>
      </c>
      <c r="O1344">
        <v>3401</v>
      </c>
    </row>
    <row r="1345" spans="1:15">
      <c r="A1345" t="s">
        <v>51</v>
      </c>
      <c r="B1345" t="s">
        <v>42</v>
      </c>
      <c r="C1345" t="s">
        <v>44</v>
      </c>
      <c r="D1345" t="s">
        <v>32</v>
      </c>
      <c r="E1345">
        <v>24</v>
      </c>
      <c r="F1345" t="str">
        <f t="shared" si="20"/>
        <v>Aggregate1-in-10May System Peak Day50% Cycling24</v>
      </c>
      <c r="G1345">
        <v>14.50494</v>
      </c>
      <c r="H1345">
        <v>14.50494</v>
      </c>
      <c r="I1345">
        <v>63.890900000000002</v>
      </c>
      <c r="J1345">
        <v>0</v>
      </c>
      <c r="K1345">
        <v>0</v>
      </c>
      <c r="L1345">
        <v>0</v>
      </c>
      <c r="M1345">
        <v>0</v>
      </c>
      <c r="N1345">
        <v>0</v>
      </c>
      <c r="O1345">
        <v>3401</v>
      </c>
    </row>
    <row r="1346" spans="1:15">
      <c r="A1346" t="s">
        <v>31</v>
      </c>
      <c r="B1346" t="s">
        <v>42</v>
      </c>
      <c r="C1346" t="s">
        <v>44</v>
      </c>
      <c r="D1346" t="s">
        <v>27</v>
      </c>
      <c r="E1346">
        <v>1</v>
      </c>
      <c r="F1346" t="str">
        <f t="shared" si="20"/>
        <v>Average Per Ton1-in-10May System Peak DayAll1</v>
      </c>
      <c r="G1346">
        <v>0.44487599999999999</v>
      </c>
      <c r="H1346">
        <v>0.44487599999999999</v>
      </c>
      <c r="I1346">
        <v>64.083399999999997</v>
      </c>
      <c r="J1346">
        <v>0</v>
      </c>
      <c r="K1346">
        <v>0</v>
      </c>
      <c r="L1346">
        <v>0</v>
      </c>
      <c r="M1346">
        <v>0</v>
      </c>
      <c r="N1346">
        <v>0</v>
      </c>
      <c r="O1346">
        <v>4870</v>
      </c>
    </row>
    <row r="1347" spans="1:15">
      <c r="A1347" t="s">
        <v>29</v>
      </c>
      <c r="B1347" t="s">
        <v>42</v>
      </c>
      <c r="C1347" t="s">
        <v>44</v>
      </c>
      <c r="D1347" t="s">
        <v>27</v>
      </c>
      <c r="E1347">
        <v>1</v>
      </c>
      <c r="F1347" t="str">
        <f t="shared" ref="F1347:F1410" si="21">CONCATENATE(A1347,B1347,C1347,D1347,E1347)</f>
        <v>Average Per Premise1-in-10May System Peak DayAll1</v>
      </c>
      <c r="G1347">
        <v>4.1117499999999998</v>
      </c>
      <c r="H1347">
        <v>4.1117499999999998</v>
      </c>
      <c r="I1347">
        <v>64.083399999999997</v>
      </c>
      <c r="J1347">
        <v>0</v>
      </c>
      <c r="K1347">
        <v>0</v>
      </c>
      <c r="L1347">
        <v>0</v>
      </c>
      <c r="M1347">
        <v>0</v>
      </c>
      <c r="N1347">
        <v>0</v>
      </c>
      <c r="O1347">
        <v>4870</v>
      </c>
    </row>
    <row r="1348" spans="1:15">
      <c r="A1348" t="s">
        <v>30</v>
      </c>
      <c r="B1348" t="s">
        <v>42</v>
      </c>
      <c r="C1348" t="s">
        <v>44</v>
      </c>
      <c r="D1348" t="s">
        <v>27</v>
      </c>
      <c r="E1348">
        <v>1</v>
      </c>
      <c r="F1348" t="str">
        <f t="shared" si="21"/>
        <v>Average Per Device1-in-10May System Peak DayAll1</v>
      </c>
      <c r="G1348">
        <v>1.726971</v>
      </c>
      <c r="H1348">
        <v>1.726971</v>
      </c>
      <c r="I1348">
        <v>64.083399999999997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4870</v>
      </c>
    </row>
    <row r="1349" spans="1:15">
      <c r="A1349" t="s">
        <v>51</v>
      </c>
      <c r="B1349" t="s">
        <v>42</v>
      </c>
      <c r="C1349" t="s">
        <v>44</v>
      </c>
      <c r="D1349" t="s">
        <v>27</v>
      </c>
      <c r="E1349">
        <v>1</v>
      </c>
      <c r="F1349" t="str">
        <f t="shared" si="21"/>
        <v>Aggregate1-in-10May System Peak DayAll1</v>
      </c>
      <c r="G1349">
        <v>20.02422</v>
      </c>
      <c r="H1349">
        <v>20.02422</v>
      </c>
      <c r="I1349">
        <v>64.083399999999997</v>
      </c>
      <c r="J1349">
        <v>0</v>
      </c>
      <c r="K1349">
        <v>0</v>
      </c>
      <c r="L1349">
        <v>0</v>
      </c>
      <c r="M1349">
        <v>0</v>
      </c>
      <c r="N1349">
        <v>0</v>
      </c>
      <c r="O1349">
        <v>4870</v>
      </c>
    </row>
    <row r="1350" spans="1:15">
      <c r="A1350" t="s">
        <v>31</v>
      </c>
      <c r="B1350" t="s">
        <v>42</v>
      </c>
      <c r="C1350" t="s">
        <v>44</v>
      </c>
      <c r="D1350" t="s">
        <v>27</v>
      </c>
      <c r="E1350">
        <v>2</v>
      </c>
      <c r="F1350" t="str">
        <f t="shared" si="21"/>
        <v>Average Per Ton1-in-10May System Peak DayAll2</v>
      </c>
      <c r="G1350">
        <v>0.4262494</v>
      </c>
      <c r="H1350">
        <v>0.4262494</v>
      </c>
      <c r="I1350">
        <v>64.699799999999996</v>
      </c>
      <c r="J1350">
        <v>0</v>
      </c>
      <c r="K1350">
        <v>0</v>
      </c>
      <c r="L1350">
        <v>0</v>
      </c>
      <c r="M1350">
        <v>0</v>
      </c>
      <c r="N1350">
        <v>0</v>
      </c>
      <c r="O1350">
        <v>4870</v>
      </c>
    </row>
    <row r="1351" spans="1:15">
      <c r="A1351" t="s">
        <v>29</v>
      </c>
      <c r="B1351" t="s">
        <v>42</v>
      </c>
      <c r="C1351" t="s">
        <v>44</v>
      </c>
      <c r="D1351" t="s">
        <v>27</v>
      </c>
      <c r="E1351">
        <v>2</v>
      </c>
      <c r="F1351" t="str">
        <f t="shared" si="21"/>
        <v>Average Per Premise1-in-10May System Peak DayAll2</v>
      </c>
      <c r="G1351">
        <v>3.9395950000000002</v>
      </c>
      <c r="H1351">
        <v>3.9395950000000002</v>
      </c>
      <c r="I1351">
        <v>64.699799999999996</v>
      </c>
      <c r="J1351">
        <v>0</v>
      </c>
      <c r="K1351">
        <v>0</v>
      </c>
      <c r="L1351">
        <v>0</v>
      </c>
      <c r="M1351">
        <v>0</v>
      </c>
      <c r="N1351">
        <v>0</v>
      </c>
      <c r="O1351">
        <v>4870</v>
      </c>
    </row>
    <row r="1352" spans="1:15">
      <c r="A1352" t="s">
        <v>30</v>
      </c>
      <c r="B1352" t="s">
        <v>42</v>
      </c>
      <c r="C1352" t="s">
        <v>44</v>
      </c>
      <c r="D1352" t="s">
        <v>27</v>
      </c>
      <c r="E1352">
        <v>2</v>
      </c>
      <c r="F1352" t="str">
        <f t="shared" si="21"/>
        <v>Average Per Device1-in-10May System Peak DayAll2</v>
      </c>
      <c r="G1352">
        <v>1.6546639999999999</v>
      </c>
      <c r="H1352">
        <v>1.6546639999999999</v>
      </c>
      <c r="I1352">
        <v>64.699799999999996</v>
      </c>
      <c r="J1352">
        <v>0</v>
      </c>
      <c r="K1352">
        <v>0</v>
      </c>
      <c r="L1352">
        <v>0</v>
      </c>
      <c r="M1352">
        <v>0</v>
      </c>
      <c r="N1352">
        <v>0</v>
      </c>
      <c r="O1352">
        <v>4870</v>
      </c>
    </row>
    <row r="1353" spans="1:15">
      <c r="A1353" t="s">
        <v>51</v>
      </c>
      <c r="B1353" t="s">
        <v>42</v>
      </c>
      <c r="C1353" t="s">
        <v>44</v>
      </c>
      <c r="D1353" t="s">
        <v>27</v>
      </c>
      <c r="E1353">
        <v>2</v>
      </c>
      <c r="F1353" t="str">
        <f t="shared" si="21"/>
        <v>Aggregate1-in-10May System Peak DayAll2</v>
      </c>
      <c r="G1353">
        <v>19.185829999999999</v>
      </c>
      <c r="H1353">
        <v>19.185829999999999</v>
      </c>
      <c r="I1353">
        <v>64.699799999999996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4870</v>
      </c>
    </row>
    <row r="1354" spans="1:15">
      <c r="A1354" t="s">
        <v>31</v>
      </c>
      <c r="B1354" t="s">
        <v>42</v>
      </c>
      <c r="C1354" t="s">
        <v>44</v>
      </c>
      <c r="D1354" t="s">
        <v>27</v>
      </c>
      <c r="E1354">
        <v>3</v>
      </c>
      <c r="F1354" t="str">
        <f t="shared" si="21"/>
        <v>Average Per Ton1-in-10May System Peak DayAll3</v>
      </c>
      <c r="G1354">
        <v>0.41366979999999998</v>
      </c>
      <c r="H1354">
        <v>0.41366979999999998</v>
      </c>
      <c r="I1354">
        <v>62.920999999999999</v>
      </c>
      <c r="J1354">
        <v>0</v>
      </c>
      <c r="K1354">
        <v>0</v>
      </c>
      <c r="L1354">
        <v>0</v>
      </c>
      <c r="M1354">
        <v>0</v>
      </c>
      <c r="N1354">
        <v>0</v>
      </c>
      <c r="O1354">
        <v>4870</v>
      </c>
    </row>
    <row r="1355" spans="1:15">
      <c r="A1355" t="s">
        <v>29</v>
      </c>
      <c r="B1355" t="s">
        <v>42</v>
      </c>
      <c r="C1355" t="s">
        <v>44</v>
      </c>
      <c r="D1355" t="s">
        <v>27</v>
      </c>
      <c r="E1355">
        <v>3</v>
      </c>
      <c r="F1355" t="str">
        <f t="shared" si="21"/>
        <v>Average Per Premise1-in-10May System Peak DayAll3</v>
      </c>
      <c r="G1355">
        <v>3.8233280000000001</v>
      </c>
      <c r="H1355">
        <v>3.8233280000000001</v>
      </c>
      <c r="I1355">
        <v>62.920999999999999</v>
      </c>
      <c r="J1355">
        <v>0</v>
      </c>
      <c r="K1355">
        <v>0</v>
      </c>
      <c r="L1355">
        <v>0</v>
      </c>
      <c r="M1355">
        <v>0</v>
      </c>
      <c r="N1355">
        <v>0</v>
      </c>
      <c r="O1355">
        <v>4870</v>
      </c>
    </row>
    <row r="1356" spans="1:15">
      <c r="A1356" t="s">
        <v>30</v>
      </c>
      <c r="B1356" t="s">
        <v>42</v>
      </c>
      <c r="C1356" t="s">
        <v>44</v>
      </c>
      <c r="D1356" t="s">
        <v>27</v>
      </c>
      <c r="E1356">
        <v>3</v>
      </c>
      <c r="F1356" t="str">
        <f t="shared" si="21"/>
        <v>Average Per Device1-in-10May System Peak DayAll3</v>
      </c>
      <c r="G1356">
        <v>1.605831</v>
      </c>
      <c r="H1356">
        <v>1.605831</v>
      </c>
      <c r="I1356">
        <v>62.920999999999999</v>
      </c>
      <c r="J1356">
        <v>0</v>
      </c>
      <c r="K1356">
        <v>0</v>
      </c>
      <c r="L1356">
        <v>0</v>
      </c>
      <c r="M1356">
        <v>0</v>
      </c>
      <c r="N1356">
        <v>0</v>
      </c>
      <c r="O1356">
        <v>4870</v>
      </c>
    </row>
    <row r="1357" spans="1:15">
      <c r="A1357" t="s">
        <v>51</v>
      </c>
      <c r="B1357" t="s">
        <v>42</v>
      </c>
      <c r="C1357" t="s">
        <v>44</v>
      </c>
      <c r="D1357" t="s">
        <v>27</v>
      </c>
      <c r="E1357">
        <v>3</v>
      </c>
      <c r="F1357" t="str">
        <f t="shared" si="21"/>
        <v>Aggregate1-in-10May System Peak DayAll3</v>
      </c>
      <c r="G1357">
        <v>18.619610000000002</v>
      </c>
      <c r="H1357">
        <v>18.619610000000002</v>
      </c>
      <c r="I1357">
        <v>62.920999999999999</v>
      </c>
      <c r="J1357">
        <v>0</v>
      </c>
      <c r="K1357">
        <v>0</v>
      </c>
      <c r="L1357">
        <v>0</v>
      </c>
      <c r="M1357">
        <v>0</v>
      </c>
      <c r="N1357">
        <v>0</v>
      </c>
      <c r="O1357">
        <v>4870</v>
      </c>
    </row>
    <row r="1358" spans="1:15">
      <c r="A1358" t="s">
        <v>31</v>
      </c>
      <c r="B1358" t="s">
        <v>42</v>
      </c>
      <c r="C1358" t="s">
        <v>44</v>
      </c>
      <c r="D1358" t="s">
        <v>27</v>
      </c>
      <c r="E1358">
        <v>4</v>
      </c>
      <c r="F1358" t="str">
        <f t="shared" si="21"/>
        <v>Average Per Ton1-in-10May System Peak DayAll4</v>
      </c>
      <c r="G1358">
        <v>0.40848630000000002</v>
      </c>
      <c r="H1358">
        <v>0.40848630000000002</v>
      </c>
      <c r="I1358">
        <v>61.255699999999997</v>
      </c>
      <c r="J1358">
        <v>0</v>
      </c>
      <c r="K1358">
        <v>0</v>
      </c>
      <c r="L1358">
        <v>0</v>
      </c>
      <c r="M1358">
        <v>0</v>
      </c>
      <c r="N1358">
        <v>0</v>
      </c>
      <c r="O1358">
        <v>4870</v>
      </c>
    </row>
    <row r="1359" spans="1:15">
      <c r="A1359" t="s">
        <v>29</v>
      </c>
      <c r="B1359" t="s">
        <v>42</v>
      </c>
      <c r="C1359" t="s">
        <v>44</v>
      </c>
      <c r="D1359" t="s">
        <v>27</v>
      </c>
      <c r="E1359">
        <v>4</v>
      </c>
      <c r="F1359" t="str">
        <f t="shared" si="21"/>
        <v>Average Per Premise1-in-10May System Peak DayAll4</v>
      </c>
      <c r="G1359">
        <v>3.77542</v>
      </c>
      <c r="H1359">
        <v>3.77542</v>
      </c>
      <c r="I1359">
        <v>61.255699999999997</v>
      </c>
      <c r="J1359">
        <v>0</v>
      </c>
      <c r="K1359">
        <v>0</v>
      </c>
      <c r="L1359">
        <v>0</v>
      </c>
      <c r="M1359">
        <v>0</v>
      </c>
      <c r="N1359">
        <v>0</v>
      </c>
      <c r="O1359">
        <v>4870</v>
      </c>
    </row>
    <row r="1360" spans="1:15">
      <c r="A1360" t="s">
        <v>30</v>
      </c>
      <c r="B1360" t="s">
        <v>42</v>
      </c>
      <c r="C1360" t="s">
        <v>44</v>
      </c>
      <c r="D1360" t="s">
        <v>27</v>
      </c>
      <c r="E1360">
        <v>4</v>
      </c>
      <c r="F1360" t="str">
        <f t="shared" si="21"/>
        <v>Average Per Device1-in-10May System Peak DayAll4</v>
      </c>
      <c r="G1360">
        <v>1.585709</v>
      </c>
      <c r="H1360">
        <v>1.585709</v>
      </c>
      <c r="I1360">
        <v>61.255699999999997</v>
      </c>
      <c r="J1360">
        <v>0</v>
      </c>
      <c r="K1360">
        <v>0</v>
      </c>
      <c r="L1360">
        <v>0</v>
      </c>
      <c r="M1360">
        <v>0</v>
      </c>
      <c r="N1360">
        <v>0</v>
      </c>
      <c r="O1360">
        <v>4870</v>
      </c>
    </row>
    <row r="1361" spans="1:15">
      <c r="A1361" t="s">
        <v>51</v>
      </c>
      <c r="B1361" t="s">
        <v>42</v>
      </c>
      <c r="C1361" t="s">
        <v>44</v>
      </c>
      <c r="D1361" t="s">
        <v>27</v>
      </c>
      <c r="E1361">
        <v>4</v>
      </c>
      <c r="F1361" t="str">
        <f t="shared" si="21"/>
        <v>Aggregate1-in-10May System Peak DayAll4</v>
      </c>
      <c r="G1361">
        <v>18.386299999999999</v>
      </c>
      <c r="H1361">
        <v>18.386299999999999</v>
      </c>
      <c r="I1361">
        <v>61.255699999999997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4870</v>
      </c>
    </row>
    <row r="1362" spans="1:15">
      <c r="A1362" t="s">
        <v>31</v>
      </c>
      <c r="B1362" t="s">
        <v>42</v>
      </c>
      <c r="C1362" t="s">
        <v>44</v>
      </c>
      <c r="D1362" t="s">
        <v>27</v>
      </c>
      <c r="E1362">
        <v>5</v>
      </c>
      <c r="F1362" t="str">
        <f t="shared" si="21"/>
        <v>Average Per Ton1-in-10May System Peak DayAll5</v>
      </c>
      <c r="G1362">
        <v>0.41947410000000002</v>
      </c>
      <c r="H1362">
        <v>0.41947410000000002</v>
      </c>
      <c r="I1362">
        <v>59.854599999999998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4870</v>
      </c>
    </row>
    <row r="1363" spans="1:15">
      <c r="A1363" t="s">
        <v>29</v>
      </c>
      <c r="B1363" t="s">
        <v>42</v>
      </c>
      <c r="C1363" t="s">
        <v>44</v>
      </c>
      <c r="D1363" t="s">
        <v>27</v>
      </c>
      <c r="E1363">
        <v>5</v>
      </c>
      <c r="F1363" t="str">
        <f t="shared" si="21"/>
        <v>Average Per Premise1-in-10May System Peak DayAll5</v>
      </c>
      <c r="G1363">
        <v>3.8769749999999998</v>
      </c>
      <c r="H1363">
        <v>3.8769749999999998</v>
      </c>
      <c r="I1363">
        <v>59.854599999999998</v>
      </c>
      <c r="J1363">
        <v>0</v>
      </c>
      <c r="K1363">
        <v>0</v>
      </c>
      <c r="L1363">
        <v>0</v>
      </c>
      <c r="M1363">
        <v>0</v>
      </c>
      <c r="N1363">
        <v>0</v>
      </c>
      <c r="O1363">
        <v>4870</v>
      </c>
    </row>
    <row r="1364" spans="1:15">
      <c r="A1364" t="s">
        <v>30</v>
      </c>
      <c r="B1364" t="s">
        <v>42</v>
      </c>
      <c r="C1364" t="s">
        <v>44</v>
      </c>
      <c r="D1364" t="s">
        <v>27</v>
      </c>
      <c r="E1364">
        <v>5</v>
      </c>
      <c r="F1364" t="str">
        <f t="shared" si="21"/>
        <v>Average Per Device1-in-10May System Peak DayAll5</v>
      </c>
      <c r="G1364">
        <v>1.628363</v>
      </c>
      <c r="H1364">
        <v>1.628363</v>
      </c>
      <c r="I1364">
        <v>59.854599999999998</v>
      </c>
      <c r="J1364">
        <v>0</v>
      </c>
      <c r="K1364">
        <v>0</v>
      </c>
      <c r="L1364">
        <v>0</v>
      </c>
      <c r="M1364">
        <v>0</v>
      </c>
      <c r="N1364">
        <v>0</v>
      </c>
      <c r="O1364">
        <v>4870</v>
      </c>
    </row>
    <row r="1365" spans="1:15">
      <c r="A1365" t="s">
        <v>51</v>
      </c>
      <c r="B1365" t="s">
        <v>42</v>
      </c>
      <c r="C1365" t="s">
        <v>44</v>
      </c>
      <c r="D1365" t="s">
        <v>27</v>
      </c>
      <c r="E1365">
        <v>5</v>
      </c>
      <c r="F1365" t="str">
        <f t="shared" si="21"/>
        <v>Aggregate1-in-10May System Peak DayAll5</v>
      </c>
      <c r="G1365">
        <v>18.880870000000002</v>
      </c>
      <c r="H1365">
        <v>18.880870000000002</v>
      </c>
      <c r="I1365">
        <v>59.854599999999998</v>
      </c>
      <c r="J1365">
        <v>0</v>
      </c>
      <c r="K1365">
        <v>0</v>
      </c>
      <c r="L1365">
        <v>0</v>
      </c>
      <c r="M1365">
        <v>0</v>
      </c>
      <c r="N1365">
        <v>0</v>
      </c>
      <c r="O1365">
        <v>4870</v>
      </c>
    </row>
    <row r="1366" spans="1:15">
      <c r="A1366" t="s">
        <v>31</v>
      </c>
      <c r="B1366" t="s">
        <v>42</v>
      </c>
      <c r="C1366" t="s">
        <v>44</v>
      </c>
      <c r="D1366" t="s">
        <v>27</v>
      </c>
      <c r="E1366">
        <v>6</v>
      </c>
      <c r="F1366" t="str">
        <f t="shared" si="21"/>
        <v>Average Per Ton1-in-10May System Peak DayAll6</v>
      </c>
      <c r="G1366">
        <v>0.45794570000000001</v>
      </c>
      <c r="H1366">
        <v>0.45794570000000001</v>
      </c>
      <c r="I1366">
        <v>59.183599999999998</v>
      </c>
      <c r="J1366">
        <v>0</v>
      </c>
      <c r="K1366">
        <v>0</v>
      </c>
      <c r="L1366">
        <v>0</v>
      </c>
      <c r="M1366">
        <v>0</v>
      </c>
      <c r="N1366">
        <v>0</v>
      </c>
      <c r="O1366">
        <v>4870</v>
      </c>
    </row>
    <row r="1367" spans="1:15">
      <c r="A1367" t="s">
        <v>29</v>
      </c>
      <c r="B1367" t="s">
        <v>42</v>
      </c>
      <c r="C1367" t="s">
        <v>44</v>
      </c>
      <c r="D1367" t="s">
        <v>27</v>
      </c>
      <c r="E1367">
        <v>6</v>
      </c>
      <c r="F1367" t="str">
        <f t="shared" si="21"/>
        <v>Average Per Premise1-in-10May System Peak DayAll6</v>
      </c>
      <c r="G1367">
        <v>4.2325460000000001</v>
      </c>
      <c r="H1367">
        <v>4.2325460000000001</v>
      </c>
      <c r="I1367">
        <v>59.183599999999998</v>
      </c>
      <c r="J1367">
        <v>0</v>
      </c>
      <c r="K1367">
        <v>0</v>
      </c>
      <c r="L1367">
        <v>0</v>
      </c>
      <c r="M1367">
        <v>0</v>
      </c>
      <c r="N1367">
        <v>0</v>
      </c>
      <c r="O1367">
        <v>4870</v>
      </c>
    </row>
    <row r="1368" spans="1:15">
      <c r="A1368" t="s">
        <v>30</v>
      </c>
      <c r="B1368" t="s">
        <v>42</v>
      </c>
      <c r="C1368" t="s">
        <v>44</v>
      </c>
      <c r="D1368" t="s">
        <v>27</v>
      </c>
      <c r="E1368">
        <v>6</v>
      </c>
      <c r="F1368" t="str">
        <f t="shared" si="21"/>
        <v>Average Per Device1-in-10May System Peak DayAll6</v>
      </c>
      <c r="G1368">
        <v>1.777706</v>
      </c>
      <c r="H1368">
        <v>1.777706</v>
      </c>
      <c r="I1368">
        <v>59.183599999999998</v>
      </c>
      <c r="J1368">
        <v>0</v>
      </c>
      <c r="K1368">
        <v>0</v>
      </c>
      <c r="L1368">
        <v>0</v>
      </c>
      <c r="M1368">
        <v>0</v>
      </c>
      <c r="N1368">
        <v>0</v>
      </c>
      <c r="O1368">
        <v>4870</v>
      </c>
    </row>
    <row r="1369" spans="1:15">
      <c r="A1369" t="s">
        <v>51</v>
      </c>
      <c r="B1369" t="s">
        <v>42</v>
      </c>
      <c r="C1369" t="s">
        <v>44</v>
      </c>
      <c r="D1369" t="s">
        <v>27</v>
      </c>
      <c r="E1369">
        <v>6</v>
      </c>
      <c r="F1369" t="str">
        <f t="shared" si="21"/>
        <v>Aggregate1-in-10May System Peak DayAll6</v>
      </c>
      <c r="G1369">
        <v>20.612500000000001</v>
      </c>
      <c r="H1369">
        <v>20.612500000000001</v>
      </c>
      <c r="I1369">
        <v>59.183599999999998</v>
      </c>
      <c r="J1369">
        <v>0</v>
      </c>
      <c r="K1369">
        <v>0</v>
      </c>
      <c r="L1369">
        <v>0</v>
      </c>
      <c r="M1369">
        <v>0</v>
      </c>
      <c r="N1369">
        <v>0</v>
      </c>
      <c r="O1369">
        <v>4870</v>
      </c>
    </row>
    <row r="1370" spans="1:15">
      <c r="A1370" t="s">
        <v>31</v>
      </c>
      <c r="B1370" t="s">
        <v>42</v>
      </c>
      <c r="C1370" t="s">
        <v>44</v>
      </c>
      <c r="D1370" t="s">
        <v>27</v>
      </c>
      <c r="E1370">
        <v>7</v>
      </c>
      <c r="F1370" t="str">
        <f t="shared" si="21"/>
        <v>Average Per Ton1-in-10May System Peak DayAll7</v>
      </c>
      <c r="G1370">
        <v>0.5214027</v>
      </c>
      <c r="H1370">
        <v>0.5214027</v>
      </c>
      <c r="I1370">
        <v>63.175800000000002</v>
      </c>
      <c r="J1370">
        <v>0</v>
      </c>
      <c r="K1370">
        <v>0</v>
      </c>
      <c r="L1370">
        <v>0</v>
      </c>
      <c r="M1370">
        <v>0</v>
      </c>
      <c r="N1370">
        <v>0</v>
      </c>
      <c r="O1370">
        <v>4870</v>
      </c>
    </row>
    <row r="1371" spans="1:15">
      <c r="A1371" t="s">
        <v>29</v>
      </c>
      <c r="B1371" t="s">
        <v>42</v>
      </c>
      <c r="C1371" t="s">
        <v>44</v>
      </c>
      <c r="D1371" t="s">
        <v>27</v>
      </c>
      <c r="E1371">
        <v>7</v>
      </c>
      <c r="F1371" t="str">
        <f t="shared" si="21"/>
        <v>Average Per Premise1-in-10May System Peak DayAll7</v>
      </c>
      <c r="G1371">
        <v>4.8190460000000002</v>
      </c>
      <c r="H1371">
        <v>4.8190460000000002</v>
      </c>
      <c r="I1371">
        <v>63.175800000000002</v>
      </c>
      <c r="J1371">
        <v>0</v>
      </c>
      <c r="K1371">
        <v>0</v>
      </c>
      <c r="L1371">
        <v>0</v>
      </c>
      <c r="M1371">
        <v>0</v>
      </c>
      <c r="N1371">
        <v>0</v>
      </c>
      <c r="O1371">
        <v>4870</v>
      </c>
    </row>
    <row r="1372" spans="1:15">
      <c r="A1372" t="s">
        <v>30</v>
      </c>
      <c r="B1372" t="s">
        <v>42</v>
      </c>
      <c r="C1372" t="s">
        <v>44</v>
      </c>
      <c r="D1372" t="s">
        <v>27</v>
      </c>
      <c r="E1372">
        <v>7</v>
      </c>
      <c r="F1372" t="str">
        <f t="shared" si="21"/>
        <v>Average Per Device1-in-10May System Peak DayAll7</v>
      </c>
      <c r="G1372">
        <v>2.024041</v>
      </c>
      <c r="H1372">
        <v>2.024041</v>
      </c>
      <c r="I1372">
        <v>63.175800000000002</v>
      </c>
      <c r="J1372">
        <v>0</v>
      </c>
      <c r="K1372">
        <v>0</v>
      </c>
      <c r="L1372">
        <v>0</v>
      </c>
      <c r="M1372">
        <v>0</v>
      </c>
      <c r="N1372">
        <v>0</v>
      </c>
      <c r="O1372">
        <v>4870</v>
      </c>
    </row>
    <row r="1373" spans="1:15">
      <c r="A1373" t="s">
        <v>51</v>
      </c>
      <c r="B1373" t="s">
        <v>42</v>
      </c>
      <c r="C1373" t="s">
        <v>44</v>
      </c>
      <c r="D1373" t="s">
        <v>27</v>
      </c>
      <c r="E1373">
        <v>7</v>
      </c>
      <c r="F1373" t="str">
        <f t="shared" si="21"/>
        <v>Aggregate1-in-10May System Peak DayAll7</v>
      </c>
      <c r="G1373">
        <v>23.46875</v>
      </c>
      <c r="H1373">
        <v>23.46875</v>
      </c>
      <c r="I1373">
        <v>63.175800000000002</v>
      </c>
      <c r="J1373">
        <v>0</v>
      </c>
      <c r="K1373">
        <v>0</v>
      </c>
      <c r="L1373">
        <v>0</v>
      </c>
      <c r="M1373">
        <v>0</v>
      </c>
      <c r="N1373">
        <v>0</v>
      </c>
      <c r="O1373">
        <v>4870</v>
      </c>
    </row>
    <row r="1374" spans="1:15">
      <c r="A1374" t="s">
        <v>31</v>
      </c>
      <c r="B1374" t="s">
        <v>42</v>
      </c>
      <c r="C1374" t="s">
        <v>44</v>
      </c>
      <c r="D1374" t="s">
        <v>27</v>
      </c>
      <c r="E1374">
        <v>8</v>
      </c>
      <c r="F1374" t="str">
        <f t="shared" si="21"/>
        <v>Average Per Ton1-in-10May System Peak DayAll8</v>
      </c>
      <c r="G1374">
        <v>0.63994949999999995</v>
      </c>
      <c r="H1374">
        <v>0.63994949999999995</v>
      </c>
      <c r="I1374">
        <v>70.828199999999995</v>
      </c>
      <c r="J1374">
        <v>0</v>
      </c>
      <c r="K1374">
        <v>0</v>
      </c>
      <c r="L1374">
        <v>0</v>
      </c>
      <c r="M1374">
        <v>0</v>
      </c>
      <c r="N1374">
        <v>0</v>
      </c>
      <c r="O1374">
        <v>4870</v>
      </c>
    </row>
    <row r="1375" spans="1:15">
      <c r="A1375" t="s">
        <v>29</v>
      </c>
      <c r="B1375" t="s">
        <v>42</v>
      </c>
      <c r="C1375" t="s">
        <v>44</v>
      </c>
      <c r="D1375" t="s">
        <v>27</v>
      </c>
      <c r="E1375">
        <v>8</v>
      </c>
      <c r="F1375" t="str">
        <f t="shared" si="21"/>
        <v>Average Per Premise1-in-10May System Peak DayAll8</v>
      </c>
      <c r="G1375">
        <v>5.9147100000000004</v>
      </c>
      <c r="H1375">
        <v>5.9147100000000004</v>
      </c>
      <c r="I1375">
        <v>70.828199999999995</v>
      </c>
      <c r="J1375">
        <v>0</v>
      </c>
      <c r="K1375">
        <v>0</v>
      </c>
      <c r="L1375">
        <v>0</v>
      </c>
      <c r="M1375">
        <v>0</v>
      </c>
      <c r="N1375">
        <v>0</v>
      </c>
      <c r="O1375">
        <v>4870</v>
      </c>
    </row>
    <row r="1376" spans="1:15">
      <c r="A1376" t="s">
        <v>30</v>
      </c>
      <c r="B1376" t="s">
        <v>42</v>
      </c>
      <c r="C1376" t="s">
        <v>44</v>
      </c>
      <c r="D1376" t="s">
        <v>27</v>
      </c>
      <c r="E1376">
        <v>8</v>
      </c>
      <c r="F1376" t="str">
        <f t="shared" si="21"/>
        <v>Average Per Device1-in-10May System Peak DayAll8</v>
      </c>
      <c r="G1376">
        <v>2.484229</v>
      </c>
      <c r="H1376">
        <v>2.484229</v>
      </c>
      <c r="I1376">
        <v>70.828199999999995</v>
      </c>
      <c r="J1376">
        <v>0</v>
      </c>
      <c r="K1376">
        <v>0</v>
      </c>
      <c r="L1376">
        <v>0</v>
      </c>
      <c r="M1376">
        <v>0</v>
      </c>
      <c r="N1376">
        <v>0</v>
      </c>
      <c r="O1376">
        <v>4870</v>
      </c>
    </row>
    <row r="1377" spans="1:15">
      <c r="A1377" t="s">
        <v>51</v>
      </c>
      <c r="B1377" t="s">
        <v>42</v>
      </c>
      <c r="C1377" t="s">
        <v>44</v>
      </c>
      <c r="D1377" t="s">
        <v>27</v>
      </c>
      <c r="E1377">
        <v>8</v>
      </c>
      <c r="F1377" t="str">
        <f t="shared" si="21"/>
        <v>Aggregate1-in-10May System Peak DayAll8</v>
      </c>
      <c r="G1377">
        <v>28.804639999999999</v>
      </c>
      <c r="H1377">
        <v>28.804639999999999</v>
      </c>
      <c r="I1377">
        <v>70.828199999999995</v>
      </c>
      <c r="J1377">
        <v>0</v>
      </c>
      <c r="K1377">
        <v>0</v>
      </c>
      <c r="L1377">
        <v>0</v>
      </c>
      <c r="M1377">
        <v>0</v>
      </c>
      <c r="N1377">
        <v>0</v>
      </c>
      <c r="O1377">
        <v>4870</v>
      </c>
    </row>
    <row r="1378" spans="1:15">
      <c r="A1378" t="s">
        <v>31</v>
      </c>
      <c r="B1378" t="s">
        <v>42</v>
      </c>
      <c r="C1378" t="s">
        <v>44</v>
      </c>
      <c r="D1378" t="s">
        <v>27</v>
      </c>
      <c r="E1378">
        <v>9</v>
      </c>
      <c r="F1378" t="str">
        <f t="shared" si="21"/>
        <v>Average Per Ton1-in-10May System Peak DayAll9</v>
      </c>
      <c r="G1378">
        <v>0.81555860000000002</v>
      </c>
      <c r="H1378">
        <v>0.81555860000000002</v>
      </c>
      <c r="I1378">
        <v>77.021199999999993</v>
      </c>
      <c r="J1378">
        <v>0</v>
      </c>
      <c r="K1378">
        <v>0</v>
      </c>
      <c r="L1378">
        <v>0</v>
      </c>
      <c r="M1378">
        <v>0</v>
      </c>
      <c r="N1378">
        <v>0</v>
      </c>
      <c r="O1378">
        <v>4870</v>
      </c>
    </row>
    <row r="1379" spans="1:15">
      <c r="A1379" t="s">
        <v>29</v>
      </c>
      <c r="B1379" t="s">
        <v>42</v>
      </c>
      <c r="C1379" t="s">
        <v>44</v>
      </c>
      <c r="D1379" t="s">
        <v>27</v>
      </c>
      <c r="E1379">
        <v>9</v>
      </c>
      <c r="F1379" t="str">
        <f t="shared" si="21"/>
        <v>Average Per Premise1-in-10May System Peak DayAll9</v>
      </c>
      <c r="G1379">
        <v>7.5377710000000002</v>
      </c>
      <c r="H1379">
        <v>7.5377710000000002</v>
      </c>
      <c r="I1379">
        <v>77.021199999999993</v>
      </c>
      <c r="J1379">
        <v>0</v>
      </c>
      <c r="K1379">
        <v>0</v>
      </c>
      <c r="L1379">
        <v>0</v>
      </c>
      <c r="M1379">
        <v>0</v>
      </c>
      <c r="N1379">
        <v>0</v>
      </c>
      <c r="O1379">
        <v>4870</v>
      </c>
    </row>
    <row r="1380" spans="1:15">
      <c r="A1380" t="s">
        <v>30</v>
      </c>
      <c r="B1380" t="s">
        <v>42</v>
      </c>
      <c r="C1380" t="s">
        <v>44</v>
      </c>
      <c r="D1380" t="s">
        <v>27</v>
      </c>
      <c r="E1380">
        <v>9</v>
      </c>
      <c r="F1380" t="str">
        <f t="shared" si="21"/>
        <v>Average Per Device1-in-10May System Peak DayAll9</v>
      </c>
      <c r="G1380">
        <v>3.1659290000000002</v>
      </c>
      <c r="H1380">
        <v>3.1659290000000002</v>
      </c>
      <c r="I1380">
        <v>77.021199999999993</v>
      </c>
      <c r="J1380">
        <v>0</v>
      </c>
      <c r="K1380">
        <v>0</v>
      </c>
      <c r="L1380">
        <v>0</v>
      </c>
      <c r="M1380">
        <v>0</v>
      </c>
      <c r="N1380">
        <v>0</v>
      </c>
      <c r="O1380">
        <v>4870</v>
      </c>
    </row>
    <row r="1381" spans="1:15">
      <c r="A1381" t="s">
        <v>51</v>
      </c>
      <c r="B1381" t="s">
        <v>42</v>
      </c>
      <c r="C1381" t="s">
        <v>44</v>
      </c>
      <c r="D1381" t="s">
        <v>27</v>
      </c>
      <c r="E1381">
        <v>9</v>
      </c>
      <c r="F1381" t="str">
        <f t="shared" si="21"/>
        <v>Aggregate1-in-10May System Peak DayAll9</v>
      </c>
      <c r="G1381">
        <v>36.708939999999998</v>
      </c>
      <c r="H1381">
        <v>36.708939999999998</v>
      </c>
      <c r="I1381">
        <v>77.021199999999993</v>
      </c>
      <c r="J1381">
        <v>0</v>
      </c>
      <c r="K1381">
        <v>0</v>
      </c>
      <c r="L1381">
        <v>0</v>
      </c>
      <c r="M1381">
        <v>0</v>
      </c>
      <c r="N1381">
        <v>0</v>
      </c>
      <c r="O1381">
        <v>4870</v>
      </c>
    </row>
    <row r="1382" spans="1:15">
      <c r="A1382" t="s">
        <v>31</v>
      </c>
      <c r="B1382" t="s">
        <v>42</v>
      </c>
      <c r="C1382" t="s">
        <v>44</v>
      </c>
      <c r="D1382" t="s">
        <v>27</v>
      </c>
      <c r="E1382">
        <v>10</v>
      </c>
      <c r="F1382" t="str">
        <f t="shared" si="21"/>
        <v>Average Per Ton1-in-10May System Peak DayAll10</v>
      </c>
      <c r="G1382">
        <v>0.96889519999999996</v>
      </c>
      <c r="H1382">
        <v>0.96889519999999996</v>
      </c>
      <c r="I1382">
        <v>82.793599999999998</v>
      </c>
      <c r="J1382">
        <v>0</v>
      </c>
      <c r="K1382">
        <v>0</v>
      </c>
      <c r="L1382">
        <v>0</v>
      </c>
      <c r="M1382">
        <v>0</v>
      </c>
      <c r="N1382">
        <v>0</v>
      </c>
      <c r="O1382">
        <v>4870</v>
      </c>
    </row>
    <row r="1383" spans="1:15">
      <c r="A1383" t="s">
        <v>29</v>
      </c>
      <c r="B1383" t="s">
        <v>42</v>
      </c>
      <c r="C1383" t="s">
        <v>44</v>
      </c>
      <c r="D1383" t="s">
        <v>27</v>
      </c>
      <c r="E1383">
        <v>10</v>
      </c>
      <c r="F1383" t="str">
        <f t="shared" si="21"/>
        <v>Average Per Premise1-in-10May System Peak DayAll10</v>
      </c>
      <c r="G1383">
        <v>8.9549789999999998</v>
      </c>
      <c r="H1383">
        <v>8.9549789999999998</v>
      </c>
      <c r="I1383">
        <v>82.793599999999998</v>
      </c>
      <c r="J1383">
        <v>0</v>
      </c>
      <c r="K1383">
        <v>0</v>
      </c>
      <c r="L1383">
        <v>0</v>
      </c>
      <c r="M1383">
        <v>0</v>
      </c>
      <c r="N1383">
        <v>0</v>
      </c>
      <c r="O1383">
        <v>4870</v>
      </c>
    </row>
    <row r="1384" spans="1:15">
      <c r="A1384" t="s">
        <v>30</v>
      </c>
      <c r="B1384" t="s">
        <v>42</v>
      </c>
      <c r="C1384" t="s">
        <v>44</v>
      </c>
      <c r="D1384" t="s">
        <v>27</v>
      </c>
      <c r="E1384">
        <v>10</v>
      </c>
      <c r="F1384" t="str">
        <f t="shared" si="21"/>
        <v>Average Per Device1-in-10May System Peak DayAll10</v>
      </c>
      <c r="G1384">
        <v>3.7611680000000001</v>
      </c>
      <c r="H1384">
        <v>3.7611680000000001</v>
      </c>
      <c r="I1384">
        <v>82.793599999999998</v>
      </c>
      <c r="J1384">
        <v>0</v>
      </c>
      <c r="K1384">
        <v>0</v>
      </c>
      <c r="L1384">
        <v>0</v>
      </c>
      <c r="M1384">
        <v>0</v>
      </c>
      <c r="N1384">
        <v>0</v>
      </c>
      <c r="O1384">
        <v>4870</v>
      </c>
    </row>
    <row r="1385" spans="1:15">
      <c r="A1385" t="s">
        <v>51</v>
      </c>
      <c r="B1385" t="s">
        <v>42</v>
      </c>
      <c r="C1385" t="s">
        <v>44</v>
      </c>
      <c r="D1385" t="s">
        <v>27</v>
      </c>
      <c r="E1385">
        <v>10</v>
      </c>
      <c r="F1385" t="str">
        <f t="shared" si="21"/>
        <v>Aggregate1-in-10May System Peak DayAll10</v>
      </c>
      <c r="G1385">
        <v>43.610750000000003</v>
      </c>
      <c r="H1385">
        <v>43.610750000000003</v>
      </c>
      <c r="I1385">
        <v>82.793599999999998</v>
      </c>
      <c r="J1385">
        <v>0</v>
      </c>
      <c r="K1385">
        <v>0</v>
      </c>
      <c r="L1385">
        <v>0</v>
      </c>
      <c r="M1385">
        <v>0</v>
      </c>
      <c r="N1385">
        <v>0</v>
      </c>
      <c r="O1385">
        <v>4870</v>
      </c>
    </row>
    <row r="1386" spans="1:15">
      <c r="A1386" t="s">
        <v>31</v>
      </c>
      <c r="B1386" t="s">
        <v>42</v>
      </c>
      <c r="C1386" t="s">
        <v>44</v>
      </c>
      <c r="D1386" t="s">
        <v>27</v>
      </c>
      <c r="E1386">
        <v>11</v>
      </c>
      <c r="F1386" t="str">
        <f t="shared" si="21"/>
        <v>Average Per Ton1-in-10May System Peak DayAll11</v>
      </c>
      <c r="G1386">
        <v>1.0870740000000001</v>
      </c>
      <c r="H1386">
        <v>1.0870740000000001</v>
      </c>
      <c r="I1386">
        <v>87.4636</v>
      </c>
      <c r="J1386">
        <v>0</v>
      </c>
      <c r="K1386">
        <v>0</v>
      </c>
      <c r="L1386">
        <v>0</v>
      </c>
      <c r="M1386">
        <v>0</v>
      </c>
      <c r="N1386">
        <v>0</v>
      </c>
      <c r="O1386">
        <v>4870</v>
      </c>
    </row>
    <row r="1387" spans="1:15">
      <c r="A1387" t="s">
        <v>29</v>
      </c>
      <c r="B1387" t="s">
        <v>42</v>
      </c>
      <c r="C1387" t="s">
        <v>44</v>
      </c>
      <c r="D1387" t="s">
        <v>27</v>
      </c>
      <c r="E1387">
        <v>11</v>
      </c>
      <c r="F1387" t="str">
        <f t="shared" si="21"/>
        <v>Average Per Premise1-in-10May System Peak DayAll11</v>
      </c>
      <c r="G1387">
        <v>10.04724</v>
      </c>
      <c r="H1387">
        <v>10.04724</v>
      </c>
      <c r="I1387">
        <v>87.4636</v>
      </c>
      <c r="J1387">
        <v>0</v>
      </c>
      <c r="K1387">
        <v>0</v>
      </c>
      <c r="L1387">
        <v>0</v>
      </c>
      <c r="M1387">
        <v>0</v>
      </c>
      <c r="N1387">
        <v>0</v>
      </c>
      <c r="O1387">
        <v>4870</v>
      </c>
    </row>
    <row r="1388" spans="1:15">
      <c r="A1388" t="s">
        <v>30</v>
      </c>
      <c r="B1388" t="s">
        <v>42</v>
      </c>
      <c r="C1388" t="s">
        <v>44</v>
      </c>
      <c r="D1388" t="s">
        <v>27</v>
      </c>
      <c r="E1388">
        <v>11</v>
      </c>
      <c r="F1388" t="str">
        <f t="shared" si="21"/>
        <v>Average Per Device1-in-10May System Peak DayAll11</v>
      </c>
      <c r="G1388">
        <v>4.2199289999999996</v>
      </c>
      <c r="H1388">
        <v>4.2199289999999996</v>
      </c>
      <c r="I1388">
        <v>87.4636</v>
      </c>
      <c r="J1388">
        <v>0</v>
      </c>
      <c r="K1388">
        <v>0</v>
      </c>
      <c r="L1388">
        <v>0</v>
      </c>
      <c r="M1388">
        <v>0</v>
      </c>
      <c r="N1388">
        <v>0</v>
      </c>
      <c r="O1388">
        <v>4870</v>
      </c>
    </row>
    <row r="1389" spans="1:15">
      <c r="A1389" t="s">
        <v>51</v>
      </c>
      <c r="B1389" t="s">
        <v>42</v>
      </c>
      <c r="C1389" t="s">
        <v>44</v>
      </c>
      <c r="D1389" t="s">
        <v>27</v>
      </c>
      <c r="E1389">
        <v>11</v>
      </c>
      <c r="F1389" t="str">
        <f t="shared" si="21"/>
        <v>Aggregate1-in-10May System Peak DayAll11</v>
      </c>
      <c r="G1389">
        <v>48.930079999999997</v>
      </c>
      <c r="H1389">
        <v>48.930079999999997</v>
      </c>
      <c r="I1389">
        <v>87.4636</v>
      </c>
      <c r="J1389">
        <v>0</v>
      </c>
      <c r="K1389">
        <v>0</v>
      </c>
      <c r="L1389">
        <v>0</v>
      </c>
      <c r="M1389">
        <v>0</v>
      </c>
      <c r="N1389">
        <v>0</v>
      </c>
      <c r="O1389">
        <v>4870</v>
      </c>
    </row>
    <row r="1390" spans="1:15">
      <c r="A1390" t="s">
        <v>31</v>
      </c>
      <c r="B1390" t="s">
        <v>42</v>
      </c>
      <c r="C1390" t="s">
        <v>44</v>
      </c>
      <c r="D1390" t="s">
        <v>27</v>
      </c>
      <c r="E1390">
        <v>12</v>
      </c>
      <c r="F1390" t="str">
        <f t="shared" si="21"/>
        <v>Average Per Ton1-in-10May System Peak DayAll12</v>
      </c>
      <c r="G1390">
        <v>1.1486780000000001</v>
      </c>
      <c r="H1390">
        <v>1.1486780000000001</v>
      </c>
      <c r="I1390">
        <v>88.694800000000001</v>
      </c>
      <c r="J1390">
        <v>0</v>
      </c>
      <c r="K1390">
        <v>0</v>
      </c>
      <c r="L1390">
        <v>0</v>
      </c>
      <c r="M1390">
        <v>0</v>
      </c>
      <c r="N1390">
        <v>0</v>
      </c>
      <c r="O1390">
        <v>4870</v>
      </c>
    </row>
    <row r="1391" spans="1:15">
      <c r="A1391" t="s">
        <v>29</v>
      </c>
      <c r="B1391" t="s">
        <v>42</v>
      </c>
      <c r="C1391" t="s">
        <v>44</v>
      </c>
      <c r="D1391" t="s">
        <v>27</v>
      </c>
      <c r="E1391">
        <v>12</v>
      </c>
      <c r="F1391" t="str">
        <f t="shared" si="21"/>
        <v>Average Per Premise1-in-10May System Peak DayAll12</v>
      </c>
      <c r="G1391">
        <v>10.61661</v>
      </c>
      <c r="H1391">
        <v>10.61661</v>
      </c>
      <c r="I1391">
        <v>88.694800000000001</v>
      </c>
      <c r="J1391">
        <v>0</v>
      </c>
      <c r="K1391">
        <v>0</v>
      </c>
      <c r="L1391">
        <v>0</v>
      </c>
      <c r="M1391">
        <v>0</v>
      </c>
      <c r="N1391">
        <v>0</v>
      </c>
      <c r="O1391">
        <v>4870</v>
      </c>
    </row>
    <row r="1392" spans="1:15">
      <c r="A1392" t="s">
        <v>30</v>
      </c>
      <c r="B1392" t="s">
        <v>42</v>
      </c>
      <c r="C1392" t="s">
        <v>44</v>
      </c>
      <c r="D1392" t="s">
        <v>27</v>
      </c>
      <c r="E1392">
        <v>12</v>
      </c>
      <c r="F1392" t="str">
        <f t="shared" si="21"/>
        <v>Average Per Device1-in-10May System Peak DayAll12</v>
      </c>
      <c r="G1392">
        <v>4.4590699999999996</v>
      </c>
      <c r="H1392">
        <v>4.4590699999999996</v>
      </c>
      <c r="I1392">
        <v>88.694800000000001</v>
      </c>
      <c r="J1392">
        <v>0</v>
      </c>
      <c r="K1392">
        <v>0</v>
      </c>
      <c r="L1392">
        <v>0</v>
      </c>
      <c r="M1392">
        <v>0</v>
      </c>
      <c r="N1392">
        <v>0</v>
      </c>
      <c r="O1392">
        <v>4870</v>
      </c>
    </row>
    <row r="1393" spans="1:15">
      <c r="A1393" t="s">
        <v>51</v>
      </c>
      <c r="B1393" t="s">
        <v>42</v>
      </c>
      <c r="C1393" t="s">
        <v>44</v>
      </c>
      <c r="D1393" t="s">
        <v>27</v>
      </c>
      <c r="E1393">
        <v>12</v>
      </c>
      <c r="F1393" t="str">
        <f t="shared" si="21"/>
        <v>Aggregate1-in-10May System Peak DayAll12</v>
      </c>
      <c r="G1393">
        <v>51.702910000000003</v>
      </c>
      <c r="H1393">
        <v>51.702910000000003</v>
      </c>
      <c r="I1393">
        <v>88.694800000000001</v>
      </c>
      <c r="J1393">
        <v>0</v>
      </c>
      <c r="K1393">
        <v>0</v>
      </c>
      <c r="L1393">
        <v>0</v>
      </c>
      <c r="M1393">
        <v>0</v>
      </c>
      <c r="N1393">
        <v>0</v>
      </c>
      <c r="O1393">
        <v>4870</v>
      </c>
    </row>
    <row r="1394" spans="1:15">
      <c r="A1394" t="s">
        <v>31</v>
      </c>
      <c r="B1394" t="s">
        <v>42</v>
      </c>
      <c r="C1394" t="s">
        <v>44</v>
      </c>
      <c r="D1394" t="s">
        <v>27</v>
      </c>
      <c r="E1394">
        <v>13</v>
      </c>
      <c r="F1394" t="str">
        <f t="shared" si="21"/>
        <v>Average Per Ton1-in-10May System Peak DayAll13</v>
      </c>
      <c r="G1394">
        <v>1.1668799999999999</v>
      </c>
      <c r="H1394">
        <v>1.1668799999999999</v>
      </c>
      <c r="I1394">
        <v>88.492800000000003</v>
      </c>
      <c r="J1394">
        <v>0</v>
      </c>
      <c r="K1394">
        <v>0</v>
      </c>
      <c r="L1394">
        <v>0</v>
      </c>
      <c r="M1394">
        <v>0</v>
      </c>
      <c r="N1394">
        <v>0</v>
      </c>
      <c r="O1394">
        <v>4870</v>
      </c>
    </row>
    <row r="1395" spans="1:15">
      <c r="A1395" t="s">
        <v>29</v>
      </c>
      <c r="B1395" t="s">
        <v>42</v>
      </c>
      <c r="C1395" t="s">
        <v>44</v>
      </c>
      <c r="D1395" t="s">
        <v>27</v>
      </c>
      <c r="E1395">
        <v>13</v>
      </c>
      <c r="F1395" t="str">
        <f t="shared" si="21"/>
        <v>Average Per Premise1-in-10May System Peak DayAll13</v>
      </c>
      <c r="G1395">
        <v>10.78485</v>
      </c>
      <c r="H1395">
        <v>10.78485</v>
      </c>
      <c r="I1395">
        <v>88.492800000000003</v>
      </c>
      <c r="J1395">
        <v>0</v>
      </c>
      <c r="K1395">
        <v>0</v>
      </c>
      <c r="L1395">
        <v>0</v>
      </c>
      <c r="M1395">
        <v>0</v>
      </c>
      <c r="N1395">
        <v>0</v>
      </c>
      <c r="O1395">
        <v>4870</v>
      </c>
    </row>
    <row r="1396" spans="1:15">
      <c r="A1396" t="s">
        <v>30</v>
      </c>
      <c r="B1396" t="s">
        <v>42</v>
      </c>
      <c r="C1396" t="s">
        <v>44</v>
      </c>
      <c r="D1396" t="s">
        <v>27</v>
      </c>
      <c r="E1396">
        <v>13</v>
      </c>
      <c r="F1396" t="str">
        <f t="shared" si="21"/>
        <v>Average Per Device1-in-10May System Peak DayAll13</v>
      </c>
      <c r="G1396">
        <v>4.5297289999999997</v>
      </c>
      <c r="H1396">
        <v>4.5297289999999997</v>
      </c>
      <c r="I1396">
        <v>88.492800000000003</v>
      </c>
      <c r="J1396">
        <v>0</v>
      </c>
      <c r="K1396">
        <v>0</v>
      </c>
      <c r="L1396">
        <v>0</v>
      </c>
      <c r="M1396">
        <v>0</v>
      </c>
      <c r="N1396">
        <v>0</v>
      </c>
      <c r="O1396">
        <v>4870</v>
      </c>
    </row>
    <row r="1397" spans="1:15">
      <c r="A1397" t="s">
        <v>51</v>
      </c>
      <c r="B1397" t="s">
        <v>42</v>
      </c>
      <c r="C1397" t="s">
        <v>44</v>
      </c>
      <c r="D1397" t="s">
        <v>27</v>
      </c>
      <c r="E1397">
        <v>13</v>
      </c>
      <c r="F1397" t="str">
        <f t="shared" si="21"/>
        <v>Aggregate1-in-10May System Peak DayAll13</v>
      </c>
      <c r="G1397">
        <v>52.522210000000001</v>
      </c>
      <c r="H1397">
        <v>52.522210000000001</v>
      </c>
      <c r="I1397">
        <v>88.492800000000003</v>
      </c>
      <c r="J1397">
        <v>0</v>
      </c>
      <c r="K1397">
        <v>0</v>
      </c>
      <c r="L1397">
        <v>0</v>
      </c>
      <c r="M1397">
        <v>0</v>
      </c>
      <c r="N1397">
        <v>0</v>
      </c>
      <c r="O1397">
        <v>4870</v>
      </c>
    </row>
    <row r="1398" spans="1:15">
      <c r="A1398" t="s">
        <v>31</v>
      </c>
      <c r="B1398" t="s">
        <v>42</v>
      </c>
      <c r="C1398" t="s">
        <v>44</v>
      </c>
      <c r="D1398" t="s">
        <v>27</v>
      </c>
      <c r="E1398">
        <v>14</v>
      </c>
      <c r="F1398" t="str">
        <f t="shared" si="21"/>
        <v>Average Per Ton1-in-10May System Peak DayAll14</v>
      </c>
      <c r="G1398">
        <v>1.108978</v>
      </c>
      <c r="H1398">
        <v>1.1718850000000001</v>
      </c>
      <c r="I1398">
        <v>87.315200000000004</v>
      </c>
      <c r="J1398">
        <v>3.4124099999999997E-2</v>
      </c>
      <c r="K1398">
        <v>5.1129099999999997E-2</v>
      </c>
      <c r="L1398">
        <v>6.2906699999999996E-2</v>
      </c>
      <c r="M1398">
        <v>7.4684200000000006E-2</v>
      </c>
      <c r="N1398">
        <v>9.1689099999999996E-2</v>
      </c>
      <c r="O1398">
        <v>4870</v>
      </c>
    </row>
    <row r="1399" spans="1:15">
      <c r="A1399" t="s">
        <v>29</v>
      </c>
      <c r="B1399" t="s">
        <v>42</v>
      </c>
      <c r="C1399" t="s">
        <v>44</v>
      </c>
      <c r="D1399" t="s">
        <v>27</v>
      </c>
      <c r="E1399">
        <v>14</v>
      </c>
      <c r="F1399" t="str">
        <f t="shared" si="21"/>
        <v>Average Per Premise1-in-10May System Peak DayAll14</v>
      </c>
      <c r="G1399">
        <v>10.249689999999999</v>
      </c>
      <c r="H1399">
        <v>10.831099999999999</v>
      </c>
      <c r="I1399">
        <v>87.315200000000004</v>
      </c>
      <c r="J1399">
        <v>0.31539119999999998</v>
      </c>
      <c r="K1399">
        <v>0.4725587</v>
      </c>
      <c r="L1399">
        <v>0.5814125</v>
      </c>
      <c r="M1399">
        <v>0.69026620000000005</v>
      </c>
      <c r="N1399">
        <v>0.84743360000000001</v>
      </c>
      <c r="O1399">
        <v>4870</v>
      </c>
    </row>
    <row r="1400" spans="1:15">
      <c r="A1400" t="s">
        <v>30</v>
      </c>
      <c r="B1400" t="s">
        <v>42</v>
      </c>
      <c r="C1400" t="s">
        <v>44</v>
      </c>
      <c r="D1400" t="s">
        <v>27</v>
      </c>
      <c r="E1400">
        <v>14</v>
      </c>
      <c r="F1400" t="str">
        <f t="shared" si="21"/>
        <v>Average Per Device1-in-10May System Peak DayAll14</v>
      </c>
      <c r="G1400">
        <v>4.3049580000000001</v>
      </c>
      <c r="H1400">
        <v>4.5491570000000001</v>
      </c>
      <c r="I1400">
        <v>87.315200000000004</v>
      </c>
      <c r="J1400">
        <v>0.132467</v>
      </c>
      <c r="K1400">
        <v>0.19847870000000001</v>
      </c>
      <c r="L1400">
        <v>0.2441982</v>
      </c>
      <c r="M1400">
        <v>0.2899178</v>
      </c>
      <c r="N1400">
        <v>0.35592940000000001</v>
      </c>
      <c r="O1400">
        <v>4870</v>
      </c>
    </row>
    <row r="1401" spans="1:15">
      <c r="A1401" t="s">
        <v>51</v>
      </c>
      <c r="B1401" t="s">
        <v>42</v>
      </c>
      <c r="C1401" t="s">
        <v>44</v>
      </c>
      <c r="D1401" t="s">
        <v>27</v>
      </c>
      <c r="E1401">
        <v>14</v>
      </c>
      <c r="F1401" t="str">
        <f t="shared" si="21"/>
        <v>Aggregate1-in-10May System Peak DayAll14</v>
      </c>
      <c r="G1401">
        <v>49.915990000000001</v>
      </c>
      <c r="H1401">
        <v>52.74747</v>
      </c>
      <c r="I1401">
        <v>87.315200000000004</v>
      </c>
      <c r="J1401">
        <v>1.535955</v>
      </c>
      <c r="K1401">
        <v>2.301361</v>
      </c>
      <c r="L1401">
        <v>2.8314789999999999</v>
      </c>
      <c r="M1401">
        <v>3.361596</v>
      </c>
      <c r="N1401">
        <v>4.1270020000000001</v>
      </c>
      <c r="O1401">
        <v>4870</v>
      </c>
    </row>
    <row r="1402" spans="1:15">
      <c r="A1402" t="s">
        <v>31</v>
      </c>
      <c r="B1402" t="s">
        <v>42</v>
      </c>
      <c r="C1402" t="s">
        <v>44</v>
      </c>
      <c r="D1402" t="s">
        <v>27</v>
      </c>
      <c r="E1402">
        <v>15</v>
      </c>
      <c r="F1402" t="str">
        <f t="shared" si="21"/>
        <v>Average Per Ton1-in-10May System Peak DayAll15</v>
      </c>
      <c r="G1402">
        <v>1.101126</v>
      </c>
      <c r="H1402">
        <v>1.173616</v>
      </c>
      <c r="I1402">
        <v>86.472899999999996</v>
      </c>
      <c r="J1402">
        <v>3.92372E-2</v>
      </c>
      <c r="K1402">
        <v>5.8883199999999997E-2</v>
      </c>
      <c r="L1402">
        <v>7.2489999999999999E-2</v>
      </c>
      <c r="M1402">
        <v>8.6096800000000001E-2</v>
      </c>
      <c r="N1402">
        <v>0.1057428</v>
      </c>
      <c r="O1402">
        <v>4870</v>
      </c>
    </row>
    <row r="1403" spans="1:15">
      <c r="A1403" t="s">
        <v>29</v>
      </c>
      <c r="B1403" t="s">
        <v>42</v>
      </c>
      <c r="C1403" t="s">
        <v>44</v>
      </c>
      <c r="D1403" t="s">
        <v>27</v>
      </c>
      <c r="E1403">
        <v>15</v>
      </c>
      <c r="F1403" t="str">
        <f t="shared" si="21"/>
        <v>Average Per Premise1-in-10May System Peak DayAll15</v>
      </c>
      <c r="G1403">
        <v>10.177110000000001</v>
      </c>
      <c r="H1403">
        <v>10.847099999999999</v>
      </c>
      <c r="I1403">
        <v>86.472899999999996</v>
      </c>
      <c r="J1403">
        <v>0.36264869999999999</v>
      </c>
      <c r="K1403">
        <v>0.54422630000000005</v>
      </c>
      <c r="L1403">
        <v>0.66998639999999998</v>
      </c>
      <c r="M1403">
        <v>0.79574650000000002</v>
      </c>
      <c r="N1403">
        <v>0.97732410000000003</v>
      </c>
      <c r="O1403">
        <v>4870</v>
      </c>
    </row>
    <row r="1404" spans="1:15">
      <c r="A1404" t="s">
        <v>30</v>
      </c>
      <c r="B1404" t="s">
        <v>42</v>
      </c>
      <c r="C1404" t="s">
        <v>44</v>
      </c>
      <c r="D1404" t="s">
        <v>27</v>
      </c>
      <c r="E1404">
        <v>15</v>
      </c>
      <c r="F1404" t="str">
        <f t="shared" si="21"/>
        <v>Average Per Device1-in-10May System Peak DayAll15</v>
      </c>
      <c r="G1404">
        <v>4.2744749999999998</v>
      </c>
      <c r="H1404">
        <v>4.5558750000000003</v>
      </c>
      <c r="I1404">
        <v>86.472899999999996</v>
      </c>
      <c r="J1404">
        <v>0.1523156</v>
      </c>
      <c r="K1404">
        <v>0.2285797</v>
      </c>
      <c r="L1404">
        <v>0.28140009999999999</v>
      </c>
      <c r="M1404">
        <v>0.33422039999999997</v>
      </c>
      <c r="N1404">
        <v>0.41048459999999998</v>
      </c>
      <c r="O1404">
        <v>4870</v>
      </c>
    </row>
    <row r="1405" spans="1:15">
      <c r="A1405" t="s">
        <v>51</v>
      </c>
      <c r="B1405" t="s">
        <v>42</v>
      </c>
      <c r="C1405" t="s">
        <v>44</v>
      </c>
      <c r="D1405" t="s">
        <v>27</v>
      </c>
      <c r="E1405">
        <v>15</v>
      </c>
      <c r="F1405" t="str">
        <f t="shared" si="21"/>
        <v>Aggregate1-in-10May System Peak DayAll15</v>
      </c>
      <c r="G1405">
        <v>49.562539999999998</v>
      </c>
      <c r="H1405">
        <v>52.825369999999999</v>
      </c>
      <c r="I1405">
        <v>86.472899999999996</v>
      </c>
      <c r="J1405">
        <v>1.7660990000000001</v>
      </c>
      <c r="K1405">
        <v>2.650382</v>
      </c>
      <c r="L1405">
        <v>3.2628339999999998</v>
      </c>
      <c r="M1405">
        <v>3.875286</v>
      </c>
      <c r="N1405">
        <v>4.7595679999999998</v>
      </c>
      <c r="O1405">
        <v>4870</v>
      </c>
    </row>
    <row r="1406" spans="1:15">
      <c r="A1406" t="s">
        <v>31</v>
      </c>
      <c r="B1406" t="s">
        <v>42</v>
      </c>
      <c r="C1406" t="s">
        <v>44</v>
      </c>
      <c r="D1406" t="s">
        <v>27</v>
      </c>
      <c r="E1406">
        <v>16</v>
      </c>
      <c r="F1406" t="str">
        <f t="shared" si="21"/>
        <v>Average Per Ton1-in-10May System Peak DayAll16</v>
      </c>
      <c r="G1406">
        <v>1.076956</v>
      </c>
      <c r="H1406">
        <v>1.1548689999999999</v>
      </c>
      <c r="I1406">
        <v>84.713700000000003</v>
      </c>
      <c r="J1406">
        <v>4.1790899999999999E-2</v>
      </c>
      <c r="K1406">
        <v>6.3131800000000002E-2</v>
      </c>
      <c r="L1406">
        <v>7.7912400000000007E-2</v>
      </c>
      <c r="M1406">
        <v>9.2692999999999998E-2</v>
      </c>
      <c r="N1406">
        <v>0.11403389999999999</v>
      </c>
      <c r="O1406">
        <v>4870</v>
      </c>
    </row>
    <row r="1407" spans="1:15">
      <c r="A1407" t="s">
        <v>29</v>
      </c>
      <c r="B1407" t="s">
        <v>42</v>
      </c>
      <c r="C1407" t="s">
        <v>44</v>
      </c>
      <c r="D1407" t="s">
        <v>27</v>
      </c>
      <c r="E1407">
        <v>16</v>
      </c>
      <c r="F1407" t="str">
        <f t="shared" si="21"/>
        <v>Average Per Premise1-in-10May System Peak DayAll16</v>
      </c>
      <c r="G1407">
        <v>9.9537320000000005</v>
      </c>
      <c r="H1407">
        <v>10.673830000000001</v>
      </c>
      <c r="I1407">
        <v>84.713700000000003</v>
      </c>
      <c r="J1407">
        <v>0.38625100000000001</v>
      </c>
      <c r="K1407">
        <v>0.58349300000000004</v>
      </c>
      <c r="L1407">
        <v>0.72010240000000003</v>
      </c>
      <c r="M1407">
        <v>0.85671160000000002</v>
      </c>
      <c r="N1407">
        <v>1.0539540000000001</v>
      </c>
      <c r="O1407">
        <v>4870</v>
      </c>
    </row>
    <row r="1408" spans="1:15">
      <c r="A1408" t="s">
        <v>30</v>
      </c>
      <c r="B1408" t="s">
        <v>42</v>
      </c>
      <c r="C1408" t="s">
        <v>44</v>
      </c>
      <c r="D1408" t="s">
        <v>27</v>
      </c>
      <c r="E1408">
        <v>16</v>
      </c>
      <c r="F1408" t="str">
        <f t="shared" si="21"/>
        <v>Average Per Device1-in-10May System Peak DayAll16</v>
      </c>
      <c r="G1408">
        <v>4.1806530000000004</v>
      </c>
      <c r="H1408">
        <v>4.4831019999999997</v>
      </c>
      <c r="I1408">
        <v>84.713700000000003</v>
      </c>
      <c r="J1408">
        <v>0.1622287</v>
      </c>
      <c r="K1408">
        <v>0.24507209999999999</v>
      </c>
      <c r="L1408">
        <v>0.30244919999999997</v>
      </c>
      <c r="M1408">
        <v>0.35982629999999999</v>
      </c>
      <c r="N1408">
        <v>0.4426697</v>
      </c>
      <c r="O1408">
        <v>4870</v>
      </c>
    </row>
    <row r="1409" spans="1:15">
      <c r="A1409" t="s">
        <v>51</v>
      </c>
      <c r="B1409" t="s">
        <v>42</v>
      </c>
      <c r="C1409" t="s">
        <v>44</v>
      </c>
      <c r="D1409" t="s">
        <v>27</v>
      </c>
      <c r="E1409">
        <v>16</v>
      </c>
      <c r="F1409" t="str">
        <f t="shared" si="21"/>
        <v>Aggregate1-in-10May System Peak DayAll16</v>
      </c>
      <c r="G1409">
        <v>48.474670000000003</v>
      </c>
      <c r="H1409">
        <v>51.981569999999998</v>
      </c>
      <c r="I1409">
        <v>84.713700000000003</v>
      </c>
      <c r="J1409">
        <v>1.8810420000000001</v>
      </c>
      <c r="K1409">
        <v>2.8416109999999999</v>
      </c>
      <c r="L1409">
        <v>3.5068990000000002</v>
      </c>
      <c r="M1409">
        <v>4.172186</v>
      </c>
      <c r="N1409">
        <v>5.1327550000000004</v>
      </c>
      <c r="O1409">
        <v>4870</v>
      </c>
    </row>
    <row r="1410" spans="1:15">
      <c r="A1410" t="s">
        <v>31</v>
      </c>
      <c r="B1410" t="s">
        <v>42</v>
      </c>
      <c r="C1410" t="s">
        <v>44</v>
      </c>
      <c r="D1410" t="s">
        <v>27</v>
      </c>
      <c r="E1410">
        <v>17</v>
      </c>
      <c r="F1410" t="str">
        <f t="shared" si="21"/>
        <v>Average Per Ton1-in-10May System Peak DayAll17</v>
      </c>
      <c r="G1410">
        <v>1.0246740000000001</v>
      </c>
      <c r="H1410">
        <v>1.0993360000000001</v>
      </c>
      <c r="I1410">
        <v>82.204499999999996</v>
      </c>
      <c r="J1410">
        <v>3.9850499999999997E-2</v>
      </c>
      <c r="K1410">
        <v>6.0417400000000003E-2</v>
      </c>
      <c r="L1410">
        <v>7.4661900000000003E-2</v>
      </c>
      <c r="M1410">
        <v>8.8906399999999997E-2</v>
      </c>
      <c r="N1410">
        <v>0.1094733</v>
      </c>
      <c r="O1410">
        <v>4870</v>
      </c>
    </row>
    <row r="1411" spans="1:15">
      <c r="A1411" t="s">
        <v>29</v>
      </c>
      <c r="B1411" t="s">
        <v>42</v>
      </c>
      <c r="C1411" t="s">
        <v>44</v>
      </c>
      <c r="D1411" t="s">
        <v>27</v>
      </c>
      <c r="E1411">
        <v>17</v>
      </c>
      <c r="F1411" t="str">
        <f t="shared" ref="F1411:F1474" si="22">CONCATENATE(A1411,B1411,C1411,D1411,E1411)</f>
        <v>Average Per Premise1-in-10May System Peak DayAll17</v>
      </c>
      <c r="G1411">
        <v>9.4705139999999997</v>
      </c>
      <c r="H1411">
        <v>10.16057</v>
      </c>
      <c r="I1411">
        <v>82.204499999999996</v>
      </c>
      <c r="J1411">
        <v>0.36831710000000001</v>
      </c>
      <c r="K1411">
        <v>0.55840529999999999</v>
      </c>
      <c r="L1411">
        <v>0.69005989999999995</v>
      </c>
      <c r="M1411">
        <v>0.82171439999999996</v>
      </c>
      <c r="N1411">
        <v>1.011803</v>
      </c>
      <c r="O1411">
        <v>4870</v>
      </c>
    </row>
    <row r="1412" spans="1:15">
      <c r="A1412" t="s">
        <v>30</v>
      </c>
      <c r="B1412" t="s">
        <v>42</v>
      </c>
      <c r="C1412" t="s">
        <v>44</v>
      </c>
      <c r="D1412" t="s">
        <v>27</v>
      </c>
      <c r="E1412">
        <v>17</v>
      </c>
      <c r="F1412" t="str">
        <f t="shared" si="22"/>
        <v>Average Per Device1-in-10May System Peak DayAll17</v>
      </c>
      <c r="G1412">
        <v>3.9776980000000002</v>
      </c>
      <c r="H1412">
        <v>4.2675289999999997</v>
      </c>
      <c r="I1412">
        <v>82.204499999999996</v>
      </c>
      <c r="J1412">
        <v>0.15469640000000001</v>
      </c>
      <c r="K1412">
        <v>0.23453499999999999</v>
      </c>
      <c r="L1412">
        <v>0.28983110000000001</v>
      </c>
      <c r="M1412">
        <v>0.34512710000000002</v>
      </c>
      <c r="N1412">
        <v>0.4249658</v>
      </c>
      <c r="O1412">
        <v>4870</v>
      </c>
    </row>
    <row r="1413" spans="1:15">
      <c r="A1413" t="s">
        <v>51</v>
      </c>
      <c r="B1413" t="s">
        <v>42</v>
      </c>
      <c r="C1413" t="s">
        <v>44</v>
      </c>
      <c r="D1413" t="s">
        <v>27</v>
      </c>
      <c r="E1413">
        <v>17</v>
      </c>
      <c r="F1413" t="str">
        <f t="shared" si="22"/>
        <v>Aggregate1-in-10May System Peak DayAll17</v>
      </c>
      <c r="G1413">
        <v>46.121400000000001</v>
      </c>
      <c r="H1413">
        <v>49.481999999999999</v>
      </c>
      <c r="I1413">
        <v>82.204499999999996</v>
      </c>
      <c r="J1413">
        <v>1.793704</v>
      </c>
      <c r="K1413">
        <v>2.7194340000000001</v>
      </c>
      <c r="L1413">
        <v>3.360592</v>
      </c>
      <c r="M1413">
        <v>4.0017490000000002</v>
      </c>
      <c r="N1413">
        <v>4.9274789999999999</v>
      </c>
      <c r="O1413">
        <v>4870</v>
      </c>
    </row>
    <row r="1414" spans="1:15">
      <c r="A1414" t="s">
        <v>31</v>
      </c>
      <c r="B1414" t="s">
        <v>42</v>
      </c>
      <c r="C1414" t="s">
        <v>44</v>
      </c>
      <c r="D1414" t="s">
        <v>27</v>
      </c>
      <c r="E1414">
        <v>18</v>
      </c>
      <c r="F1414" t="str">
        <f t="shared" si="22"/>
        <v>Average Per Ton1-in-10May System Peak DayAll18</v>
      </c>
      <c r="G1414">
        <v>0.9255099</v>
      </c>
      <c r="H1414">
        <v>0.98355490000000001</v>
      </c>
      <c r="I1414">
        <v>81.827500000000001</v>
      </c>
      <c r="J1414">
        <v>3.1275900000000002E-2</v>
      </c>
      <c r="K1414">
        <v>4.7091399999999999E-2</v>
      </c>
      <c r="L1414">
        <v>5.8045100000000002E-2</v>
      </c>
      <c r="M1414">
        <v>6.8998799999999999E-2</v>
      </c>
      <c r="N1414">
        <v>8.4814299999999995E-2</v>
      </c>
      <c r="O1414">
        <v>4870</v>
      </c>
    </row>
    <row r="1415" spans="1:15">
      <c r="A1415" t="s">
        <v>29</v>
      </c>
      <c r="B1415" t="s">
        <v>42</v>
      </c>
      <c r="C1415" t="s">
        <v>44</v>
      </c>
      <c r="D1415" t="s">
        <v>27</v>
      </c>
      <c r="E1415">
        <v>18</v>
      </c>
      <c r="F1415" t="str">
        <f t="shared" si="22"/>
        <v>Average Per Premise1-in-10May System Peak DayAll18</v>
      </c>
      <c r="G1415">
        <v>8.5539919999999992</v>
      </c>
      <c r="H1415">
        <v>9.0904710000000009</v>
      </c>
      <c r="I1415">
        <v>81.827500000000001</v>
      </c>
      <c r="J1415">
        <v>0.2890665</v>
      </c>
      <c r="K1415">
        <v>0.43524020000000002</v>
      </c>
      <c r="L1415">
        <v>0.53647979999999995</v>
      </c>
      <c r="M1415">
        <v>0.63771929999999999</v>
      </c>
      <c r="N1415">
        <v>0.78389310000000001</v>
      </c>
      <c r="O1415">
        <v>4870</v>
      </c>
    </row>
    <row r="1416" spans="1:15">
      <c r="A1416" t="s">
        <v>30</v>
      </c>
      <c r="B1416" t="s">
        <v>42</v>
      </c>
      <c r="C1416" t="s">
        <v>44</v>
      </c>
      <c r="D1416" t="s">
        <v>27</v>
      </c>
      <c r="E1416">
        <v>18</v>
      </c>
      <c r="F1416" t="str">
        <f t="shared" si="22"/>
        <v>Average Per Device1-in-10May System Peak DayAll18</v>
      </c>
      <c r="G1416">
        <v>3.5927500000000001</v>
      </c>
      <c r="H1416">
        <v>3.818076</v>
      </c>
      <c r="I1416">
        <v>81.827500000000001</v>
      </c>
      <c r="J1416">
        <v>0.1214104</v>
      </c>
      <c r="K1416">
        <v>0.18280469999999999</v>
      </c>
      <c r="L1416">
        <v>0.2253261</v>
      </c>
      <c r="M1416">
        <v>0.26784760000000002</v>
      </c>
      <c r="N1416">
        <v>0.32924179999999997</v>
      </c>
      <c r="O1416">
        <v>4870</v>
      </c>
    </row>
    <row r="1417" spans="1:15">
      <c r="A1417" t="s">
        <v>51</v>
      </c>
      <c r="B1417" t="s">
        <v>42</v>
      </c>
      <c r="C1417" t="s">
        <v>44</v>
      </c>
      <c r="D1417" t="s">
        <v>27</v>
      </c>
      <c r="E1417">
        <v>18</v>
      </c>
      <c r="F1417" t="str">
        <f t="shared" si="22"/>
        <v>Aggregate1-in-10May System Peak DayAll18</v>
      </c>
      <c r="G1417">
        <v>41.657940000000004</v>
      </c>
      <c r="H1417">
        <v>44.270589999999999</v>
      </c>
      <c r="I1417">
        <v>81.827500000000001</v>
      </c>
      <c r="J1417">
        <v>1.4077539999999999</v>
      </c>
      <c r="K1417">
        <v>2.1196199999999998</v>
      </c>
      <c r="L1417">
        <v>2.6126559999999999</v>
      </c>
      <c r="M1417">
        <v>3.105693</v>
      </c>
      <c r="N1417">
        <v>3.8175590000000001</v>
      </c>
      <c r="O1417">
        <v>4870</v>
      </c>
    </row>
    <row r="1418" spans="1:15">
      <c r="A1418" t="s">
        <v>31</v>
      </c>
      <c r="B1418" t="s">
        <v>42</v>
      </c>
      <c r="C1418" t="s">
        <v>44</v>
      </c>
      <c r="D1418" t="s">
        <v>27</v>
      </c>
      <c r="E1418">
        <v>19</v>
      </c>
      <c r="F1418" t="str">
        <f t="shared" si="22"/>
        <v>Average Per Ton1-in-10May System Peak DayAll19</v>
      </c>
      <c r="G1418">
        <v>0.84977689999999995</v>
      </c>
      <c r="H1418">
        <v>0.84977689999999995</v>
      </c>
      <c r="I1418">
        <v>81.051699999999997</v>
      </c>
      <c r="J1418">
        <v>0</v>
      </c>
      <c r="K1418">
        <v>0</v>
      </c>
      <c r="L1418">
        <v>0</v>
      </c>
      <c r="M1418">
        <v>0</v>
      </c>
      <c r="N1418">
        <v>0</v>
      </c>
      <c r="O1418">
        <v>4870</v>
      </c>
    </row>
    <row r="1419" spans="1:15">
      <c r="A1419" t="s">
        <v>29</v>
      </c>
      <c r="B1419" t="s">
        <v>42</v>
      </c>
      <c r="C1419" t="s">
        <v>44</v>
      </c>
      <c r="D1419" t="s">
        <v>27</v>
      </c>
      <c r="E1419">
        <v>19</v>
      </c>
      <c r="F1419" t="str">
        <f t="shared" si="22"/>
        <v>Average Per Premise1-in-10May System Peak DayAll19</v>
      </c>
      <c r="G1419">
        <v>7.8540330000000003</v>
      </c>
      <c r="H1419">
        <v>7.8540330000000003</v>
      </c>
      <c r="I1419">
        <v>81.051699999999997</v>
      </c>
      <c r="J1419">
        <v>0</v>
      </c>
      <c r="K1419">
        <v>0</v>
      </c>
      <c r="L1419">
        <v>0</v>
      </c>
      <c r="M1419">
        <v>0</v>
      </c>
      <c r="N1419">
        <v>0</v>
      </c>
      <c r="O1419">
        <v>4870</v>
      </c>
    </row>
    <row r="1420" spans="1:15">
      <c r="A1420" t="s">
        <v>30</v>
      </c>
      <c r="B1420" t="s">
        <v>42</v>
      </c>
      <c r="C1420" t="s">
        <v>44</v>
      </c>
      <c r="D1420" t="s">
        <v>27</v>
      </c>
      <c r="E1420">
        <v>19</v>
      </c>
      <c r="F1420" t="str">
        <f t="shared" si="22"/>
        <v>Average Per Device1-in-10May System Peak DayAll19</v>
      </c>
      <c r="G1420">
        <v>3.2987609999999998</v>
      </c>
      <c r="H1420">
        <v>3.2987609999999998</v>
      </c>
      <c r="I1420">
        <v>81.051699999999997</v>
      </c>
      <c r="J1420">
        <v>0</v>
      </c>
      <c r="K1420">
        <v>0</v>
      </c>
      <c r="L1420">
        <v>0</v>
      </c>
      <c r="M1420">
        <v>0</v>
      </c>
      <c r="N1420">
        <v>0</v>
      </c>
      <c r="O1420">
        <v>4870</v>
      </c>
    </row>
    <row r="1421" spans="1:15">
      <c r="A1421" t="s">
        <v>51</v>
      </c>
      <c r="B1421" t="s">
        <v>42</v>
      </c>
      <c r="C1421" t="s">
        <v>44</v>
      </c>
      <c r="D1421" t="s">
        <v>27</v>
      </c>
      <c r="E1421">
        <v>19</v>
      </c>
      <c r="F1421" t="str">
        <f t="shared" si="22"/>
        <v>Aggregate1-in-10May System Peak DayAll19</v>
      </c>
      <c r="G1421">
        <v>38.249139999999997</v>
      </c>
      <c r="H1421">
        <v>38.249139999999997</v>
      </c>
      <c r="I1421">
        <v>81.051699999999997</v>
      </c>
      <c r="J1421">
        <v>0</v>
      </c>
      <c r="K1421">
        <v>0</v>
      </c>
      <c r="L1421">
        <v>0</v>
      </c>
      <c r="M1421">
        <v>0</v>
      </c>
      <c r="N1421">
        <v>0</v>
      </c>
      <c r="O1421">
        <v>4870</v>
      </c>
    </row>
    <row r="1422" spans="1:15">
      <c r="A1422" t="s">
        <v>31</v>
      </c>
      <c r="B1422" t="s">
        <v>42</v>
      </c>
      <c r="C1422" t="s">
        <v>44</v>
      </c>
      <c r="D1422" t="s">
        <v>27</v>
      </c>
      <c r="E1422">
        <v>20</v>
      </c>
      <c r="F1422" t="str">
        <f t="shared" si="22"/>
        <v>Average Per Ton1-in-10May System Peak DayAll20</v>
      </c>
      <c r="G1422">
        <v>0.79361839999999995</v>
      </c>
      <c r="H1422">
        <v>0.79361839999999995</v>
      </c>
      <c r="I1422">
        <v>74.7821</v>
      </c>
      <c r="J1422">
        <v>0</v>
      </c>
      <c r="K1422">
        <v>0</v>
      </c>
      <c r="L1422">
        <v>0</v>
      </c>
      <c r="M1422">
        <v>0</v>
      </c>
      <c r="N1422">
        <v>0</v>
      </c>
      <c r="O1422">
        <v>4870</v>
      </c>
    </row>
    <row r="1423" spans="1:15">
      <c r="A1423" t="s">
        <v>29</v>
      </c>
      <c r="B1423" t="s">
        <v>42</v>
      </c>
      <c r="C1423" t="s">
        <v>44</v>
      </c>
      <c r="D1423" t="s">
        <v>27</v>
      </c>
      <c r="E1423">
        <v>20</v>
      </c>
      <c r="F1423" t="str">
        <f t="shared" si="22"/>
        <v>Average Per Premise1-in-10May System Peak DayAll20</v>
      </c>
      <c r="G1423">
        <v>7.3349890000000002</v>
      </c>
      <c r="H1423">
        <v>7.3349890000000002</v>
      </c>
      <c r="I1423">
        <v>74.7821</v>
      </c>
      <c r="J1423">
        <v>0</v>
      </c>
      <c r="K1423">
        <v>0</v>
      </c>
      <c r="L1423">
        <v>0</v>
      </c>
      <c r="M1423">
        <v>0</v>
      </c>
      <c r="N1423">
        <v>0</v>
      </c>
      <c r="O1423">
        <v>4870</v>
      </c>
    </row>
    <row r="1424" spans="1:15">
      <c r="A1424" t="s">
        <v>30</v>
      </c>
      <c r="B1424" t="s">
        <v>42</v>
      </c>
      <c r="C1424" t="s">
        <v>44</v>
      </c>
      <c r="D1424" t="s">
        <v>27</v>
      </c>
      <c r="E1424">
        <v>20</v>
      </c>
      <c r="F1424" t="str">
        <f t="shared" si="22"/>
        <v>Average Per Device1-in-10May System Peak DayAll20</v>
      </c>
      <c r="G1424">
        <v>3.080759</v>
      </c>
      <c r="H1424">
        <v>3.080759</v>
      </c>
      <c r="I1424">
        <v>74.7821</v>
      </c>
      <c r="J1424">
        <v>0</v>
      </c>
      <c r="K1424">
        <v>0</v>
      </c>
      <c r="L1424">
        <v>0</v>
      </c>
      <c r="M1424">
        <v>0</v>
      </c>
      <c r="N1424">
        <v>0</v>
      </c>
      <c r="O1424">
        <v>4870</v>
      </c>
    </row>
    <row r="1425" spans="1:15">
      <c r="A1425" t="s">
        <v>51</v>
      </c>
      <c r="B1425" t="s">
        <v>42</v>
      </c>
      <c r="C1425" t="s">
        <v>44</v>
      </c>
      <c r="D1425" t="s">
        <v>27</v>
      </c>
      <c r="E1425">
        <v>20</v>
      </c>
      <c r="F1425" t="str">
        <f t="shared" si="22"/>
        <v>Aggregate1-in-10May System Peak DayAll20</v>
      </c>
      <c r="G1425">
        <v>35.721400000000003</v>
      </c>
      <c r="H1425">
        <v>35.721400000000003</v>
      </c>
      <c r="I1425">
        <v>74.7821</v>
      </c>
      <c r="J1425">
        <v>0</v>
      </c>
      <c r="K1425">
        <v>0</v>
      </c>
      <c r="L1425">
        <v>0</v>
      </c>
      <c r="M1425">
        <v>0</v>
      </c>
      <c r="N1425">
        <v>0</v>
      </c>
      <c r="O1425">
        <v>4870</v>
      </c>
    </row>
    <row r="1426" spans="1:15">
      <c r="A1426" t="s">
        <v>31</v>
      </c>
      <c r="B1426" t="s">
        <v>42</v>
      </c>
      <c r="C1426" t="s">
        <v>44</v>
      </c>
      <c r="D1426" t="s">
        <v>27</v>
      </c>
      <c r="E1426">
        <v>21</v>
      </c>
      <c r="F1426" t="str">
        <f t="shared" si="22"/>
        <v>Average Per Ton1-in-10May System Peak DayAll21</v>
      </c>
      <c r="G1426">
        <v>0.73381839999999998</v>
      </c>
      <c r="H1426">
        <v>0.73381839999999998</v>
      </c>
      <c r="I1426">
        <v>70.346800000000002</v>
      </c>
      <c r="J1426">
        <v>0</v>
      </c>
      <c r="K1426">
        <v>0</v>
      </c>
      <c r="L1426">
        <v>0</v>
      </c>
      <c r="M1426">
        <v>0</v>
      </c>
      <c r="N1426">
        <v>0</v>
      </c>
      <c r="O1426">
        <v>4870</v>
      </c>
    </row>
    <row r="1427" spans="1:15">
      <c r="A1427" t="s">
        <v>29</v>
      </c>
      <c r="B1427" t="s">
        <v>42</v>
      </c>
      <c r="C1427" t="s">
        <v>44</v>
      </c>
      <c r="D1427" t="s">
        <v>27</v>
      </c>
      <c r="E1427">
        <v>21</v>
      </c>
      <c r="F1427" t="str">
        <f t="shared" si="22"/>
        <v>Average Per Premise1-in-10May System Peak DayAll21</v>
      </c>
      <c r="G1427">
        <v>6.7822899999999997</v>
      </c>
      <c r="H1427">
        <v>6.7822899999999997</v>
      </c>
      <c r="I1427">
        <v>70.346800000000002</v>
      </c>
      <c r="J1427">
        <v>0</v>
      </c>
      <c r="K1427">
        <v>0</v>
      </c>
      <c r="L1427">
        <v>0</v>
      </c>
      <c r="M1427">
        <v>0</v>
      </c>
      <c r="N1427">
        <v>0</v>
      </c>
      <c r="O1427">
        <v>4870</v>
      </c>
    </row>
    <row r="1428" spans="1:15">
      <c r="A1428" t="s">
        <v>30</v>
      </c>
      <c r="B1428" t="s">
        <v>42</v>
      </c>
      <c r="C1428" t="s">
        <v>44</v>
      </c>
      <c r="D1428" t="s">
        <v>27</v>
      </c>
      <c r="E1428">
        <v>21</v>
      </c>
      <c r="F1428" t="str">
        <f t="shared" si="22"/>
        <v>Average Per Device1-in-10May System Peak DayAll21</v>
      </c>
      <c r="G1428">
        <v>2.8486199999999999</v>
      </c>
      <c r="H1428">
        <v>2.8486199999999999</v>
      </c>
      <c r="I1428">
        <v>70.346800000000002</v>
      </c>
      <c r="J1428">
        <v>0</v>
      </c>
      <c r="K1428">
        <v>0</v>
      </c>
      <c r="L1428">
        <v>0</v>
      </c>
      <c r="M1428">
        <v>0</v>
      </c>
      <c r="N1428">
        <v>0</v>
      </c>
      <c r="O1428">
        <v>4870</v>
      </c>
    </row>
    <row r="1429" spans="1:15">
      <c r="A1429" t="s">
        <v>51</v>
      </c>
      <c r="B1429" t="s">
        <v>42</v>
      </c>
      <c r="C1429" t="s">
        <v>44</v>
      </c>
      <c r="D1429" t="s">
        <v>27</v>
      </c>
      <c r="E1429">
        <v>21</v>
      </c>
      <c r="F1429" t="str">
        <f t="shared" si="22"/>
        <v>Aggregate1-in-10May System Peak DayAll21</v>
      </c>
      <c r="G1429">
        <v>33.02975</v>
      </c>
      <c r="H1429">
        <v>33.02975</v>
      </c>
      <c r="I1429">
        <v>70.346800000000002</v>
      </c>
      <c r="J1429">
        <v>0</v>
      </c>
      <c r="K1429">
        <v>0</v>
      </c>
      <c r="L1429">
        <v>0</v>
      </c>
      <c r="M1429">
        <v>0</v>
      </c>
      <c r="N1429">
        <v>0</v>
      </c>
      <c r="O1429">
        <v>4870</v>
      </c>
    </row>
    <row r="1430" spans="1:15">
      <c r="A1430" t="s">
        <v>31</v>
      </c>
      <c r="B1430" t="s">
        <v>42</v>
      </c>
      <c r="C1430" t="s">
        <v>44</v>
      </c>
      <c r="D1430" t="s">
        <v>27</v>
      </c>
      <c r="E1430">
        <v>22</v>
      </c>
      <c r="F1430" t="str">
        <f t="shared" si="22"/>
        <v>Average Per Ton1-in-10May System Peak DayAll22</v>
      </c>
      <c r="G1430">
        <v>0.64356230000000003</v>
      </c>
      <c r="H1430">
        <v>0.64356230000000003</v>
      </c>
      <c r="I1430">
        <v>67.807199999999995</v>
      </c>
      <c r="J1430">
        <v>0</v>
      </c>
      <c r="K1430">
        <v>0</v>
      </c>
      <c r="L1430">
        <v>0</v>
      </c>
      <c r="M1430">
        <v>0</v>
      </c>
      <c r="N1430">
        <v>0</v>
      </c>
      <c r="O1430">
        <v>4870</v>
      </c>
    </row>
    <row r="1431" spans="1:15">
      <c r="A1431" t="s">
        <v>29</v>
      </c>
      <c r="B1431" t="s">
        <v>42</v>
      </c>
      <c r="C1431" t="s">
        <v>44</v>
      </c>
      <c r="D1431" t="s">
        <v>27</v>
      </c>
      <c r="E1431">
        <v>22</v>
      </c>
      <c r="F1431" t="str">
        <f t="shared" si="22"/>
        <v>Average Per Premise1-in-10May System Peak DayAll22</v>
      </c>
      <c r="G1431">
        <v>5.9481020000000004</v>
      </c>
      <c r="H1431">
        <v>5.9481020000000004</v>
      </c>
      <c r="I1431">
        <v>67.807199999999995</v>
      </c>
      <c r="J1431">
        <v>0</v>
      </c>
      <c r="K1431">
        <v>0</v>
      </c>
      <c r="L1431">
        <v>0</v>
      </c>
      <c r="M1431">
        <v>0</v>
      </c>
      <c r="N1431">
        <v>0</v>
      </c>
      <c r="O1431">
        <v>4870</v>
      </c>
    </row>
    <row r="1432" spans="1:15">
      <c r="A1432" t="s">
        <v>30</v>
      </c>
      <c r="B1432" t="s">
        <v>42</v>
      </c>
      <c r="C1432" t="s">
        <v>44</v>
      </c>
      <c r="D1432" t="s">
        <v>27</v>
      </c>
      <c r="E1432">
        <v>22</v>
      </c>
      <c r="F1432" t="str">
        <f t="shared" si="22"/>
        <v>Average Per Device1-in-10May System Peak DayAll22</v>
      </c>
      <c r="G1432">
        <v>2.4982540000000002</v>
      </c>
      <c r="H1432">
        <v>2.4982540000000002</v>
      </c>
      <c r="I1432">
        <v>67.807199999999995</v>
      </c>
      <c r="J1432">
        <v>0</v>
      </c>
      <c r="K1432">
        <v>0</v>
      </c>
      <c r="L1432">
        <v>0</v>
      </c>
      <c r="M1432">
        <v>0</v>
      </c>
      <c r="N1432">
        <v>0</v>
      </c>
      <c r="O1432">
        <v>4870</v>
      </c>
    </row>
    <row r="1433" spans="1:15">
      <c r="A1433" t="s">
        <v>51</v>
      </c>
      <c r="B1433" t="s">
        <v>42</v>
      </c>
      <c r="C1433" t="s">
        <v>44</v>
      </c>
      <c r="D1433" t="s">
        <v>27</v>
      </c>
      <c r="E1433">
        <v>22</v>
      </c>
      <c r="F1433" t="str">
        <f t="shared" si="22"/>
        <v>Aggregate1-in-10May System Peak DayAll22</v>
      </c>
      <c r="G1433">
        <v>28.96725</v>
      </c>
      <c r="H1433">
        <v>28.96725</v>
      </c>
      <c r="I1433">
        <v>67.807199999999995</v>
      </c>
      <c r="J1433">
        <v>0</v>
      </c>
      <c r="K1433">
        <v>0</v>
      </c>
      <c r="L1433">
        <v>0</v>
      </c>
      <c r="M1433">
        <v>0</v>
      </c>
      <c r="N1433">
        <v>0</v>
      </c>
      <c r="O1433">
        <v>4870</v>
      </c>
    </row>
    <row r="1434" spans="1:15">
      <c r="A1434" t="s">
        <v>31</v>
      </c>
      <c r="B1434" t="s">
        <v>42</v>
      </c>
      <c r="C1434" t="s">
        <v>44</v>
      </c>
      <c r="D1434" t="s">
        <v>27</v>
      </c>
      <c r="E1434">
        <v>23</v>
      </c>
      <c r="F1434" t="str">
        <f t="shared" si="22"/>
        <v>Average Per Ton1-in-10May System Peak DayAll23</v>
      </c>
      <c r="G1434">
        <v>0.56034600000000001</v>
      </c>
      <c r="H1434">
        <v>0.56034600000000001</v>
      </c>
      <c r="I1434">
        <v>66.370900000000006</v>
      </c>
      <c r="J1434">
        <v>0</v>
      </c>
      <c r="K1434">
        <v>0</v>
      </c>
      <c r="L1434">
        <v>0</v>
      </c>
      <c r="M1434">
        <v>0</v>
      </c>
      <c r="N1434">
        <v>0</v>
      </c>
      <c r="O1434">
        <v>4870</v>
      </c>
    </row>
    <row r="1435" spans="1:15">
      <c r="A1435" t="s">
        <v>29</v>
      </c>
      <c r="B1435" t="s">
        <v>42</v>
      </c>
      <c r="C1435" t="s">
        <v>44</v>
      </c>
      <c r="D1435" t="s">
        <v>27</v>
      </c>
      <c r="E1435">
        <v>23</v>
      </c>
      <c r="F1435" t="str">
        <f t="shared" si="22"/>
        <v>Average Per Premise1-in-10May System Peak DayAll23</v>
      </c>
      <c r="G1435">
        <v>5.1789779999999999</v>
      </c>
      <c r="H1435">
        <v>5.1789779999999999</v>
      </c>
      <c r="I1435">
        <v>66.370900000000006</v>
      </c>
      <c r="J1435">
        <v>0</v>
      </c>
      <c r="K1435">
        <v>0</v>
      </c>
      <c r="L1435">
        <v>0</v>
      </c>
      <c r="M1435">
        <v>0</v>
      </c>
      <c r="N1435">
        <v>0</v>
      </c>
      <c r="O1435">
        <v>4870</v>
      </c>
    </row>
    <row r="1436" spans="1:15">
      <c r="A1436" t="s">
        <v>30</v>
      </c>
      <c r="B1436" t="s">
        <v>42</v>
      </c>
      <c r="C1436" t="s">
        <v>44</v>
      </c>
      <c r="D1436" t="s">
        <v>27</v>
      </c>
      <c r="E1436">
        <v>23</v>
      </c>
      <c r="F1436" t="str">
        <f t="shared" si="22"/>
        <v>Average Per Device1-in-10May System Peak DayAll23</v>
      </c>
      <c r="G1436">
        <v>2.1752150000000001</v>
      </c>
      <c r="H1436">
        <v>2.1752150000000001</v>
      </c>
      <c r="I1436">
        <v>66.370900000000006</v>
      </c>
      <c r="J1436">
        <v>0</v>
      </c>
      <c r="K1436">
        <v>0</v>
      </c>
      <c r="L1436">
        <v>0</v>
      </c>
      <c r="M1436">
        <v>0</v>
      </c>
      <c r="N1436">
        <v>0</v>
      </c>
      <c r="O1436">
        <v>4870</v>
      </c>
    </row>
    <row r="1437" spans="1:15">
      <c r="A1437" t="s">
        <v>51</v>
      </c>
      <c r="B1437" t="s">
        <v>42</v>
      </c>
      <c r="C1437" t="s">
        <v>44</v>
      </c>
      <c r="D1437" t="s">
        <v>27</v>
      </c>
      <c r="E1437">
        <v>23</v>
      </c>
      <c r="F1437" t="str">
        <f t="shared" si="22"/>
        <v>Aggregate1-in-10May System Peak DayAll23</v>
      </c>
      <c r="G1437">
        <v>25.221620000000001</v>
      </c>
      <c r="H1437">
        <v>25.221620000000001</v>
      </c>
      <c r="I1437">
        <v>66.370900000000006</v>
      </c>
      <c r="J1437">
        <v>0</v>
      </c>
      <c r="K1437">
        <v>0</v>
      </c>
      <c r="L1437">
        <v>0</v>
      </c>
      <c r="M1437">
        <v>0</v>
      </c>
      <c r="N1437">
        <v>0</v>
      </c>
      <c r="O1437">
        <v>4870</v>
      </c>
    </row>
    <row r="1438" spans="1:15">
      <c r="A1438" t="s">
        <v>31</v>
      </c>
      <c r="B1438" t="s">
        <v>42</v>
      </c>
      <c r="C1438" t="s">
        <v>44</v>
      </c>
      <c r="D1438" t="s">
        <v>27</v>
      </c>
      <c r="E1438">
        <v>24</v>
      </c>
      <c r="F1438" t="str">
        <f t="shared" si="22"/>
        <v>Average Per Ton1-in-10May System Peak DayAll24</v>
      </c>
      <c r="G1438">
        <v>0.50426570000000004</v>
      </c>
      <c r="H1438">
        <v>0.50426570000000004</v>
      </c>
      <c r="I1438">
        <v>63.816400000000002</v>
      </c>
      <c r="J1438">
        <v>0</v>
      </c>
      <c r="K1438">
        <v>0</v>
      </c>
      <c r="L1438">
        <v>0</v>
      </c>
      <c r="M1438">
        <v>0</v>
      </c>
      <c r="N1438">
        <v>0</v>
      </c>
      <c r="O1438">
        <v>4870</v>
      </c>
    </row>
    <row r="1439" spans="1:15">
      <c r="A1439" t="s">
        <v>29</v>
      </c>
      <c r="B1439" t="s">
        <v>42</v>
      </c>
      <c r="C1439" t="s">
        <v>44</v>
      </c>
      <c r="D1439" t="s">
        <v>27</v>
      </c>
      <c r="E1439">
        <v>24</v>
      </c>
      <c r="F1439" t="str">
        <f t="shared" si="22"/>
        <v>Average Per Premise1-in-10May System Peak DayAll24</v>
      </c>
      <c r="G1439">
        <v>4.6606569999999996</v>
      </c>
      <c r="H1439">
        <v>4.6606569999999996</v>
      </c>
      <c r="I1439">
        <v>63.816400000000002</v>
      </c>
      <c r="J1439">
        <v>0</v>
      </c>
      <c r="K1439">
        <v>0</v>
      </c>
      <c r="L1439">
        <v>0</v>
      </c>
      <c r="M1439">
        <v>0</v>
      </c>
      <c r="N1439">
        <v>0</v>
      </c>
      <c r="O1439">
        <v>4870</v>
      </c>
    </row>
    <row r="1440" spans="1:15">
      <c r="A1440" t="s">
        <v>30</v>
      </c>
      <c r="B1440" t="s">
        <v>42</v>
      </c>
      <c r="C1440" t="s">
        <v>44</v>
      </c>
      <c r="D1440" t="s">
        <v>27</v>
      </c>
      <c r="E1440">
        <v>24</v>
      </c>
      <c r="F1440" t="str">
        <f t="shared" si="22"/>
        <v>Average Per Device1-in-10May System Peak DayAll24</v>
      </c>
      <c r="G1440">
        <v>1.957516</v>
      </c>
      <c r="H1440">
        <v>1.957516</v>
      </c>
      <c r="I1440">
        <v>63.816400000000002</v>
      </c>
      <c r="J1440">
        <v>0</v>
      </c>
      <c r="K1440">
        <v>0</v>
      </c>
      <c r="L1440">
        <v>0</v>
      </c>
      <c r="M1440">
        <v>0</v>
      </c>
      <c r="N1440">
        <v>0</v>
      </c>
      <c r="O1440">
        <v>4870</v>
      </c>
    </row>
    <row r="1441" spans="1:15">
      <c r="A1441" t="s">
        <v>51</v>
      </c>
      <c r="B1441" t="s">
        <v>42</v>
      </c>
      <c r="C1441" t="s">
        <v>44</v>
      </c>
      <c r="D1441" t="s">
        <v>27</v>
      </c>
      <c r="E1441">
        <v>24</v>
      </c>
      <c r="F1441" t="str">
        <f t="shared" si="22"/>
        <v>Aggregate1-in-10May System Peak DayAll24</v>
      </c>
      <c r="G1441">
        <v>22.697399999999998</v>
      </c>
      <c r="H1441">
        <v>22.697399999999998</v>
      </c>
      <c r="I1441">
        <v>63.816400000000002</v>
      </c>
      <c r="J1441">
        <v>0</v>
      </c>
      <c r="K1441">
        <v>0</v>
      </c>
      <c r="L1441">
        <v>0</v>
      </c>
      <c r="M1441">
        <v>0</v>
      </c>
      <c r="N1441">
        <v>0</v>
      </c>
      <c r="O1441">
        <v>4870</v>
      </c>
    </row>
    <row r="1442" spans="1:15">
      <c r="A1442" t="s">
        <v>31</v>
      </c>
      <c r="B1442" t="s">
        <v>42</v>
      </c>
      <c r="C1442" t="s">
        <v>52</v>
      </c>
      <c r="D1442" t="s">
        <v>53</v>
      </c>
      <c r="E1442">
        <v>1</v>
      </c>
      <c r="F1442" t="str">
        <f t="shared" si="22"/>
        <v>Average Per Ton1-in-10October System Peak Day30% Cycling1</v>
      </c>
      <c r="G1442">
        <v>0.47763709999999998</v>
      </c>
      <c r="H1442">
        <v>0.47763709999999998</v>
      </c>
      <c r="I1442">
        <v>60.936</v>
      </c>
      <c r="J1442">
        <v>0</v>
      </c>
      <c r="K1442">
        <v>0</v>
      </c>
      <c r="L1442">
        <v>0</v>
      </c>
      <c r="M1442">
        <v>0</v>
      </c>
      <c r="N1442">
        <v>0</v>
      </c>
      <c r="O1442">
        <v>1469</v>
      </c>
    </row>
    <row r="1443" spans="1:15">
      <c r="A1443" t="s">
        <v>29</v>
      </c>
      <c r="B1443" t="s">
        <v>42</v>
      </c>
      <c r="C1443" t="s">
        <v>52</v>
      </c>
      <c r="D1443" t="s">
        <v>53</v>
      </c>
      <c r="E1443">
        <v>1</v>
      </c>
      <c r="F1443" t="str">
        <f t="shared" si="22"/>
        <v>Average Per Premise1-in-10October System Peak Day30% Cycling1</v>
      </c>
      <c r="G1443">
        <v>4.9251240000000003</v>
      </c>
      <c r="H1443">
        <v>4.9251240000000003</v>
      </c>
      <c r="I1443">
        <v>60.936</v>
      </c>
      <c r="J1443">
        <v>0</v>
      </c>
      <c r="K1443">
        <v>0</v>
      </c>
      <c r="L1443">
        <v>0</v>
      </c>
      <c r="M1443">
        <v>0</v>
      </c>
      <c r="N1443">
        <v>0</v>
      </c>
      <c r="O1443">
        <v>1469</v>
      </c>
    </row>
    <row r="1444" spans="1:15">
      <c r="A1444" t="s">
        <v>30</v>
      </c>
      <c r="B1444" t="s">
        <v>42</v>
      </c>
      <c r="C1444" t="s">
        <v>52</v>
      </c>
      <c r="D1444" t="s">
        <v>53</v>
      </c>
      <c r="E1444">
        <v>1</v>
      </c>
      <c r="F1444" t="str">
        <f t="shared" si="22"/>
        <v>Average Per Device1-in-10October System Peak Day30% Cycling1</v>
      </c>
      <c r="G1444">
        <v>1.849912</v>
      </c>
      <c r="H1444">
        <v>1.849912</v>
      </c>
      <c r="I1444">
        <v>60.936</v>
      </c>
      <c r="J1444">
        <v>0</v>
      </c>
      <c r="K1444">
        <v>0</v>
      </c>
      <c r="L1444">
        <v>0</v>
      </c>
      <c r="M1444">
        <v>0</v>
      </c>
      <c r="N1444">
        <v>0</v>
      </c>
      <c r="O1444">
        <v>1469</v>
      </c>
    </row>
    <row r="1445" spans="1:15">
      <c r="A1445" t="s">
        <v>51</v>
      </c>
      <c r="B1445" t="s">
        <v>42</v>
      </c>
      <c r="C1445" t="s">
        <v>52</v>
      </c>
      <c r="D1445" t="s">
        <v>53</v>
      </c>
      <c r="E1445">
        <v>1</v>
      </c>
      <c r="F1445" t="str">
        <f t="shared" si="22"/>
        <v>Aggregate1-in-10October System Peak Day30% Cycling1</v>
      </c>
      <c r="G1445">
        <v>7.2350079999999997</v>
      </c>
      <c r="H1445">
        <v>7.2350079999999997</v>
      </c>
      <c r="I1445">
        <v>60.936</v>
      </c>
      <c r="J1445">
        <v>0</v>
      </c>
      <c r="K1445">
        <v>0</v>
      </c>
      <c r="L1445">
        <v>0</v>
      </c>
      <c r="M1445">
        <v>0</v>
      </c>
      <c r="N1445">
        <v>0</v>
      </c>
      <c r="O1445">
        <v>1469</v>
      </c>
    </row>
    <row r="1446" spans="1:15">
      <c r="A1446" t="s">
        <v>31</v>
      </c>
      <c r="B1446" t="s">
        <v>42</v>
      </c>
      <c r="C1446" t="s">
        <v>52</v>
      </c>
      <c r="D1446" t="s">
        <v>53</v>
      </c>
      <c r="E1446">
        <v>2</v>
      </c>
      <c r="F1446" t="str">
        <f t="shared" si="22"/>
        <v>Average Per Ton1-in-10October System Peak Day30% Cycling2</v>
      </c>
      <c r="G1446">
        <v>0.4538527</v>
      </c>
      <c r="H1446">
        <v>0.4538527</v>
      </c>
      <c r="I1446">
        <v>60.097299999999997</v>
      </c>
      <c r="J1446">
        <v>0</v>
      </c>
      <c r="K1446">
        <v>0</v>
      </c>
      <c r="L1446">
        <v>0</v>
      </c>
      <c r="M1446">
        <v>0</v>
      </c>
      <c r="N1446">
        <v>0</v>
      </c>
      <c r="O1446">
        <v>1469</v>
      </c>
    </row>
    <row r="1447" spans="1:15">
      <c r="A1447" t="s">
        <v>29</v>
      </c>
      <c r="B1447" t="s">
        <v>42</v>
      </c>
      <c r="C1447" t="s">
        <v>52</v>
      </c>
      <c r="D1447" t="s">
        <v>53</v>
      </c>
      <c r="E1447">
        <v>2</v>
      </c>
      <c r="F1447" t="str">
        <f t="shared" si="22"/>
        <v>Average Per Premise1-in-10October System Peak Day30% Cycling2</v>
      </c>
      <c r="G1447">
        <v>4.6798739999999999</v>
      </c>
      <c r="H1447">
        <v>4.6798739999999999</v>
      </c>
      <c r="I1447">
        <v>60.097299999999997</v>
      </c>
      <c r="J1447">
        <v>0</v>
      </c>
      <c r="K1447">
        <v>0</v>
      </c>
      <c r="L1447">
        <v>0</v>
      </c>
      <c r="M1447">
        <v>0</v>
      </c>
      <c r="N1447">
        <v>0</v>
      </c>
      <c r="O1447">
        <v>1469</v>
      </c>
    </row>
    <row r="1448" spans="1:15">
      <c r="A1448" t="s">
        <v>30</v>
      </c>
      <c r="B1448" t="s">
        <v>42</v>
      </c>
      <c r="C1448" t="s">
        <v>52</v>
      </c>
      <c r="D1448" t="s">
        <v>53</v>
      </c>
      <c r="E1448">
        <v>2</v>
      </c>
      <c r="F1448" t="str">
        <f t="shared" si="22"/>
        <v>Average Per Device1-in-10October System Peak Day30% Cycling2</v>
      </c>
      <c r="G1448">
        <v>1.7577940000000001</v>
      </c>
      <c r="H1448">
        <v>1.7577940000000001</v>
      </c>
      <c r="I1448">
        <v>60.097299999999997</v>
      </c>
      <c r="J1448">
        <v>0</v>
      </c>
      <c r="K1448">
        <v>0</v>
      </c>
      <c r="L1448">
        <v>0</v>
      </c>
      <c r="M1448">
        <v>0</v>
      </c>
      <c r="N1448">
        <v>0</v>
      </c>
      <c r="O1448">
        <v>1469</v>
      </c>
    </row>
    <row r="1449" spans="1:15">
      <c r="A1449" t="s">
        <v>51</v>
      </c>
      <c r="B1449" t="s">
        <v>42</v>
      </c>
      <c r="C1449" t="s">
        <v>52</v>
      </c>
      <c r="D1449" t="s">
        <v>53</v>
      </c>
      <c r="E1449">
        <v>2</v>
      </c>
      <c r="F1449" t="str">
        <f t="shared" si="22"/>
        <v>Aggregate1-in-10October System Peak Day30% Cycling2</v>
      </c>
      <c r="G1449">
        <v>6.8747340000000001</v>
      </c>
      <c r="H1449">
        <v>6.8747340000000001</v>
      </c>
      <c r="I1449">
        <v>60.097299999999997</v>
      </c>
      <c r="J1449">
        <v>0</v>
      </c>
      <c r="K1449">
        <v>0</v>
      </c>
      <c r="L1449">
        <v>0</v>
      </c>
      <c r="M1449">
        <v>0</v>
      </c>
      <c r="N1449">
        <v>0</v>
      </c>
      <c r="O1449">
        <v>1469</v>
      </c>
    </row>
    <row r="1450" spans="1:15">
      <c r="A1450" t="s">
        <v>31</v>
      </c>
      <c r="B1450" t="s">
        <v>42</v>
      </c>
      <c r="C1450" t="s">
        <v>52</v>
      </c>
      <c r="D1450" t="s">
        <v>53</v>
      </c>
      <c r="E1450">
        <v>3</v>
      </c>
      <c r="F1450" t="str">
        <f t="shared" si="22"/>
        <v>Average Per Ton1-in-10October System Peak Day30% Cycling3</v>
      </c>
      <c r="G1450">
        <v>0.43503910000000001</v>
      </c>
      <c r="H1450">
        <v>0.43503910000000001</v>
      </c>
      <c r="I1450">
        <v>59.336300000000001</v>
      </c>
      <c r="J1450">
        <v>0</v>
      </c>
      <c r="K1450">
        <v>0</v>
      </c>
      <c r="L1450">
        <v>0</v>
      </c>
      <c r="M1450">
        <v>0</v>
      </c>
      <c r="N1450">
        <v>0</v>
      </c>
      <c r="O1450">
        <v>1469</v>
      </c>
    </row>
    <row r="1451" spans="1:15">
      <c r="A1451" t="s">
        <v>29</v>
      </c>
      <c r="B1451" t="s">
        <v>42</v>
      </c>
      <c r="C1451" t="s">
        <v>52</v>
      </c>
      <c r="D1451" t="s">
        <v>53</v>
      </c>
      <c r="E1451">
        <v>3</v>
      </c>
      <c r="F1451" t="str">
        <f t="shared" si="22"/>
        <v>Average Per Premise1-in-10October System Peak Day30% Cycling3</v>
      </c>
      <c r="G1451">
        <v>4.4858779999999996</v>
      </c>
      <c r="H1451">
        <v>4.4858779999999996</v>
      </c>
      <c r="I1451">
        <v>59.336300000000001</v>
      </c>
      <c r="J1451">
        <v>0</v>
      </c>
      <c r="K1451">
        <v>0</v>
      </c>
      <c r="L1451">
        <v>0</v>
      </c>
      <c r="M1451">
        <v>0</v>
      </c>
      <c r="N1451">
        <v>0</v>
      </c>
      <c r="O1451">
        <v>1469</v>
      </c>
    </row>
    <row r="1452" spans="1:15">
      <c r="A1452" t="s">
        <v>30</v>
      </c>
      <c r="B1452" t="s">
        <v>42</v>
      </c>
      <c r="C1452" t="s">
        <v>52</v>
      </c>
      <c r="D1452" t="s">
        <v>53</v>
      </c>
      <c r="E1452">
        <v>3</v>
      </c>
      <c r="F1452" t="str">
        <f t="shared" si="22"/>
        <v>Average Per Device1-in-10October System Peak Day30% Cycling3</v>
      </c>
      <c r="G1452">
        <v>1.684928</v>
      </c>
      <c r="H1452">
        <v>1.684928</v>
      </c>
      <c r="I1452">
        <v>59.336300000000001</v>
      </c>
      <c r="J1452">
        <v>0</v>
      </c>
      <c r="K1452">
        <v>0</v>
      </c>
      <c r="L1452">
        <v>0</v>
      </c>
      <c r="M1452">
        <v>0</v>
      </c>
      <c r="N1452">
        <v>0</v>
      </c>
      <c r="O1452">
        <v>1469</v>
      </c>
    </row>
    <row r="1453" spans="1:15">
      <c r="A1453" t="s">
        <v>51</v>
      </c>
      <c r="B1453" t="s">
        <v>42</v>
      </c>
      <c r="C1453" t="s">
        <v>52</v>
      </c>
      <c r="D1453" t="s">
        <v>53</v>
      </c>
      <c r="E1453">
        <v>3</v>
      </c>
      <c r="F1453" t="str">
        <f t="shared" si="22"/>
        <v>Aggregate1-in-10October System Peak Day30% Cycling3</v>
      </c>
      <c r="G1453">
        <v>6.5897550000000003</v>
      </c>
      <c r="H1453">
        <v>6.5897550000000003</v>
      </c>
      <c r="I1453">
        <v>59.336300000000001</v>
      </c>
      <c r="J1453">
        <v>0</v>
      </c>
      <c r="K1453">
        <v>0</v>
      </c>
      <c r="L1453">
        <v>0</v>
      </c>
      <c r="M1453">
        <v>0</v>
      </c>
      <c r="N1453">
        <v>0</v>
      </c>
      <c r="O1453">
        <v>1469</v>
      </c>
    </row>
    <row r="1454" spans="1:15">
      <c r="A1454" t="s">
        <v>31</v>
      </c>
      <c r="B1454" t="s">
        <v>42</v>
      </c>
      <c r="C1454" t="s">
        <v>52</v>
      </c>
      <c r="D1454" t="s">
        <v>53</v>
      </c>
      <c r="E1454">
        <v>4</v>
      </c>
      <c r="F1454" t="str">
        <f t="shared" si="22"/>
        <v>Average Per Ton1-in-10October System Peak Day30% Cycling4</v>
      </c>
      <c r="G1454">
        <v>0.42591190000000001</v>
      </c>
      <c r="H1454">
        <v>0.42591190000000001</v>
      </c>
      <c r="I1454">
        <v>58.763800000000003</v>
      </c>
      <c r="J1454">
        <v>0</v>
      </c>
      <c r="K1454">
        <v>0</v>
      </c>
      <c r="L1454">
        <v>0</v>
      </c>
      <c r="M1454">
        <v>0</v>
      </c>
      <c r="N1454">
        <v>0</v>
      </c>
      <c r="O1454">
        <v>1469</v>
      </c>
    </row>
    <row r="1455" spans="1:15">
      <c r="A1455" t="s">
        <v>29</v>
      </c>
      <c r="B1455" t="s">
        <v>42</v>
      </c>
      <c r="C1455" t="s">
        <v>52</v>
      </c>
      <c r="D1455" t="s">
        <v>53</v>
      </c>
      <c r="E1455">
        <v>4</v>
      </c>
      <c r="F1455" t="str">
        <f t="shared" si="22"/>
        <v>Average Per Premise1-in-10October System Peak Day30% Cycling4</v>
      </c>
      <c r="G1455">
        <v>4.3917640000000002</v>
      </c>
      <c r="H1455">
        <v>4.3917640000000002</v>
      </c>
      <c r="I1455">
        <v>58.763800000000003</v>
      </c>
      <c r="J1455">
        <v>0</v>
      </c>
      <c r="K1455">
        <v>0</v>
      </c>
      <c r="L1455">
        <v>0</v>
      </c>
      <c r="M1455">
        <v>0</v>
      </c>
      <c r="N1455">
        <v>0</v>
      </c>
      <c r="O1455">
        <v>1469</v>
      </c>
    </row>
    <row r="1456" spans="1:15">
      <c r="A1456" t="s">
        <v>30</v>
      </c>
      <c r="B1456" t="s">
        <v>42</v>
      </c>
      <c r="C1456" t="s">
        <v>52</v>
      </c>
      <c r="D1456" t="s">
        <v>53</v>
      </c>
      <c r="E1456">
        <v>4</v>
      </c>
      <c r="F1456" t="str">
        <f t="shared" si="22"/>
        <v>Average Per Device1-in-10October System Peak Day30% Cycling4</v>
      </c>
      <c r="G1456">
        <v>1.649578</v>
      </c>
      <c r="H1456">
        <v>1.649578</v>
      </c>
      <c r="I1456">
        <v>58.763800000000003</v>
      </c>
      <c r="J1456">
        <v>0</v>
      </c>
      <c r="K1456">
        <v>0</v>
      </c>
      <c r="L1456">
        <v>0</v>
      </c>
      <c r="M1456">
        <v>0</v>
      </c>
      <c r="N1456">
        <v>0</v>
      </c>
      <c r="O1456">
        <v>1469</v>
      </c>
    </row>
    <row r="1457" spans="1:15">
      <c r="A1457" t="s">
        <v>51</v>
      </c>
      <c r="B1457" t="s">
        <v>42</v>
      </c>
      <c r="C1457" t="s">
        <v>52</v>
      </c>
      <c r="D1457" t="s">
        <v>53</v>
      </c>
      <c r="E1457">
        <v>4</v>
      </c>
      <c r="F1457" t="str">
        <f t="shared" si="22"/>
        <v>Aggregate1-in-10October System Peak Day30% Cycling4</v>
      </c>
      <c r="G1457">
        <v>6.4515010000000004</v>
      </c>
      <c r="H1457">
        <v>6.4515010000000004</v>
      </c>
      <c r="I1457">
        <v>58.763800000000003</v>
      </c>
      <c r="J1457">
        <v>0</v>
      </c>
      <c r="K1457">
        <v>0</v>
      </c>
      <c r="L1457">
        <v>0</v>
      </c>
      <c r="M1457">
        <v>0</v>
      </c>
      <c r="N1457">
        <v>0</v>
      </c>
      <c r="O1457">
        <v>1469</v>
      </c>
    </row>
    <row r="1458" spans="1:15">
      <c r="A1458" t="s">
        <v>31</v>
      </c>
      <c r="B1458" t="s">
        <v>42</v>
      </c>
      <c r="C1458" t="s">
        <v>52</v>
      </c>
      <c r="D1458" t="s">
        <v>53</v>
      </c>
      <c r="E1458">
        <v>5</v>
      </c>
      <c r="F1458" t="str">
        <f t="shared" si="22"/>
        <v>Average Per Ton1-in-10October System Peak Day30% Cycling5</v>
      </c>
      <c r="G1458">
        <v>0.43234</v>
      </c>
      <c r="H1458">
        <v>0.43234</v>
      </c>
      <c r="I1458">
        <v>58.976900000000001</v>
      </c>
      <c r="J1458">
        <v>0</v>
      </c>
      <c r="K1458">
        <v>0</v>
      </c>
      <c r="L1458">
        <v>0</v>
      </c>
      <c r="M1458">
        <v>0</v>
      </c>
      <c r="N1458">
        <v>0</v>
      </c>
      <c r="O1458">
        <v>1469</v>
      </c>
    </row>
    <row r="1459" spans="1:15">
      <c r="A1459" t="s">
        <v>29</v>
      </c>
      <c r="B1459" t="s">
        <v>42</v>
      </c>
      <c r="C1459" t="s">
        <v>52</v>
      </c>
      <c r="D1459" t="s">
        <v>53</v>
      </c>
      <c r="E1459">
        <v>5</v>
      </c>
      <c r="F1459" t="str">
        <f t="shared" si="22"/>
        <v>Average Per Premise1-in-10October System Peak Day30% Cycling5</v>
      </c>
      <c r="G1459">
        <v>4.4580469999999996</v>
      </c>
      <c r="H1459">
        <v>4.4580469999999996</v>
      </c>
      <c r="I1459">
        <v>58.976900000000001</v>
      </c>
      <c r="J1459">
        <v>0</v>
      </c>
      <c r="K1459">
        <v>0</v>
      </c>
      <c r="L1459">
        <v>0</v>
      </c>
      <c r="M1459">
        <v>0</v>
      </c>
      <c r="N1459">
        <v>0</v>
      </c>
      <c r="O1459">
        <v>1469</v>
      </c>
    </row>
    <row r="1460" spans="1:15">
      <c r="A1460" t="s">
        <v>30</v>
      </c>
      <c r="B1460" t="s">
        <v>42</v>
      </c>
      <c r="C1460" t="s">
        <v>52</v>
      </c>
      <c r="D1460" t="s">
        <v>53</v>
      </c>
      <c r="E1460">
        <v>5</v>
      </c>
      <c r="F1460" t="str">
        <f t="shared" si="22"/>
        <v>Average Per Device1-in-10October System Peak Day30% Cycling5</v>
      </c>
      <c r="G1460">
        <v>1.6744749999999999</v>
      </c>
      <c r="H1460">
        <v>1.6744749999999999</v>
      </c>
      <c r="I1460">
        <v>58.976900000000001</v>
      </c>
      <c r="J1460">
        <v>0</v>
      </c>
      <c r="K1460">
        <v>0</v>
      </c>
      <c r="L1460">
        <v>0</v>
      </c>
      <c r="M1460">
        <v>0</v>
      </c>
      <c r="N1460">
        <v>0</v>
      </c>
      <c r="O1460">
        <v>1469</v>
      </c>
    </row>
    <row r="1461" spans="1:15">
      <c r="A1461" t="s">
        <v>51</v>
      </c>
      <c r="B1461" t="s">
        <v>42</v>
      </c>
      <c r="C1461" t="s">
        <v>52</v>
      </c>
      <c r="D1461" t="s">
        <v>53</v>
      </c>
      <c r="E1461">
        <v>5</v>
      </c>
      <c r="F1461" t="str">
        <f t="shared" si="22"/>
        <v>Aggregate1-in-10October System Peak Day30% Cycling5</v>
      </c>
      <c r="G1461">
        <v>6.5488710000000001</v>
      </c>
      <c r="H1461">
        <v>6.5488710000000001</v>
      </c>
      <c r="I1461">
        <v>58.976900000000001</v>
      </c>
      <c r="J1461">
        <v>0</v>
      </c>
      <c r="K1461">
        <v>0</v>
      </c>
      <c r="L1461">
        <v>0</v>
      </c>
      <c r="M1461">
        <v>0</v>
      </c>
      <c r="N1461">
        <v>0</v>
      </c>
      <c r="O1461">
        <v>1469</v>
      </c>
    </row>
    <row r="1462" spans="1:15">
      <c r="A1462" t="s">
        <v>31</v>
      </c>
      <c r="B1462" t="s">
        <v>42</v>
      </c>
      <c r="C1462" t="s">
        <v>52</v>
      </c>
      <c r="D1462" t="s">
        <v>53</v>
      </c>
      <c r="E1462">
        <v>6</v>
      </c>
      <c r="F1462" t="str">
        <f t="shared" si="22"/>
        <v>Average Per Ton1-in-10October System Peak Day30% Cycling6</v>
      </c>
      <c r="G1462">
        <v>0.47954649999999999</v>
      </c>
      <c r="H1462">
        <v>0.47954649999999999</v>
      </c>
      <c r="I1462">
        <v>60.832500000000003</v>
      </c>
      <c r="J1462">
        <v>0</v>
      </c>
      <c r="K1462">
        <v>0</v>
      </c>
      <c r="L1462">
        <v>0</v>
      </c>
      <c r="M1462">
        <v>0</v>
      </c>
      <c r="N1462">
        <v>0</v>
      </c>
      <c r="O1462">
        <v>1469</v>
      </c>
    </row>
    <row r="1463" spans="1:15">
      <c r="A1463" t="s">
        <v>29</v>
      </c>
      <c r="B1463" t="s">
        <v>42</v>
      </c>
      <c r="C1463" t="s">
        <v>52</v>
      </c>
      <c r="D1463" t="s">
        <v>53</v>
      </c>
      <c r="E1463">
        <v>6</v>
      </c>
      <c r="F1463" t="str">
        <f t="shared" si="22"/>
        <v>Average Per Premise1-in-10October System Peak Day30% Cycling6</v>
      </c>
      <c r="G1463">
        <v>4.9448129999999999</v>
      </c>
      <c r="H1463">
        <v>4.9448129999999999</v>
      </c>
      <c r="I1463">
        <v>60.832500000000003</v>
      </c>
      <c r="J1463">
        <v>0</v>
      </c>
      <c r="K1463">
        <v>0</v>
      </c>
      <c r="L1463">
        <v>0</v>
      </c>
      <c r="M1463">
        <v>0</v>
      </c>
      <c r="N1463">
        <v>0</v>
      </c>
      <c r="O1463">
        <v>1469</v>
      </c>
    </row>
    <row r="1464" spans="1:15">
      <c r="A1464" t="s">
        <v>30</v>
      </c>
      <c r="B1464" t="s">
        <v>42</v>
      </c>
      <c r="C1464" t="s">
        <v>52</v>
      </c>
      <c r="D1464" t="s">
        <v>53</v>
      </c>
      <c r="E1464">
        <v>6</v>
      </c>
      <c r="F1464" t="str">
        <f t="shared" si="22"/>
        <v>Average Per Device1-in-10October System Peak Day30% Cycling6</v>
      </c>
      <c r="G1464">
        <v>1.857308</v>
      </c>
      <c r="H1464">
        <v>1.857308</v>
      </c>
      <c r="I1464">
        <v>60.832500000000003</v>
      </c>
      <c r="J1464">
        <v>0</v>
      </c>
      <c r="K1464">
        <v>0</v>
      </c>
      <c r="L1464">
        <v>0</v>
      </c>
      <c r="M1464">
        <v>0</v>
      </c>
      <c r="N1464">
        <v>0</v>
      </c>
      <c r="O1464">
        <v>1469</v>
      </c>
    </row>
    <row r="1465" spans="1:15">
      <c r="A1465" t="s">
        <v>51</v>
      </c>
      <c r="B1465" t="s">
        <v>42</v>
      </c>
      <c r="C1465" t="s">
        <v>52</v>
      </c>
      <c r="D1465" t="s">
        <v>53</v>
      </c>
      <c r="E1465">
        <v>6</v>
      </c>
      <c r="F1465" t="str">
        <f t="shared" si="22"/>
        <v>Aggregate1-in-10October System Peak Day30% Cycling6</v>
      </c>
      <c r="G1465">
        <v>7.2639310000000004</v>
      </c>
      <c r="H1465">
        <v>7.2639310000000004</v>
      </c>
      <c r="I1465">
        <v>60.832500000000003</v>
      </c>
      <c r="J1465">
        <v>0</v>
      </c>
      <c r="K1465">
        <v>0</v>
      </c>
      <c r="L1465">
        <v>0</v>
      </c>
      <c r="M1465">
        <v>0</v>
      </c>
      <c r="N1465">
        <v>0</v>
      </c>
      <c r="O1465">
        <v>1469</v>
      </c>
    </row>
    <row r="1466" spans="1:15">
      <c r="A1466" t="s">
        <v>31</v>
      </c>
      <c r="B1466" t="s">
        <v>42</v>
      </c>
      <c r="C1466" t="s">
        <v>52</v>
      </c>
      <c r="D1466" t="s">
        <v>53</v>
      </c>
      <c r="E1466">
        <v>7</v>
      </c>
      <c r="F1466" t="str">
        <f t="shared" si="22"/>
        <v>Average Per Ton1-in-10October System Peak Day30% Cycling7</v>
      </c>
      <c r="G1466">
        <v>0.54934099999999997</v>
      </c>
      <c r="H1466">
        <v>0.54934099999999997</v>
      </c>
      <c r="I1466">
        <v>60.476500000000001</v>
      </c>
      <c r="J1466">
        <v>0</v>
      </c>
      <c r="K1466">
        <v>0</v>
      </c>
      <c r="L1466">
        <v>0</v>
      </c>
      <c r="M1466">
        <v>0</v>
      </c>
      <c r="N1466">
        <v>0</v>
      </c>
      <c r="O1466">
        <v>1469</v>
      </c>
    </row>
    <row r="1467" spans="1:15">
      <c r="A1467" t="s">
        <v>29</v>
      </c>
      <c r="B1467" t="s">
        <v>42</v>
      </c>
      <c r="C1467" t="s">
        <v>52</v>
      </c>
      <c r="D1467" t="s">
        <v>53</v>
      </c>
      <c r="E1467">
        <v>7</v>
      </c>
      <c r="F1467" t="str">
        <f t="shared" si="22"/>
        <v>Average Per Premise1-in-10October System Peak Day30% Cycling7</v>
      </c>
      <c r="G1467">
        <v>5.6644949999999996</v>
      </c>
      <c r="H1467">
        <v>5.6644949999999996</v>
      </c>
      <c r="I1467">
        <v>60.476500000000001</v>
      </c>
      <c r="J1467">
        <v>0</v>
      </c>
      <c r="K1467">
        <v>0</v>
      </c>
      <c r="L1467">
        <v>0</v>
      </c>
      <c r="M1467">
        <v>0</v>
      </c>
      <c r="N1467">
        <v>0</v>
      </c>
      <c r="O1467">
        <v>1469</v>
      </c>
    </row>
    <row r="1468" spans="1:15">
      <c r="A1468" t="s">
        <v>30</v>
      </c>
      <c r="B1468" t="s">
        <v>42</v>
      </c>
      <c r="C1468" t="s">
        <v>52</v>
      </c>
      <c r="D1468" t="s">
        <v>53</v>
      </c>
      <c r="E1468">
        <v>7</v>
      </c>
      <c r="F1468" t="str">
        <f t="shared" si="22"/>
        <v>Average Per Device1-in-10October System Peak Day30% Cycling7</v>
      </c>
      <c r="G1468">
        <v>2.1276250000000001</v>
      </c>
      <c r="H1468">
        <v>2.1276250000000001</v>
      </c>
      <c r="I1468">
        <v>60.476500000000001</v>
      </c>
      <c r="J1468">
        <v>0</v>
      </c>
      <c r="K1468">
        <v>0</v>
      </c>
      <c r="L1468">
        <v>0</v>
      </c>
      <c r="M1468">
        <v>0</v>
      </c>
      <c r="N1468">
        <v>0</v>
      </c>
      <c r="O1468">
        <v>1469</v>
      </c>
    </row>
    <row r="1469" spans="1:15">
      <c r="A1469" t="s">
        <v>51</v>
      </c>
      <c r="B1469" t="s">
        <v>42</v>
      </c>
      <c r="C1469" t="s">
        <v>52</v>
      </c>
      <c r="D1469" t="s">
        <v>53</v>
      </c>
      <c r="E1469">
        <v>7</v>
      </c>
      <c r="F1469" t="str">
        <f t="shared" si="22"/>
        <v>Aggregate1-in-10October System Peak Day30% Cycling7</v>
      </c>
      <c r="G1469">
        <v>8.3211440000000003</v>
      </c>
      <c r="H1469">
        <v>8.3211440000000003</v>
      </c>
      <c r="I1469">
        <v>60.476500000000001</v>
      </c>
      <c r="J1469">
        <v>0</v>
      </c>
      <c r="K1469">
        <v>0</v>
      </c>
      <c r="L1469">
        <v>0</v>
      </c>
      <c r="M1469">
        <v>0</v>
      </c>
      <c r="N1469">
        <v>0</v>
      </c>
      <c r="O1469">
        <v>1469</v>
      </c>
    </row>
    <row r="1470" spans="1:15">
      <c r="A1470" t="s">
        <v>31</v>
      </c>
      <c r="B1470" t="s">
        <v>42</v>
      </c>
      <c r="C1470" t="s">
        <v>52</v>
      </c>
      <c r="D1470" t="s">
        <v>53</v>
      </c>
      <c r="E1470">
        <v>8</v>
      </c>
      <c r="F1470" t="str">
        <f t="shared" si="22"/>
        <v>Average Per Ton1-in-10October System Peak Day30% Cycling8</v>
      </c>
      <c r="G1470">
        <v>0.67144190000000004</v>
      </c>
      <c r="H1470">
        <v>0.67144190000000004</v>
      </c>
      <c r="I1470">
        <v>65.380499999999998</v>
      </c>
      <c r="J1470">
        <v>0</v>
      </c>
      <c r="K1470">
        <v>0</v>
      </c>
      <c r="L1470">
        <v>0</v>
      </c>
      <c r="M1470">
        <v>0</v>
      </c>
      <c r="N1470">
        <v>0</v>
      </c>
      <c r="O1470">
        <v>1469</v>
      </c>
    </row>
    <row r="1471" spans="1:15">
      <c r="A1471" t="s">
        <v>29</v>
      </c>
      <c r="B1471" t="s">
        <v>42</v>
      </c>
      <c r="C1471" t="s">
        <v>52</v>
      </c>
      <c r="D1471" t="s">
        <v>53</v>
      </c>
      <c r="E1471">
        <v>8</v>
      </c>
      <c r="F1471" t="str">
        <f t="shared" si="22"/>
        <v>Average Per Premise1-in-10October System Peak Day30% Cycling8</v>
      </c>
      <c r="G1471">
        <v>6.9235300000000004</v>
      </c>
      <c r="H1471">
        <v>6.9235300000000004</v>
      </c>
      <c r="I1471">
        <v>65.380499999999998</v>
      </c>
      <c r="J1471">
        <v>0</v>
      </c>
      <c r="K1471">
        <v>0</v>
      </c>
      <c r="L1471">
        <v>0</v>
      </c>
      <c r="M1471">
        <v>0</v>
      </c>
      <c r="N1471">
        <v>0</v>
      </c>
      <c r="O1471">
        <v>1469</v>
      </c>
    </row>
    <row r="1472" spans="1:15">
      <c r="A1472" t="s">
        <v>30</v>
      </c>
      <c r="B1472" t="s">
        <v>42</v>
      </c>
      <c r="C1472" t="s">
        <v>52</v>
      </c>
      <c r="D1472" t="s">
        <v>53</v>
      </c>
      <c r="E1472">
        <v>8</v>
      </c>
      <c r="F1472" t="str">
        <f t="shared" si="22"/>
        <v>Average Per Device1-in-10October System Peak Day30% Cycling8</v>
      </c>
      <c r="G1472">
        <v>2.6005280000000002</v>
      </c>
      <c r="H1472">
        <v>2.6005280000000002</v>
      </c>
      <c r="I1472">
        <v>65.380499999999998</v>
      </c>
      <c r="J1472">
        <v>0</v>
      </c>
      <c r="K1472">
        <v>0</v>
      </c>
      <c r="L1472">
        <v>0</v>
      </c>
      <c r="M1472">
        <v>0</v>
      </c>
      <c r="N1472">
        <v>0</v>
      </c>
      <c r="O1472">
        <v>1469</v>
      </c>
    </row>
    <row r="1473" spans="1:15">
      <c r="A1473" t="s">
        <v>51</v>
      </c>
      <c r="B1473" t="s">
        <v>42</v>
      </c>
      <c r="C1473" t="s">
        <v>52</v>
      </c>
      <c r="D1473" t="s">
        <v>53</v>
      </c>
      <c r="E1473">
        <v>8</v>
      </c>
      <c r="F1473" t="str">
        <f t="shared" si="22"/>
        <v>Aggregate1-in-10October System Peak Day30% Cycling8</v>
      </c>
      <c r="G1473">
        <v>10.170669999999999</v>
      </c>
      <c r="H1473">
        <v>10.170669999999999</v>
      </c>
      <c r="I1473">
        <v>65.380499999999998</v>
      </c>
      <c r="J1473">
        <v>0</v>
      </c>
      <c r="K1473">
        <v>0</v>
      </c>
      <c r="L1473">
        <v>0</v>
      </c>
      <c r="M1473">
        <v>0</v>
      </c>
      <c r="N1473">
        <v>0</v>
      </c>
      <c r="O1473">
        <v>1469</v>
      </c>
    </row>
    <row r="1474" spans="1:15">
      <c r="A1474" t="s">
        <v>31</v>
      </c>
      <c r="B1474" t="s">
        <v>42</v>
      </c>
      <c r="C1474" t="s">
        <v>52</v>
      </c>
      <c r="D1474" t="s">
        <v>53</v>
      </c>
      <c r="E1474">
        <v>9</v>
      </c>
      <c r="F1474" t="str">
        <f t="shared" si="22"/>
        <v>Average Per Ton1-in-10October System Peak Day30% Cycling9</v>
      </c>
      <c r="G1474">
        <v>0.85837200000000002</v>
      </c>
      <c r="H1474">
        <v>0.85837200000000002</v>
      </c>
      <c r="I1474">
        <v>73.569100000000006</v>
      </c>
      <c r="J1474">
        <v>0</v>
      </c>
      <c r="K1474">
        <v>0</v>
      </c>
      <c r="L1474">
        <v>0</v>
      </c>
      <c r="M1474">
        <v>0</v>
      </c>
      <c r="N1474">
        <v>0</v>
      </c>
      <c r="O1474">
        <v>1469</v>
      </c>
    </row>
    <row r="1475" spans="1:15">
      <c r="A1475" t="s">
        <v>29</v>
      </c>
      <c r="B1475" t="s">
        <v>42</v>
      </c>
      <c r="C1475" t="s">
        <v>52</v>
      </c>
      <c r="D1475" t="s">
        <v>53</v>
      </c>
      <c r="E1475">
        <v>9</v>
      </c>
      <c r="F1475" t="str">
        <f t="shared" ref="F1475:F1538" si="23">CONCATENATE(A1475,B1475,C1475,D1475,E1475)</f>
        <v>Average Per Premise1-in-10October System Peak Day30% Cycling9</v>
      </c>
      <c r="G1475">
        <v>8.8510489999999997</v>
      </c>
      <c r="H1475">
        <v>8.8510489999999997</v>
      </c>
      <c r="I1475">
        <v>73.569100000000006</v>
      </c>
      <c r="J1475">
        <v>0</v>
      </c>
      <c r="K1475">
        <v>0</v>
      </c>
      <c r="L1475">
        <v>0</v>
      </c>
      <c r="M1475">
        <v>0</v>
      </c>
      <c r="N1475">
        <v>0</v>
      </c>
      <c r="O1475">
        <v>1469</v>
      </c>
    </row>
    <row r="1476" spans="1:15">
      <c r="A1476" t="s">
        <v>30</v>
      </c>
      <c r="B1476" t="s">
        <v>42</v>
      </c>
      <c r="C1476" t="s">
        <v>52</v>
      </c>
      <c r="D1476" t="s">
        <v>53</v>
      </c>
      <c r="E1476">
        <v>9</v>
      </c>
      <c r="F1476" t="str">
        <f t="shared" si="23"/>
        <v>Average Per Device1-in-10October System Peak Day30% Cycling9</v>
      </c>
      <c r="G1476">
        <v>3.3245179999999999</v>
      </c>
      <c r="H1476">
        <v>3.3245179999999999</v>
      </c>
      <c r="I1476">
        <v>73.569100000000006</v>
      </c>
      <c r="J1476">
        <v>0</v>
      </c>
      <c r="K1476">
        <v>0</v>
      </c>
      <c r="L1476">
        <v>0</v>
      </c>
      <c r="M1476">
        <v>0</v>
      </c>
      <c r="N1476">
        <v>0</v>
      </c>
      <c r="O1476">
        <v>1469</v>
      </c>
    </row>
    <row r="1477" spans="1:15">
      <c r="A1477" t="s">
        <v>51</v>
      </c>
      <c r="B1477" t="s">
        <v>42</v>
      </c>
      <c r="C1477" t="s">
        <v>52</v>
      </c>
      <c r="D1477" t="s">
        <v>53</v>
      </c>
      <c r="E1477">
        <v>9</v>
      </c>
      <c r="F1477" t="str">
        <f t="shared" si="23"/>
        <v>Aggregate1-in-10October System Peak Day30% Cycling9</v>
      </c>
      <c r="G1477">
        <v>13.002190000000001</v>
      </c>
      <c r="H1477">
        <v>13.002190000000001</v>
      </c>
      <c r="I1477">
        <v>73.569100000000006</v>
      </c>
      <c r="J1477">
        <v>0</v>
      </c>
      <c r="K1477">
        <v>0</v>
      </c>
      <c r="L1477">
        <v>0</v>
      </c>
      <c r="M1477">
        <v>0</v>
      </c>
      <c r="N1477">
        <v>0</v>
      </c>
      <c r="O1477">
        <v>1469</v>
      </c>
    </row>
    <row r="1478" spans="1:15">
      <c r="A1478" t="s">
        <v>31</v>
      </c>
      <c r="B1478" t="s">
        <v>42</v>
      </c>
      <c r="C1478" t="s">
        <v>52</v>
      </c>
      <c r="D1478" t="s">
        <v>53</v>
      </c>
      <c r="E1478">
        <v>10</v>
      </c>
      <c r="F1478" t="str">
        <f t="shared" si="23"/>
        <v>Average Per Ton1-in-10October System Peak Day30% Cycling10</v>
      </c>
      <c r="G1478">
        <v>1.0266900000000001</v>
      </c>
      <c r="H1478">
        <v>1.0266900000000001</v>
      </c>
      <c r="I1478">
        <v>82.317899999999995</v>
      </c>
      <c r="J1478">
        <v>0</v>
      </c>
      <c r="K1478">
        <v>0</v>
      </c>
      <c r="L1478">
        <v>0</v>
      </c>
      <c r="M1478">
        <v>0</v>
      </c>
      <c r="N1478">
        <v>0</v>
      </c>
      <c r="O1478">
        <v>1469</v>
      </c>
    </row>
    <row r="1479" spans="1:15">
      <c r="A1479" t="s">
        <v>29</v>
      </c>
      <c r="B1479" t="s">
        <v>42</v>
      </c>
      <c r="C1479" t="s">
        <v>52</v>
      </c>
      <c r="D1479" t="s">
        <v>53</v>
      </c>
      <c r="E1479">
        <v>10</v>
      </c>
      <c r="F1479" t="str">
        <f t="shared" si="23"/>
        <v>Average Per Premise1-in-10October System Peak Day30% Cycling10</v>
      </c>
      <c r="G1479">
        <v>10.586650000000001</v>
      </c>
      <c r="H1479">
        <v>10.586650000000001</v>
      </c>
      <c r="I1479">
        <v>82.317899999999995</v>
      </c>
      <c r="J1479">
        <v>0</v>
      </c>
      <c r="K1479">
        <v>0</v>
      </c>
      <c r="L1479">
        <v>0</v>
      </c>
      <c r="M1479">
        <v>0</v>
      </c>
      <c r="N1479">
        <v>0</v>
      </c>
      <c r="O1479">
        <v>1469</v>
      </c>
    </row>
    <row r="1480" spans="1:15">
      <c r="A1480" t="s">
        <v>30</v>
      </c>
      <c r="B1480" t="s">
        <v>42</v>
      </c>
      <c r="C1480" t="s">
        <v>52</v>
      </c>
      <c r="D1480" t="s">
        <v>53</v>
      </c>
      <c r="E1480">
        <v>10</v>
      </c>
      <c r="F1480" t="str">
        <f t="shared" si="23"/>
        <v>Average Per Device1-in-10October System Peak Day30% Cycling10</v>
      </c>
      <c r="G1480">
        <v>3.9764210000000002</v>
      </c>
      <c r="H1480">
        <v>3.9764210000000002</v>
      </c>
      <c r="I1480">
        <v>82.317899999999995</v>
      </c>
      <c r="J1480">
        <v>0</v>
      </c>
      <c r="K1480">
        <v>0</v>
      </c>
      <c r="L1480">
        <v>0</v>
      </c>
      <c r="M1480">
        <v>0</v>
      </c>
      <c r="N1480">
        <v>0</v>
      </c>
      <c r="O1480">
        <v>1469</v>
      </c>
    </row>
    <row r="1481" spans="1:15">
      <c r="A1481" t="s">
        <v>51</v>
      </c>
      <c r="B1481" t="s">
        <v>42</v>
      </c>
      <c r="C1481" t="s">
        <v>52</v>
      </c>
      <c r="D1481" t="s">
        <v>53</v>
      </c>
      <c r="E1481">
        <v>10</v>
      </c>
      <c r="F1481" t="str">
        <f t="shared" si="23"/>
        <v>Aggregate1-in-10October System Peak Day30% Cycling10</v>
      </c>
      <c r="G1481">
        <v>15.551780000000001</v>
      </c>
      <c r="H1481">
        <v>15.551780000000001</v>
      </c>
      <c r="I1481">
        <v>82.317899999999995</v>
      </c>
      <c r="J1481">
        <v>0</v>
      </c>
      <c r="K1481">
        <v>0</v>
      </c>
      <c r="L1481">
        <v>0</v>
      </c>
      <c r="M1481">
        <v>0</v>
      </c>
      <c r="N1481">
        <v>0</v>
      </c>
      <c r="O1481">
        <v>1469</v>
      </c>
    </row>
    <row r="1482" spans="1:15">
      <c r="A1482" t="s">
        <v>31</v>
      </c>
      <c r="B1482" t="s">
        <v>42</v>
      </c>
      <c r="C1482" t="s">
        <v>52</v>
      </c>
      <c r="D1482" t="s">
        <v>53</v>
      </c>
      <c r="E1482">
        <v>11</v>
      </c>
      <c r="F1482" t="str">
        <f t="shared" si="23"/>
        <v>Average Per Ton1-in-10October System Peak Day30% Cycling11</v>
      </c>
      <c r="G1482">
        <v>1.1546160000000001</v>
      </c>
      <c r="H1482">
        <v>1.1546160000000001</v>
      </c>
      <c r="I1482">
        <v>86.3553</v>
      </c>
      <c r="J1482">
        <v>0</v>
      </c>
      <c r="K1482">
        <v>0</v>
      </c>
      <c r="L1482">
        <v>0</v>
      </c>
      <c r="M1482">
        <v>0</v>
      </c>
      <c r="N1482">
        <v>0</v>
      </c>
      <c r="O1482">
        <v>1469</v>
      </c>
    </row>
    <row r="1483" spans="1:15">
      <c r="A1483" t="s">
        <v>29</v>
      </c>
      <c r="B1483" t="s">
        <v>42</v>
      </c>
      <c r="C1483" t="s">
        <v>52</v>
      </c>
      <c r="D1483" t="s">
        <v>53</v>
      </c>
      <c r="E1483">
        <v>11</v>
      </c>
      <c r="F1483" t="str">
        <f t="shared" si="23"/>
        <v>Average Per Premise1-in-10October System Peak Day30% Cycling11</v>
      </c>
      <c r="G1483">
        <v>11.905749999999999</v>
      </c>
      <c r="H1483">
        <v>11.905749999999999</v>
      </c>
      <c r="I1483">
        <v>86.3553</v>
      </c>
      <c r="J1483">
        <v>0</v>
      </c>
      <c r="K1483">
        <v>0</v>
      </c>
      <c r="L1483">
        <v>0</v>
      </c>
      <c r="M1483">
        <v>0</v>
      </c>
      <c r="N1483">
        <v>0</v>
      </c>
      <c r="O1483">
        <v>1469</v>
      </c>
    </row>
    <row r="1484" spans="1:15">
      <c r="A1484" t="s">
        <v>30</v>
      </c>
      <c r="B1484" t="s">
        <v>42</v>
      </c>
      <c r="C1484" t="s">
        <v>52</v>
      </c>
      <c r="D1484" t="s">
        <v>53</v>
      </c>
      <c r="E1484">
        <v>11</v>
      </c>
      <c r="F1484" t="str">
        <f t="shared" si="23"/>
        <v>Average Per Device1-in-10October System Peak Day30% Cycling11</v>
      </c>
      <c r="G1484">
        <v>4.4718859999999996</v>
      </c>
      <c r="H1484">
        <v>4.4718859999999996</v>
      </c>
      <c r="I1484">
        <v>86.3553</v>
      </c>
      <c r="J1484">
        <v>0</v>
      </c>
      <c r="K1484">
        <v>0</v>
      </c>
      <c r="L1484">
        <v>0</v>
      </c>
      <c r="M1484">
        <v>0</v>
      </c>
      <c r="N1484">
        <v>0</v>
      </c>
      <c r="O1484">
        <v>1469</v>
      </c>
    </row>
    <row r="1485" spans="1:15">
      <c r="A1485" t="s">
        <v>51</v>
      </c>
      <c r="B1485" t="s">
        <v>42</v>
      </c>
      <c r="C1485" t="s">
        <v>52</v>
      </c>
      <c r="D1485" t="s">
        <v>53</v>
      </c>
      <c r="E1485">
        <v>11</v>
      </c>
      <c r="F1485" t="str">
        <f t="shared" si="23"/>
        <v>Aggregate1-in-10October System Peak Day30% Cycling11</v>
      </c>
      <c r="G1485">
        <v>17.489540000000002</v>
      </c>
      <c r="H1485">
        <v>17.489540000000002</v>
      </c>
      <c r="I1485">
        <v>86.3553</v>
      </c>
      <c r="J1485">
        <v>0</v>
      </c>
      <c r="K1485">
        <v>0</v>
      </c>
      <c r="L1485">
        <v>0</v>
      </c>
      <c r="M1485">
        <v>0</v>
      </c>
      <c r="N1485">
        <v>0</v>
      </c>
      <c r="O1485">
        <v>1469</v>
      </c>
    </row>
    <row r="1486" spans="1:15">
      <c r="A1486" t="s">
        <v>31</v>
      </c>
      <c r="B1486" t="s">
        <v>42</v>
      </c>
      <c r="C1486" t="s">
        <v>52</v>
      </c>
      <c r="D1486" t="s">
        <v>53</v>
      </c>
      <c r="E1486">
        <v>12</v>
      </c>
      <c r="F1486" t="str">
        <f t="shared" si="23"/>
        <v>Average Per Ton1-in-10October System Peak Day30% Cycling12</v>
      </c>
      <c r="G1486">
        <v>1.222896</v>
      </c>
      <c r="H1486">
        <v>1.222896</v>
      </c>
      <c r="I1486">
        <v>91.738600000000005</v>
      </c>
      <c r="J1486">
        <v>0</v>
      </c>
      <c r="K1486">
        <v>0</v>
      </c>
      <c r="L1486">
        <v>0</v>
      </c>
      <c r="M1486">
        <v>0</v>
      </c>
      <c r="N1486">
        <v>0</v>
      </c>
      <c r="O1486">
        <v>1469</v>
      </c>
    </row>
    <row r="1487" spans="1:15">
      <c r="A1487" t="s">
        <v>29</v>
      </c>
      <c r="B1487" t="s">
        <v>42</v>
      </c>
      <c r="C1487" t="s">
        <v>52</v>
      </c>
      <c r="D1487" t="s">
        <v>53</v>
      </c>
      <c r="E1487">
        <v>12</v>
      </c>
      <c r="F1487" t="str">
        <f t="shared" si="23"/>
        <v>Average Per Premise1-in-10October System Peak Day30% Cycling12</v>
      </c>
      <c r="G1487">
        <v>12.60981</v>
      </c>
      <c r="H1487">
        <v>12.60981</v>
      </c>
      <c r="I1487">
        <v>91.738600000000005</v>
      </c>
      <c r="J1487">
        <v>0</v>
      </c>
      <c r="K1487">
        <v>0</v>
      </c>
      <c r="L1487">
        <v>0</v>
      </c>
      <c r="M1487">
        <v>0</v>
      </c>
      <c r="N1487">
        <v>0</v>
      </c>
      <c r="O1487">
        <v>1469</v>
      </c>
    </row>
    <row r="1488" spans="1:15">
      <c r="A1488" t="s">
        <v>30</v>
      </c>
      <c r="B1488" t="s">
        <v>42</v>
      </c>
      <c r="C1488" t="s">
        <v>52</v>
      </c>
      <c r="D1488" t="s">
        <v>53</v>
      </c>
      <c r="E1488">
        <v>12</v>
      </c>
      <c r="F1488" t="str">
        <f t="shared" si="23"/>
        <v>Average Per Device1-in-10October System Peak Day30% Cycling12</v>
      </c>
      <c r="G1488">
        <v>4.7363359999999997</v>
      </c>
      <c r="H1488">
        <v>4.7363359999999997</v>
      </c>
      <c r="I1488">
        <v>91.738600000000005</v>
      </c>
      <c r="J1488">
        <v>0</v>
      </c>
      <c r="K1488">
        <v>0</v>
      </c>
      <c r="L1488">
        <v>0</v>
      </c>
      <c r="M1488">
        <v>0</v>
      </c>
      <c r="N1488">
        <v>0</v>
      </c>
      <c r="O1488">
        <v>1469</v>
      </c>
    </row>
    <row r="1489" spans="1:15">
      <c r="A1489" t="s">
        <v>51</v>
      </c>
      <c r="B1489" t="s">
        <v>42</v>
      </c>
      <c r="C1489" t="s">
        <v>52</v>
      </c>
      <c r="D1489" t="s">
        <v>53</v>
      </c>
      <c r="E1489">
        <v>12</v>
      </c>
      <c r="F1489" t="str">
        <f t="shared" si="23"/>
        <v>Aggregate1-in-10October System Peak Day30% Cycling12</v>
      </c>
      <c r="G1489">
        <v>18.523810000000001</v>
      </c>
      <c r="H1489">
        <v>18.523810000000001</v>
      </c>
      <c r="I1489">
        <v>91.738600000000005</v>
      </c>
      <c r="J1489">
        <v>0</v>
      </c>
      <c r="K1489">
        <v>0</v>
      </c>
      <c r="L1489">
        <v>0</v>
      </c>
      <c r="M1489">
        <v>0</v>
      </c>
      <c r="N1489">
        <v>0</v>
      </c>
      <c r="O1489">
        <v>1469</v>
      </c>
    </row>
    <row r="1490" spans="1:15">
      <c r="A1490" t="s">
        <v>31</v>
      </c>
      <c r="B1490" t="s">
        <v>42</v>
      </c>
      <c r="C1490" t="s">
        <v>52</v>
      </c>
      <c r="D1490" t="s">
        <v>53</v>
      </c>
      <c r="E1490">
        <v>13</v>
      </c>
      <c r="F1490" t="str">
        <f t="shared" si="23"/>
        <v>Average Per Ton1-in-10October System Peak Day30% Cycling13</v>
      </c>
      <c r="G1490">
        <v>1.245142</v>
      </c>
      <c r="H1490">
        <v>1.245142</v>
      </c>
      <c r="I1490">
        <v>90.5745</v>
      </c>
      <c r="J1490">
        <v>0</v>
      </c>
      <c r="K1490">
        <v>0</v>
      </c>
      <c r="L1490">
        <v>0</v>
      </c>
      <c r="M1490">
        <v>0</v>
      </c>
      <c r="N1490">
        <v>0</v>
      </c>
      <c r="O1490">
        <v>1469</v>
      </c>
    </row>
    <row r="1491" spans="1:15">
      <c r="A1491" t="s">
        <v>29</v>
      </c>
      <c r="B1491" t="s">
        <v>42</v>
      </c>
      <c r="C1491" t="s">
        <v>52</v>
      </c>
      <c r="D1491" t="s">
        <v>53</v>
      </c>
      <c r="E1491">
        <v>13</v>
      </c>
      <c r="F1491" t="str">
        <f t="shared" si="23"/>
        <v>Average Per Premise1-in-10October System Peak Day30% Cycling13</v>
      </c>
      <c r="G1491">
        <v>12.8392</v>
      </c>
      <c r="H1491">
        <v>12.8392</v>
      </c>
      <c r="I1491">
        <v>90.5745</v>
      </c>
      <c r="J1491">
        <v>0</v>
      </c>
      <c r="K1491">
        <v>0</v>
      </c>
      <c r="L1491">
        <v>0</v>
      </c>
      <c r="M1491">
        <v>0</v>
      </c>
      <c r="N1491">
        <v>0</v>
      </c>
      <c r="O1491">
        <v>1469</v>
      </c>
    </row>
    <row r="1492" spans="1:15">
      <c r="A1492" t="s">
        <v>30</v>
      </c>
      <c r="B1492" t="s">
        <v>42</v>
      </c>
      <c r="C1492" t="s">
        <v>52</v>
      </c>
      <c r="D1492" t="s">
        <v>53</v>
      </c>
      <c r="E1492">
        <v>13</v>
      </c>
      <c r="F1492" t="str">
        <f t="shared" si="23"/>
        <v>Average Per Device1-in-10October System Peak Day30% Cycling13</v>
      </c>
      <c r="G1492">
        <v>4.8224970000000003</v>
      </c>
      <c r="H1492">
        <v>4.8224970000000003</v>
      </c>
      <c r="I1492">
        <v>90.5745</v>
      </c>
      <c r="J1492">
        <v>0</v>
      </c>
      <c r="K1492">
        <v>0</v>
      </c>
      <c r="L1492">
        <v>0</v>
      </c>
      <c r="M1492">
        <v>0</v>
      </c>
      <c r="N1492">
        <v>0</v>
      </c>
      <c r="O1492">
        <v>1469</v>
      </c>
    </row>
    <row r="1493" spans="1:15">
      <c r="A1493" t="s">
        <v>51</v>
      </c>
      <c r="B1493" t="s">
        <v>42</v>
      </c>
      <c r="C1493" t="s">
        <v>52</v>
      </c>
      <c r="D1493" t="s">
        <v>53</v>
      </c>
      <c r="E1493">
        <v>13</v>
      </c>
      <c r="F1493" t="str">
        <f t="shared" si="23"/>
        <v>Aggregate1-in-10October System Peak Day30% Cycling13</v>
      </c>
      <c r="G1493">
        <v>18.860790000000001</v>
      </c>
      <c r="H1493">
        <v>18.860790000000001</v>
      </c>
      <c r="I1493">
        <v>90.5745</v>
      </c>
      <c r="J1493">
        <v>0</v>
      </c>
      <c r="K1493">
        <v>0</v>
      </c>
      <c r="L1493">
        <v>0</v>
      </c>
      <c r="M1493">
        <v>0</v>
      </c>
      <c r="N1493">
        <v>0</v>
      </c>
      <c r="O1493">
        <v>1469</v>
      </c>
    </row>
    <row r="1494" spans="1:15">
      <c r="A1494" t="s">
        <v>31</v>
      </c>
      <c r="B1494" t="s">
        <v>42</v>
      </c>
      <c r="C1494" t="s">
        <v>52</v>
      </c>
      <c r="D1494" t="s">
        <v>53</v>
      </c>
      <c r="E1494">
        <v>14</v>
      </c>
      <c r="F1494" t="str">
        <f t="shared" si="23"/>
        <v>Average Per Ton1-in-10October System Peak Day30% Cycling14</v>
      </c>
      <c r="G1494">
        <v>1.189165</v>
      </c>
      <c r="H1494">
        <v>1.250243</v>
      </c>
      <c r="I1494">
        <v>90.924400000000006</v>
      </c>
      <c r="J1494">
        <v>3.8233400000000001E-2</v>
      </c>
      <c r="K1494">
        <v>5.1730499999999999E-2</v>
      </c>
      <c r="L1494">
        <v>6.1078599999999997E-2</v>
      </c>
      <c r="M1494">
        <v>7.0426699999999995E-2</v>
      </c>
      <c r="N1494">
        <v>8.3923899999999996E-2</v>
      </c>
      <c r="O1494">
        <v>1469</v>
      </c>
    </row>
    <row r="1495" spans="1:15">
      <c r="A1495" t="s">
        <v>29</v>
      </c>
      <c r="B1495" t="s">
        <v>42</v>
      </c>
      <c r="C1495" t="s">
        <v>52</v>
      </c>
      <c r="D1495" t="s">
        <v>53</v>
      </c>
      <c r="E1495">
        <v>14</v>
      </c>
      <c r="F1495" t="str">
        <f t="shared" si="23"/>
        <v>Average Per Premise1-in-10October System Peak Day30% Cycling14</v>
      </c>
      <c r="G1495">
        <v>12.261990000000001</v>
      </c>
      <c r="H1495">
        <v>12.8918</v>
      </c>
      <c r="I1495">
        <v>90.924400000000006</v>
      </c>
      <c r="J1495">
        <v>0.39424110000000001</v>
      </c>
      <c r="K1495">
        <v>0.53341620000000001</v>
      </c>
      <c r="L1495">
        <v>0.62980840000000005</v>
      </c>
      <c r="M1495">
        <v>0.72620070000000003</v>
      </c>
      <c r="N1495">
        <v>0.86537580000000003</v>
      </c>
      <c r="O1495">
        <v>1469</v>
      </c>
    </row>
    <row r="1496" spans="1:15">
      <c r="A1496" t="s">
        <v>30</v>
      </c>
      <c r="B1496" t="s">
        <v>42</v>
      </c>
      <c r="C1496" t="s">
        <v>52</v>
      </c>
      <c r="D1496" t="s">
        <v>53</v>
      </c>
      <c r="E1496">
        <v>14</v>
      </c>
      <c r="F1496" t="str">
        <f t="shared" si="23"/>
        <v>Average Per Device1-in-10October System Peak Day30% Cycling14</v>
      </c>
      <c r="G1496">
        <v>4.6056939999999997</v>
      </c>
      <c r="H1496">
        <v>4.8422549999999998</v>
      </c>
      <c r="I1496">
        <v>90.924400000000006</v>
      </c>
      <c r="J1496">
        <v>0.14807980000000001</v>
      </c>
      <c r="K1496">
        <v>0.20035500000000001</v>
      </c>
      <c r="L1496">
        <v>0.23656060000000001</v>
      </c>
      <c r="M1496">
        <v>0.27276630000000002</v>
      </c>
      <c r="N1496">
        <v>0.32504139999999998</v>
      </c>
      <c r="O1496">
        <v>1469</v>
      </c>
    </row>
    <row r="1497" spans="1:15">
      <c r="A1497" t="s">
        <v>51</v>
      </c>
      <c r="B1497" t="s">
        <v>42</v>
      </c>
      <c r="C1497" t="s">
        <v>52</v>
      </c>
      <c r="D1497" t="s">
        <v>53</v>
      </c>
      <c r="E1497">
        <v>14</v>
      </c>
      <c r="F1497" t="str">
        <f t="shared" si="23"/>
        <v>Aggregate1-in-10October System Peak Day30% Cycling14</v>
      </c>
      <c r="G1497">
        <v>18.012869999999999</v>
      </c>
      <c r="H1497">
        <v>18.93806</v>
      </c>
      <c r="I1497">
        <v>90.924400000000006</v>
      </c>
      <c r="J1497">
        <v>0.57914010000000005</v>
      </c>
      <c r="K1497">
        <v>0.78358830000000002</v>
      </c>
      <c r="L1497">
        <v>0.92518860000000003</v>
      </c>
      <c r="M1497">
        <v>1.066789</v>
      </c>
      <c r="N1497">
        <v>1.271237</v>
      </c>
      <c r="O1497">
        <v>1469</v>
      </c>
    </row>
    <row r="1498" spans="1:15">
      <c r="A1498" t="s">
        <v>31</v>
      </c>
      <c r="B1498" t="s">
        <v>42</v>
      </c>
      <c r="C1498" t="s">
        <v>52</v>
      </c>
      <c r="D1498" t="s">
        <v>53</v>
      </c>
      <c r="E1498">
        <v>15</v>
      </c>
      <c r="F1498" t="str">
        <f t="shared" si="23"/>
        <v>Average Per Ton1-in-10October System Peak Day30% Cycling15</v>
      </c>
      <c r="G1498">
        <v>1.182002</v>
      </c>
      <c r="H1498">
        <v>1.24983</v>
      </c>
      <c r="I1498">
        <v>93.518000000000001</v>
      </c>
      <c r="J1498">
        <v>4.2458299999999997E-2</v>
      </c>
      <c r="K1498">
        <v>5.7446900000000002E-2</v>
      </c>
      <c r="L1498">
        <v>6.7827999999999999E-2</v>
      </c>
      <c r="M1498">
        <v>7.8209100000000004E-2</v>
      </c>
      <c r="N1498">
        <v>9.3197799999999997E-2</v>
      </c>
      <c r="O1498">
        <v>1469</v>
      </c>
    </row>
    <row r="1499" spans="1:15">
      <c r="A1499" t="s">
        <v>29</v>
      </c>
      <c r="B1499" t="s">
        <v>42</v>
      </c>
      <c r="C1499" t="s">
        <v>52</v>
      </c>
      <c r="D1499" t="s">
        <v>53</v>
      </c>
      <c r="E1499">
        <v>15</v>
      </c>
      <c r="F1499" t="str">
        <f t="shared" si="23"/>
        <v>Average Per Premise1-in-10October System Peak Day30% Cycling15</v>
      </c>
      <c r="G1499">
        <v>12.188140000000001</v>
      </c>
      <c r="H1499">
        <v>12.88754</v>
      </c>
      <c r="I1499">
        <v>93.518000000000001</v>
      </c>
      <c r="J1499">
        <v>0.43780609999999998</v>
      </c>
      <c r="K1499">
        <v>0.59236049999999996</v>
      </c>
      <c r="L1499">
        <v>0.69940440000000004</v>
      </c>
      <c r="M1499">
        <v>0.80644850000000001</v>
      </c>
      <c r="N1499">
        <v>0.96100280000000005</v>
      </c>
      <c r="O1499">
        <v>1469</v>
      </c>
    </row>
    <row r="1500" spans="1:15">
      <c r="A1500" t="s">
        <v>30</v>
      </c>
      <c r="B1500" t="s">
        <v>42</v>
      </c>
      <c r="C1500" t="s">
        <v>52</v>
      </c>
      <c r="D1500" t="s">
        <v>53</v>
      </c>
      <c r="E1500">
        <v>15</v>
      </c>
      <c r="F1500" t="str">
        <f t="shared" si="23"/>
        <v>Average Per Device1-in-10October System Peak Day30% Cycling15</v>
      </c>
      <c r="G1500">
        <v>4.5779540000000001</v>
      </c>
      <c r="H1500">
        <v>4.8406549999999999</v>
      </c>
      <c r="I1500">
        <v>93.518000000000001</v>
      </c>
      <c r="J1500">
        <v>0.16444310000000001</v>
      </c>
      <c r="K1500">
        <v>0.2224949</v>
      </c>
      <c r="L1500">
        <v>0.26270139999999997</v>
      </c>
      <c r="M1500">
        <v>0.30290790000000001</v>
      </c>
      <c r="N1500">
        <v>0.36095959999999999</v>
      </c>
      <c r="O1500">
        <v>1469</v>
      </c>
    </row>
    <row r="1501" spans="1:15">
      <c r="A1501" t="s">
        <v>51</v>
      </c>
      <c r="B1501" t="s">
        <v>42</v>
      </c>
      <c r="C1501" t="s">
        <v>52</v>
      </c>
      <c r="D1501" t="s">
        <v>53</v>
      </c>
      <c r="E1501">
        <v>15</v>
      </c>
      <c r="F1501" t="str">
        <f t="shared" si="23"/>
        <v>Aggregate1-in-10October System Peak Day30% Cycling15</v>
      </c>
      <c r="G1501">
        <v>17.90438</v>
      </c>
      <c r="H1501">
        <v>18.931799999999999</v>
      </c>
      <c r="I1501">
        <v>93.518000000000001</v>
      </c>
      <c r="J1501">
        <v>0.64313710000000002</v>
      </c>
      <c r="K1501">
        <v>0.8701776</v>
      </c>
      <c r="L1501">
        <v>1.027425</v>
      </c>
      <c r="M1501">
        <v>1.1846730000000001</v>
      </c>
      <c r="N1501">
        <v>1.411713</v>
      </c>
      <c r="O1501">
        <v>1469</v>
      </c>
    </row>
    <row r="1502" spans="1:15">
      <c r="A1502" t="s">
        <v>31</v>
      </c>
      <c r="B1502" t="s">
        <v>42</v>
      </c>
      <c r="C1502" t="s">
        <v>52</v>
      </c>
      <c r="D1502" t="s">
        <v>53</v>
      </c>
      <c r="E1502">
        <v>16</v>
      </c>
      <c r="F1502" t="str">
        <f t="shared" si="23"/>
        <v>Average Per Ton1-in-10October System Peak Day30% Cycling16</v>
      </c>
      <c r="G1502">
        <v>1.163073</v>
      </c>
      <c r="H1502">
        <v>1.224575</v>
      </c>
      <c r="I1502">
        <v>93.457499999999996</v>
      </c>
      <c r="J1502">
        <v>3.8498299999999999E-2</v>
      </c>
      <c r="K1502">
        <v>5.2089000000000003E-2</v>
      </c>
      <c r="L1502">
        <v>6.1501800000000002E-2</v>
      </c>
      <c r="M1502">
        <v>7.0914699999999997E-2</v>
      </c>
      <c r="N1502">
        <v>8.4505399999999994E-2</v>
      </c>
      <c r="O1502">
        <v>1469</v>
      </c>
    </row>
    <row r="1503" spans="1:15">
      <c r="A1503" t="s">
        <v>29</v>
      </c>
      <c r="B1503" t="s">
        <v>42</v>
      </c>
      <c r="C1503" t="s">
        <v>52</v>
      </c>
      <c r="D1503" t="s">
        <v>53</v>
      </c>
      <c r="E1503">
        <v>16</v>
      </c>
      <c r="F1503" t="str">
        <f t="shared" si="23"/>
        <v>Average Per Premise1-in-10October System Peak Day30% Cycling16</v>
      </c>
      <c r="G1503">
        <v>11.99296</v>
      </c>
      <c r="H1503">
        <v>12.627129999999999</v>
      </c>
      <c r="I1503">
        <v>93.457499999999996</v>
      </c>
      <c r="J1503">
        <v>0.39697270000000001</v>
      </c>
      <c r="K1503">
        <v>0.53711220000000004</v>
      </c>
      <c r="L1503">
        <v>0.63417239999999997</v>
      </c>
      <c r="M1503">
        <v>0.73123249999999995</v>
      </c>
      <c r="N1503">
        <v>0.87137200000000004</v>
      </c>
      <c r="O1503">
        <v>1469</v>
      </c>
    </row>
    <row r="1504" spans="1:15">
      <c r="A1504" t="s">
        <v>30</v>
      </c>
      <c r="B1504" t="s">
        <v>42</v>
      </c>
      <c r="C1504" t="s">
        <v>52</v>
      </c>
      <c r="D1504" t="s">
        <v>53</v>
      </c>
      <c r="E1504">
        <v>16</v>
      </c>
      <c r="F1504" t="str">
        <f t="shared" si="23"/>
        <v>Average Per Device1-in-10October System Peak Day30% Cycling16</v>
      </c>
      <c r="G1504">
        <v>4.5046419999999996</v>
      </c>
      <c r="H1504">
        <v>4.7428419999999996</v>
      </c>
      <c r="I1504">
        <v>93.457499999999996</v>
      </c>
      <c r="J1504">
        <v>0.14910580000000001</v>
      </c>
      <c r="K1504">
        <v>0.20174320000000001</v>
      </c>
      <c r="L1504">
        <v>0.23819969999999999</v>
      </c>
      <c r="M1504">
        <v>0.27465620000000002</v>
      </c>
      <c r="N1504">
        <v>0.32729370000000002</v>
      </c>
      <c r="O1504">
        <v>1469</v>
      </c>
    </row>
    <row r="1505" spans="1:15">
      <c r="A1505" t="s">
        <v>51</v>
      </c>
      <c r="B1505" t="s">
        <v>42</v>
      </c>
      <c r="C1505" t="s">
        <v>52</v>
      </c>
      <c r="D1505" t="s">
        <v>53</v>
      </c>
      <c r="E1505">
        <v>16</v>
      </c>
      <c r="F1505" t="str">
        <f t="shared" si="23"/>
        <v>Aggregate1-in-10October System Peak Day30% Cycling16</v>
      </c>
      <c r="G1505">
        <v>17.617660000000001</v>
      </c>
      <c r="H1505">
        <v>18.54926</v>
      </c>
      <c r="I1505">
        <v>93.457499999999996</v>
      </c>
      <c r="J1505">
        <v>0.58315289999999997</v>
      </c>
      <c r="K1505">
        <v>0.78901779999999999</v>
      </c>
      <c r="L1505">
        <v>0.93159919999999996</v>
      </c>
      <c r="M1505">
        <v>1.0741810000000001</v>
      </c>
      <c r="N1505">
        <v>1.280046</v>
      </c>
      <c r="O1505">
        <v>1469</v>
      </c>
    </row>
    <row r="1506" spans="1:15">
      <c r="A1506" t="s">
        <v>31</v>
      </c>
      <c r="B1506" t="s">
        <v>42</v>
      </c>
      <c r="C1506" t="s">
        <v>52</v>
      </c>
      <c r="D1506" t="s">
        <v>53</v>
      </c>
      <c r="E1506">
        <v>17</v>
      </c>
      <c r="F1506" t="str">
        <f t="shared" si="23"/>
        <v>Average Per Ton1-in-10October System Peak Day30% Cycling17</v>
      </c>
      <c r="G1506">
        <v>1.112279</v>
      </c>
      <c r="H1506">
        <v>1.1653290000000001</v>
      </c>
      <c r="I1506">
        <v>88.949600000000004</v>
      </c>
      <c r="J1506">
        <v>3.3208099999999997E-2</v>
      </c>
      <c r="K1506">
        <v>4.4931199999999998E-2</v>
      </c>
      <c r="L1506">
        <v>5.3050600000000003E-2</v>
      </c>
      <c r="M1506">
        <v>6.1170000000000002E-2</v>
      </c>
      <c r="N1506">
        <v>7.2893100000000002E-2</v>
      </c>
      <c r="O1506">
        <v>1469</v>
      </c>
    </row>
    <row r="1507" spans="1:15">
      <c r="A1507" t="s">
        <v>29</v>
      </c>
      <c r="B1507" t="s">
        <v>42</v>
      </c>
      <c r="C1507" t="s">
        <v>52</v>
      </c>
      <c r="D1507" t="s">
        <v>53</v>
      </c>
      <c r="E1507">
        <v>17</v>
      </c>
      <c r="F1507" t="str">
        <f t="shared" si="23"/>
        <v>Average Per Premise1-in-10October System Peak Day30% Cycling17</v>
      </c>
      <c r="G1507">
        <v>11.469189999999999</v>
      </c>
      <c r="H1507">
        <v>12.016220000000001</v>
      </c>
      <c r="I1507">
        <v>88.949600000000004</v>
      </c>
      <c r="J1507">
        <v>0.34242289999999997</v>
      </c>
      <c r="K1507">
        <v>0.46330510000000003</v>
      </c>
      <c r="L1507">
        <v>0.54702779999999995</v>
      </c>
      <c r="M1507">
        <v>0.63075040000000004</v>
      </c>
      <c r="N1507">
        <v>0.75163270000000004</v>
      </c>
      <c r="O1507">
        <v>1469</v>
      </c>
    </row>
    <row r="1508" spans="1:15">
      <c r="A1508" t="s">
        <v>30</v>
      </c>
      <c r="B1508" t="s">
        <v>42</v>
      </c>
      <c r="C1508" t="s">
        <v>52</v>
      </c>
      <c r="D1508" t="s">
        <v>53</v>
      </c>
      <c r="E1508">
        <v>17</v>
      </c>
      <c r="F1508" t="str">
        <f t="shared" si="23"/>
        <v>Average Per Device1-in-10October System Peak Day30% Cycling17</v>
      </c>
      <c r="G1508">
        <v>4.307912</v>
      </c>
      <c r="H1508">
        <v>4.5133789999999996</v>
      </c>
      <c r="I1508">
        <v>88.949600000000004</v>
      </c>
      <c r="J1508">
        <v>0.12861649999999999</v>
      </c>
      <c r="K1508">
        <v>0.1740207</v>
      </c>
      <c r="L1508">
        <v>0.2054676</v>
      </c>
      <c r="M1508">
        <v>0.2369144</v>
      </c>
      <c r="N1508">
        <v>0.28231869999999998</v>
      </c>
      <c r="O1508">
        <v>1469</v>
      </c>
    </row>
    <row r="1509" spans="1:15">
      <c r="A1509" t="s">
        <v>51</v>
      </c>
      <c r="B1509" t="s">
        <v>42</v>
      </c>
      <c r="C1509" t="s">
        <v>52</v>
      </c>
      <c r="D1509" t="s">
        <v>53</v>
      </c>
      <c r="E1509">
        <v>17</v>
      </c>
      <c r="F1509" t="str">
        <f t="shared" si="23"/>
        <v>Aggregate1-in-10October System Peak Day30% Cycling17</v>
      </c>
      <c r="G1509">
        <v>16.848240000000001</v>
      </c>
      <c r="H1509">
        <v>17.65183</v>
      </c>
      <c r="I1509">
        <v>88.949600000000004</v>
      </c>
      <c r="J1509">
        <v>0.5030192</v>
      </c>
      <c r="K1509">
        <v>0.68059519999999996</v>
      </c>
      <c r="L1509">
        <v>0.80358379999999996</v>
      </c>
      <c r="M1509">
        <v>0.92657239999999996</v>
      </c>
      <c r="N1509">
        <v>1.1041479999999999</v>
      </c>
      <c r="O1509">
        <v>1469</v>
      </c>
    </row>
    <row r="1510" spans="1:15">
      <c r="A1510" t="s">
        <v>31</v>
      </c>
      <c r="B1510" t="s">
        <v>42</v>
      </c>
      <c r="C1510" t="s">
        <v>52</v>
      </c>
      <c r="D1510" t="s">
        <v>53</v>
      </c>
      <c r="E1510">
        <v>18</v>
      </c>
      <c r="F1510" t="str">
        <f t="shared" si="23"/>
        <v>Average Per Ton1-in-10October System Peak Day30% Cycling18</v>
      </c>
      <c r="G1510">
        <v>0.99947439999999999</v>
      </c>
      <c r="H1510">
        <v>1.049523</v>
      </c>
      <c r="I1510">
        <v>85.487399999999994</v>
      </c>
      <c r="J1510">
        <v>3.1329000000000003E-2</v>
      </c>
      <c r="K1510">
        <v>4.2388799999999997E-2</v>
      </c>
      <c r="L1510">
        <v>5.0048700000000002E-2</v>
      </c>
      <c r="M1510">
        <v>5.7708700000000002E-2</v>
      </c>
      <c r="N1510">
        <v>6.8768499999999996E-2</v>
      </c>
      <c r="O1510">
        <v>1469</v>
      </c>
    </row>
    <row r="1511" spans="1:15">
      <c r="A1511" t="s">
        <v>29</v>
      </c>
      <c r="B1511" t="s">
        <v>42</v>
      </c>
      <c r="C1511" t="s">
        <v>52</v>
      </c>
      <c r="D1511" t="s">
        <v>53</v>
      </c>
      <c r="E1511">
        <v>18</v>
      </c>
      <c r="F1511" t="str">
        <f t="shared" si="23"/>
        <v>Average Per Premise1-in-10October System Peak Day30% Cycling18</v>
      </c>
      <c r="G1511">
        <v>10.30602</v>
      </c>
      <c r="H1511">
        <v>10.822089999999999</v>
      </c>
      <c r="I1511">
        <v>85.487399999999994</v>
      </c>
      <c r="J1511">
        <v>0.32304690000000003</v>
      </c>
      <c r="K1511">
        <v>0.43708900000000001</v>
      </c>
      <c r="L1511">
        <v>0.51607429999999999</v>
      </c>
      <c r="M1511">
        <v>0.59505949999999996</v>
      </c>
      <c r="N1511">
        <v>0.70910169999999995</v>
      </c>
      <c r="O1511">
        <v>1469</v>
      </c>
    </row>
    <row r="1512" spans="1:15">
      <c r="A1512" t="s">
        <v>30</v>
      </c>
      <c r="B1512" t="s">
        <v>42</v>
      </c>
      <c r="C1512" t="s">
        <v>52</v>
      </c>
      <c r="D1512" t="s">
        <v>53</v>
      </c>
      <c r="E1512">
        <v>18</v>
      </c>
      <c r="F1512" t="str">
        <f t="shared" si="23"/>
        <v>Average Per Device1-in-10October System Peak Day30% Cycling18</v>
      </c>
      <c r="G1512">
        <v>3.8710149999999999</v>
      </c>
      <c r="H1512">
        <v>4.0648559999999998</v>
      </c>
      <c r="I1512">
        <v>85.487399999999994</v>
      </c>
      <c r="J1512">
        <v>0.1213388</v>
      </c>
      <c r="K1512">
        <v>0.16417380000000001</v>
      </c>
      <c r="L1512">
        <v>0.19384119999999999</v>
      </c>
      <c r="M1512">
        <v>0.2235087</v>
      </c>
      <c r="N1512">
        <v>0.26634370000000002</v>
      </c>
      <c r="O1512">
        <v>1469</v>
      </c>
    </row>
    <row r="1513" spans="1:15">
      <c r="A1513" t="s">
        <v>51</v>
      </c>
      <c r="B1513" t="s">
        <v>42</v>
      </c>
      <c r="C1513" t="s">
        <v>52</v>
      </c>
      <c r="D1513" t="s">
        <v>53</v>
      </c>
      <c r="E1513">
        <v>18</v>
      </c>
      <c r="F1513" t="str">
        <f t="shared" si="23"/>
        <v>Aggregate1-in-10October System Peak Day30% Cycling18</v>
      </c>
      <c r="G1513">
        <v>15.13954</v>
      </c>
      <c r="H1513">
        <v>15.897650000000001</v>
      </c>
      <c r="I1513">
        <v>85.487399999999994</v>
      </c>
      <c r="J1513">
        <v>0.47455589999999997</v>
      </c>
      <c r="K1513">
        <v>0.64208379999999998</v>
      </c>
      <c r="L1513">
        <v>0.75811309999999998</v>
      </c>
      <c r="M1513">
        <v>0.87414250000000004</v>
      </c>
      <c r="N1513">
        <v>1.0416700000000001</v>
      </c>
      <c r="O1513">
        <v>1469</v>
      </c>
    </row>
    <row r="1514" spans="1:15">
      <c r="A1514" t="s">
        <v>31</v>
      </c>
      <c r="B1514" t="s">
        <v>42</v>
      </c>
      <c r="C1514" t="s">
        <v>52</v>
      </c>
      <c r="D1514" t="s">
        <v>53</v>
      </c>
      <c r="E1514">
        <v>19</v>
      </c>
      <c r="F1514" t="str">
        <f t="shared" si="23"/>
        <v>Average Per Ton1-in-10October System Peak Day30% Cycling19</v>
      </c>
      <c r="G1514">
        <v>0.91282629999999998</v>
      </c>
      <c r="H1514">
        <v>0.91282629999999998</v>
      </c>
      <c r="I1514">
        <v>78.075599999999994</v>
      </c>
      <c r="J1514">
        <v>0</v>
      </c>
      <c r="K1514">
        <v>0</v>
      </c>
      <c r="L1514">
        <v>0</v>
      </c>
      <c r="M1514">
        <v>0</v>
      </c>
      <c r="N1514">
        <v>0</v>
      </c>
      <c r="O1514">
        <v>1469</v>
      </c>
    </row>
    <row r="1515" spans="1:15">
      <c r="A1515" t="s">
        <v>29</v>
      </c>
      <c r="B1515" t="s">
        <v>42</v>
      </c>
      <c r="C1515" t="s">
        <v>52</v>
      </c>
      <c r="D1515" t="s">
        <v>53</v>
      </c>
      <c r="E1515">
        <v>19</v>
      </c>
      <c r="F1515" t="str">
        <f t="shared" si="23"/>
        <v>Average Per Premise1-in-10October System Peak Day30% Cycling19</v>
      </c>
      <c r="G1515">
        <v>9.4125510000000006</v>
      </c>
      <c r="H1515">
        <v>9.4125510000000006</v>
      </c>
      <c r="I1515">
        <v>78.075599999999994</v>
      </c>
      <c r="J1515">
        <v>0</v>
      </c>
      <c r="K1515">
        <v>0</v>
      </c>
      <c r="L1515">
        <v>0</v>
      </c>
      <c r="M1515">
        <v>0</v>
      </c>
      <c r="N1515">
        <v>0</v>
      </c>
      <c r="O1515">
        <v>1469</v>
      </c>
    </row>
    <row r="1516" spans="1:15">
      <c r="A1516" t="s">
        <v>30</v>
      </c>
      <c r="B1516" t="s">
        <v>42</v>
      </c>
      <c r="C1516" t="s">
        <v>52</v>
      </c>
      <c r="D1516" t="s">
        <v>53</v>
      </c>
      <c r="E1516">
        <v>19</v>
      </c>
      <c r="F1516" t="str">
        <f t="shared" si="23"/>
        <v>Average Per Device1-in-10October System Peak Day30% Cycling19</v>
      </c>
      <c r="G1516">
        <v>3.5354220000000001</v>
      </c>
      <c r="H1516">
        <v>3.5354220000000001</v>
      </c>
      <c r="I1516">
        <v>78.075599999999994</v>
      </c>
      <c r="J1516">
        <v>0</v>
      </c>
      <c r="K1516">
        <v>0</v>
      </c>
      <c r="L1516">
        <v>0</v>
      </c>
      <c r="M1516">
        <v>0</v>
      </c>
      <c r="N1516">
        <v>0</v>
      </c>
      <c r="O1516">
        <v>1469</v>
      </c>
    </row>
    <row r="1517" spans="1:15">
      <c r="A1517" t="s">
        <v>51</v>
      </c>
      <c r="B1517" t="s">
        <v>42</v>
      </c>
      <c r="C1517" t="s">
        <v>52</v>
      </c>
      <c r="D1517" t="s">
        <v>53</v>
      </c>
      <c r="E1517">
        <v>19</v>
      </c>
      <c r="F1517" t="str">
        <f t="shared" si="23"/>
        <v>Aggregate1-in-10October System Peak Day30% Cycling19</v>
      </c>
      <c r="G1517">
        <v>13.82704</v>
      </c>
      <c r="H1517">
        <v>13.82704</v>
      </c>
      <c r="I1517">
        <v>78.075599999999994</v>
      </c>
      <c r="J1517">
        <v>0</v>
      </c>
      <c r="K1517">
        <v>0</v>
      </c>
      <c r="L1517">
        <v>0</v>
      </c>
      <c r="M1517">
        <v>0</v>
      </c>
      <c r="N1517">
        <v>0</v>
      </c>
      <c r="O1517">
        <v>1469</v>
      </c>
    </row>
    <row r="1518" spans="1:15">
      <c r="A1518" t="s">
        <v>31</v>
      </c>
      <c r="B1518" t="s">
        <v>42</v>
      </c>
      <c r="C1518" t="s">
        <v>52</v>
      </c>
      <c r="D1518" t="s">
        <v>53</v>
      </c>
      <c r="E1518">
        <v>20</v>
      </c>
      <c r="F1518" t="str">
        <f t="shared" si="23"/>
        <v>Average Per Ton1-in-10October System Peak Day30% Cycling20</v>
      </c>
      <c r="G1518">
        <v>0.85409760000000001</v>
      </c>
      <c r="H1518">
        <v>0.85409760000000001</v>
      </c>
      <c r="I1518">
        <v>75.430899999999994</v>
      </c>
      <c r="J1518">
        <v>0</v>
      </c>
      <c r="K1518">
        <v>0</v>
      </c>
      <c r="L1518">
        <v>0</v>
      </c>
      <c r="M1518">
        <v>0</v>
      </c>
      <c r="N1518">
        <v>0</v>
      </c>
      <c r="O1518">
        <v>1469</v>
      </c>
    </row>
    <row r="1519" spans="1:15">
      <c r="A1519" t="s">
        <v>29</v>
      </c>
      <c r="B1519" t="s">
        <v>42</v>
      </c>
      <c r="C1519" t="s">
        <v>52</v>
      </c>
      <c r="D1519" t="s">
        <v>53</v>
      </c>
      <c r="E1519">
        <v>20</v>
      </c>
      <c r="F1519" t="str">
        <f t="shared" si="23"/>
        <v>Average Per Premise1-in-10October System Peak Day30% Cycling20</v>
      </c>
      <c r="G1519">
        <v>8.8069740000000003</v>
      </c>
      <c r="H1519">
        <v>8.8069740000000003</v>
      </c>
      <c r="I1519">
        <v>75.430899999999994</v>
      </c>
      <c r="J1519">
        <v>0</v>
      </c>
      <c r="K1519">
        <v>0</v>
      </c>
      <c r="L1519">
        <v>0</v>
      </c>
      <c r="M1519">
        <v>0</v>
      </c>
      <c r="N1519">
        <v>0</v>
      </c>
      <c r="O1519">
        <v>1469</v>
      </c>
    </row>
    <row r="1520" spans="1:15">
      <c r="A1520" t="s">
        <v>30</v>
      </c>
      <c r="B1520" t="s">
        <v>42</v>
      </c>
      <c r="C1520" t="s">
        <v>52</v>
      </c>
      <c r="D1520" t="s">
        <v>53</v>
      </c>
      <c r="E1520">
        <v>20</v>
      </c>
      <c r="F1520" t="str">
        <f t="shared" si="23"/>
        <v>Average Per Device1-in-10October System Peak Day30% Cycling20</v>
      </c>
      <c r="G1520">
        <v>3.307963</v>
      </c>
      <c r="H1520">
        <v>3.307963</v>
      </c>
      <c r="I1520">
        <v>75.430899999999994</v>
      </c>
      <c r="J1520">
        <v>0</v>
      </c>
      <c r="K1520">
        <v>0</v>
      </c>
      <c r="L1520">
        <v>0</v>
      </c>
      <c r="M1520">
        <v>0</v>
      </c>
      <c r="N1520">
        <v>0</v>
      </c>
      <c r="O1520">
        <v>1469</v>
      </c>
    </row>
    <row r="1521" spans="1:15">
      <c r="A1521" t="s">
        <v>51</v>
      </c>
      <c r="B1521" t="s">
        <v>42</v>
      </c>
      <c r="C1521" t="s">
        <v>52</v>
      </c>
      <c r="D1521" t="s">
        <v>53</v>
      </c>
      <c r="E1521">
        <v>20</v>
      </c>
      <c r="F1521" t="str">
        <f t="shared" si="23"/>
        <v>Aggregate1-in-10October System Peak Day30% Cycling20</v>
      </c>
      <c r="G1521">
        <v>12.93744</v>
      </c>
      <c r="H1521">
        <v>12.93744</v>
      </c>
      <c r="I1521">
        <v>75.430899999999994</v>
      </c>
      <c r="J1521">
        <v>0</v>
      </c>
      <c r="K1521">
        <v>0</v>
      </c>
      <c r="L1521">
        <v>0</v>
      </c>
      <c r="M1521">
        <v>0</v>
      </c>
      <c r="N1521">
        <v>0</v>
      </c>
      <c r="O1521">
        <v>1469</v>
      </c>
    </row>
    <row r="1522" spans="1:15">
      <c r="A1522" t="s">
        <v>31</v>
      </c>
      <c r="B1522" t="s">
        <v>42</v>
      </c>
      <c r="C1522" t="s">
        <v>52</v>
      </c>
      <c r="D1522" t="s">
        <v>53</v>
      </c>
      <c r="E1522">
        <v>21</v>
      </c>
      <c r="F1522" t="str">
        <f t="shared" si="23"/>
        <v>Average Per Ton1-in-10October System Peak Day30% Cycling21</v>
      </c>
      <c r="G1522">
        <v>0.8012939</v>
      </c>
      <c r="H1522">
        <v>0.8012939</v>
      </c>
      <c r="I1522">
        <v>69.725700000000003</v>
      </c>
      <c r="J1522">
        <v>0</v>
      </c>
      <c r="K1522">
        <v>0</v>
      </c>
      <c r="L1522">
        <v>0</v>
      </c>
      <c r="M1522">
        <v>0</v>
      </c>
      <c r="N1522">
        <v>0</v>
      </c>
      <c r="O1522">
        <v>1469</v>
      </c>
    </row>
    <row r="1523" spans="1:15">
      <c r="A1523" t="s">
        <v>29</v>
      </c>
      <c r="B1523" t="s">
        <v>42</v>
      </c>
      <c r="C1523" t="s">
        <v>52</v>
      </c>
      <c r="D1523" t="s">
        <v>53</v>
      </c>
      <c r="E1523">
        <v>21</v>
      </c>
      <c r="F1523" t="str">
        <f t="shared" si="23"/>
        <v>Average Per Premise1-in-10October System Peak Day30% Cycling21</v>
      </c>
      <c r="G1523">
        <v>8.2624919999999999</v>
      </c>
      <c r="H1523">
        <v>8.2624919999999999</v>
      </c>
      <c r="I1523">
        <v>69.725700000000003</v>
      </c>
      <c r="J1523">
        <v>0</v>
      </c>
      <c r="K1523">
        <v>0</v>
      </c>
      <c r="L1523">
        <v>0</v>
      </c>
      <c r="M1523">
        <v>0</v>
      </c>
      <c r="N1523">
        <v>0</v>
      </c>
      <c r="O1523">
        <v>1469</v>
      </c>
    </row>
    <row r="1524" spans="1:15">
      <c r="A1524" t="s">
        <v>30</v>
      </c>
      <c r="B1524" t="s">
        <v>42</v>
      </c>
      <c r="C1524" t="s">
        <v>52</v>
      </c>
      <c r="D1524" t="s">
        <v>53</v>
      </c>
      <c r="E1524">
        <v>21</v>
      </c>
      <c r="F1524" t="str">
        <f t="shared" si="23"/>
        <v>Average Per Device1-in-10October System Peak Day30% Cycling21</v>
      </c>
      <c r="G1524">
        <v>3.1034519999999999</v>
      </c>
      <c r="H1524">
        <v>3.1034519999999999</v>
      </c>
      <c r="I1524">
        <v>69.725700000000003</v>
      </c>
      <c r="J1524">
        <v>0</v>
      </c>
      <c r="K1524">
        <v>0</v>
      </c>
      <c r="L1524">
        <v>0</v>
      </c>
      <c r="M1524">
        <v>0</v>
      </c>
      <c r="N1524">
        <v>0</v>
      </c>
      <c r="O1524">
        <v>1469</v>
      </c>
    </row>
    <row r="1525" spans="1:15">
      <c r="A1525" t="s">
        <v>51</v>
      </c>
      <c r="B1525" t="s">
        <v>42</v>
      </c>
      <c r="C1525" t="s">
        <v>52</v>
      </c>
      <c r="D1525" t="s">
        <v>53</v>
      </c>
      <c r="E1525">
        <v>21</v>
      </c>
      <c r="F1525" t="str">
        <f t="shared" si="23"/>
        <v>Aggregate1-in-10October System Peak Day30% Cycling21</v>
      </c>
      <c r="G1525">
        <v>12.137600000000001</v>
      </c>
      <c r="H1525">
        <v>12.137600000000001</v>
      </c>
      <c r="I1525">
        <v>69.725700000000003</v>
      </c>
      <c r="J1525">
        <v>0</v>
      </c>
      <c r="K1525">
        <v>0</v>
      </c>
      <c r="L1525">
        <v>0</v>
      </c>
      <c r="M1525">
        <v>0</v>
      </c>
      <c r="N1525">
        <v>0</v>
      </c>
      <c r="O1525">
        <v>1469</v>
      </c>
    </row>
    <row r="1526" spans="1:15">
      <c r="A1526" t="s">
        <v>31</v>
      </c>
      <c r="B1526" t="s">
        <v>42</v>
      </c>
      <c r="C1526" t="s">
        <v>52</v>
      </c>
      <c r="D1526" t="s">
        <v>53</v>
      </c>
      <c r="E1526">
        <v>22</v>
      </c>
      <c r="F1526" t="str">
        <f t="shared" si="23"/>
        <v>Average Per Ton1-in-10October System Peak Day30% Cycling22</v>
      </c>
      <c r="G1526">
        <v>0.70399060000000002</v>
      </c>
      <c r="H1526">
        <v>0.70399060000000002</v>
      </c>
      <c r="I1526">
        <v>70.1327</v>
      </c>
      <c r="J1526">
        <v>0</v>
      </c>
      <c r="K1526">
        <v>0</v>
      </c>
      <c r="L1526">
        <v>0</v>
      </c>
      <c r="M1526">
        <v>0</v>
      </c>
      <c r="N1526">
        <v>0</v>
      </c>
      <c r="O1526">
        <v>1469</v>
      </c>
    </row>
    <row r="1527" spans="1:15">
      <c r="A1527" t="s">
        <v>29</v>
      </c>
      <c r="B1527" t="s">
        <v>42</v>
      </c>
      <c r="C1527" t="s">
        <v>52</v>
      </c>
      <c r="D1527" t="s">
        <v>53</v>
      </c>
      <c r="E1527">
        <v>22</v>
      </c>
      <c r="F1527" t="str">
        <f t="shared" si="23"/>
        <v>Average Per Premise1-in-10October System Peak Day30% Cycling22</v>
      </c>
      <c r="G1527">
        <v>7.2591549999999998</v>
      </c>
      <c r="H1527">
        <v>7.2591549999999998</v>
      </c>
      <c r="I1527">
        <v>70.1327</v>
      </c>
      <c r="J1527">
        <v>0</v>
      </c>
      <c r="K1527">
        <v>0</v>
      </c>
      <c r="L1527">
        <v>0</v>
      </c>
      <c r="M1527">
        <v>0</v>
      </c>
      <c r="N1527">
        <v>0</v>
      </c>
      <c r="O1527">
        <v>1469</v>
      </c>
    </row>
    <row r="1528" spans="1:15">
      <c r="A1528" t="s">
        <v>30</v>
      </c>
      <c r="B1528" t="s">
        <v>42</v>
      </c>
      <c r="C1528" t="s">
        <v>52</v>
      </c>
      <c r="D1528" t="s">
        <v>53</v>
      </c>
      <c r="E1528">
        <v>22</v>
      </c>
      <c r="F1528" t="str">
        <f t="shared" si="23"/>
        <v>Average Per Device1-in-10October System Peak Day30% Cycling22</v>
      </c>
      <c r="G1528">
        <v>2.726591</v>
      </c>
      <c r="H1528">
        <v>2.726591</v>
      </c>
      <c r="I1528">
        <v>70.1327</v>
      </c>
      <c r="J1528">
        <v>0</v>
      </c>
      <c r="K1528">
        <v>0</v>
      </c>
      <c r="L1528">
        <v>0</v>
      </c>
      <c r="M1528">
        <v>0</v>
      </c>
      <c r="N1528">
        <v>0</v>
      </c>
      <c r="O1528">
        <v>1469</v>
      </c>
    </row>
    <row r="1529" spans="1:15">
      <c r="A1529" t="s">
        <v>51</v>
      </c>
      <c r="B1529" t="s">
        <v>42</v>
      </c>
      <c r="C1529" t="s">
        <v>52</v>
      </c>
      <c r="D1529" t="s">
        <v>53</v>
      </c>
      <c r="E1529">
        <v>22</v>
      </c>
      <c r="F1529" t="str">
        <f t="shared" si="23"/>
        <v>Aggregate1-in-10October System Peak Day30% Cycling22</v>
      </c>
      <c r="G1529">
        <v>10.6637</v>
      </c>
      <c r="H1529">
        <v>10.6637</v>
      </c>
      <c r="I1529">
        <v>70.1327</v>
      </c>
      <c r="J1529">
        <v>0</v>
      </c>
      <c r="K1529">
        <v>0</v>
      </c>
      <c r="L1529">
        <v>0</v>
      </c>
      <c r="M1529">
        <v>0</v>
      </c>
      <c r="N1529">
        <v>0</v>
      </c>
      <c r="O1529">
        <v>1469</v>
      </c>
    </row>
    <row r="1530" spans="1:15">
      <c r="A1530" t="s">
        <v>31</v>
      </c>
      <c r="B1530" t="s">
        <v>42</v>
      </c>
      <c r="C1530" t="s">
        <v>52</v>
      </c>
      <c r="D1530" t="s">
        <v>53</v>
      </c>
      <c r="E1530">
        <v>23</v>
      </c>
      <c r="F1530" t="str">
        <f t="shared" si="23"/>
        <v>Average Per Ton1-in-10October System Peak Day30% Cycling23</v>
      </c>
      <c r="G1530">
        <v>0.61222069999999995</v>
      </c>
      <c r="H1530">
        <v>0.61222069999999995</v>
      </c>
      <c r="I1530">
        <v>68.5916</v>
      </c>
      <c r="J1530">
        <v>0</v>
      </c>
      <c r="K1530">
        <v>0</v>
      </c>
      <c r="L1530">
        <v>0</v>
      </c>
      <c r="M1530">
        <v>0</v>
      </c>
      <c r="N1530">
        <v>0</v>
      </c>
      <c r="O1530">
        <v>1469</v>
      </c>
    </row>
    <row r="1531" spans="1:15">
      <c r="A1531" t="s">
        <v>29</v>
      </c>
      <c r="B1531" t="s">
        <v>42</v>
      </c>
      <c r="C1531" t="s">
        <v>52</v>
      </c>
      <c r="D1531" t="s">
        <v>53</v>
      </c>
      <c r="E1531">
        <v>23</v>
      </c>
      <c r="F1531" t="str">
        <f t="shared" si="23"/>
        <v>Average Per Premise1-in-10October System Peak Day30% Cycling23</v>
      </c>
      <c r="G1531">
        <v>6.312875</v>
      </c>
      <c r="H1531">
        <v>6.312875</v>
      </c>
      <c r="I1531">
        <v>68.5916</v>
      </c>
      <c r="J1531">
        <v>0</v>
      </c>
      <c r="K1531">
        <v>0</v>
      </c>
      <c r="L1531">
        <v>0</v>
      </c>
      <c r="M1531">
        <v>0</v>
      </c>
      <c r="N1531">
        <v>0</v>
      </c>
      <c r="O1531">
        <v>1469</v>
      </c>
    </row>
    <row r="1532" spans="1:15">
      <c r="A1532" t="s">
        <v>30</v>
      </c>
      <c r="B1532" t="s">
        <v>42</v>
      </c>
      <c r="C1532" t="s">
        <v>52</v>
      </c>
      <c r="D1532" t="s">
        <v>53</v>
      </c>
      <c r="E1532">
        <v>23</v>
      </c>
      <c r="F1532" t="str">
        <f t="shared" si="23"/>
        <v>Average Per Device1-in-10October System Peak Day30% Cycling23</v>
      </c>
      <c r="G1532">
        <v>2.371162</v>
      </c>
      <c r="H1532">
        <v>2.371162</v>
      </c>
      <c r="I1532">
        <v>68.5916</v>
      </c>
      <c r="J1532">
        <v>0</v>
      </c>
      <c r="K1532">
        <v>0</v>
      </c>
      <c r="L1532">
        <v>0</v>
      </c>
      <c r="M1532">
        <v>0</v>
      </c>
      <c r="N1532">
        <v>0</v>
      </c>
      <c r="O1532">
        <v>1469</v>
      </c>
    </row>
    <row r="1533" spans="1:15">
      <c r="A1533" t="s">
        <v>51</v>
      </c>
      <c r="B1533" t="s">
        <v>42</v>
      </c>
      <c r="C1533" t="s">
        <v>52</v>
      </c>
      <c r="D1533" t="s">
        <v>53</v>
      </c>
      <c r="E1533">
        <v>23</v>
      </c>
      <c r="F1533" t="str">
        <f t="shared" si="23"/>
        <v>Aggregate1-in-10October System Peak Day30% Cycling23</v>
      </c>
      <c r="G1533">
        <v>9.2736140000000002</v>
      </c>
      <c r="H1533">
        <v>9.2736140000000002</v>
      </c>
      <c r="I1533">
        <v>68.5916</v>
      </c>
      <c r="J1533">
        <v>0</v>
      </c>
      <c r="K1533">
        <v>0</v>
      </c>
      <c r="L1533">
        <v>0</v>
      </c>
      <c r="M1533">
        <v>0</v>
      </c>
      <c r="N1533">
        <v>0</v>
      </c>
      <c r="O1533">
        <v>1469</v>
      </c>
    </row>
    <row r="1534" spans="1:15">
      <c r="A1534" t="s">
        <v>31</v>
      </c>
      <c r="B1534" t="s">
        <v>42</v>
      </c>
      <c r="C1534" t="s">
        <v>52</v>
      </c>
      <c r="D1534" t="s">
        <v>53</v>
      </c>
      <c r="E1534">
        <v>24</v>
      </c>
      <c r="F1534" t="str">
        <f t="shared" si="23"/>
        <v>Average Per Ton1-in-10October System Peak Day30% Cycling24</v>
      </c>
      <c r="G1534">
        <v>0.5478845</v>
      </c>
      <c r="H1534">
        <v>0.5478845</v>
      </c>
      <c r="I1534">
        <v>67.101399999999998</v>
      </c>
      <c r="J1534">
        <v>0</v>
      </c>
      <c r="K1534">
        <v>0</v>
      </c>
      <c r="L1534">
        <v>0</v>
      </c>
      <c r="M1534">
        <v>0</v>
      </c>
      <c r="N1534">
        <v>0</v>
      </c>
      <c r="O1534">
        <v>1469</v>
      </c>
    </row>
    <row r="1535" spans="1:15">
      <c r="A1535" t="s">
        <v>29</v>
      </c>
      <c r="B1535" t="s">
        <v>42</v>
      </c>
      <c r="C1535" t="s">
        <v>52</v>
      </c>
      <c r="D1535" t="s">
        <v>53</v>
      </c>
      <c r="E1535">
        <v>24</v>
      </c>
      <c r="F1535" t="str">
        <f t="shared" si="23"/>
        <v>Average Per Premise1-in-10October System Peak Day30% Cycling24</v>
      </c>
      <c r="G1535">
        <v>5.6494759999999999</v>
      </c>
      <c r="H1535">
        <v>5.6494759999999999</v>
      </c>
      <c r="I1535">
        <v>67.101399999999998</v>
      </c>
      <c r="J1535">
        <v>0</v>
      </c>
      <c r="K1535">
        <v>0</v>
      </c>
      <c r="L1535">
        <v>0</v>
      </c>
      <c r="M1535">
        <v>0</v>
      </c>
      <c r="N1535">
        <v>0</v>
      </c>
      <c r="O1535">
        <v>1469</v>
      </c>
    </row>
    <row r="1536" spans="1:15">
      <c r="A1536" t="s">
        <v>30</v>
      </c>
      <c r="B1536" t="s">
        <v>42</v>
      </c>
      <c r="C1536" t="s">
        <v>52</v>
      </c>
      <c r="D1536" t="s">
        <v>53</v>
      </c>
      <c r="E1536">
        <v>24</v>
      </c>
      <c r="F1536" t="str">
        <f t="shared" si="23"/>
        <v>Average Per Device1-in-10October System Peak Day30% Cycling24</v>
      </c>
      <c r="G1536">
        <v>2.1219839999999999</v>
      </c>
      <c r="H1536">
        <v>2.1219839999999999</v>
      </c>
      <c r="I1536">
        <v>67.101399999999998</v>
      </c>
      <c r="J1536">
        <v>0</v>
      </c>
      <c r="K1536">
        <v>0</v>
      </c>
      <c r="L1536">
        <v>0</v>
      </c>
      <c r="M1536">
        <v>0</v>
      </c>
      <c r="N1536">
        <v>0</v>
      </c>
      <c r="O1536">
        <v>1469</v>
      </c>
    </row>
    <row r="1537" spans="1:15">
      <c r="A1537" t="s">
        <v>51</v>
      </c>
      <c r="B1537" t="s">
        <v>42</v>
      </c>
      <c r="C1537" t="s">
        <v>52</v>
      </c>
      <c r="D1537" t="s">
        <v>53</v>
      </c>
      <c r="E1537">
        <v>24</v>
      </c>
      <c r="F1537" t="str">
        <f t="shared" si="23"/>
        <v>Aggregate1-in-10October System Peak Day30% Cycling24</v>
      </c>
      <c r="G1537">
        <v>8.29908</v>
      </c>
      <c r="H1537">
        <v>8.29908</v>
      </c>
      <c r="I1537">
        <v>67.101399999999998</v>
      </c>
      <c r="J1537">
        <v>0</v>
      </c>
      <c r="K1537">
        <v>0</v>
      </c>
      <c r="L1537">
        <v>0</v>
      </c>
      <c r="M1537">
        <v>0</v>
      </c>
      <c r="N1537">
        <v>0</v>
      </c>
      <c r="O1537">
        <v>1469</v>
      </c>
    </row>
    <row r="1538" spans="1:15">
      <c r="A1538" t="s">
        <v>31</v>
      </c>
      <c r="B1538" t="s">
        <v>42</v>
      </c>
      <c r="C1538" t="s">
        <v>52</v>
      </c>
      <c r="D1538" t="s">
        <v>32</v>
      </c>
      <c r="E1538">
        <v>1</v>
      </c>
      <c r="F1538" t="str">
        <f t="shared" si="23"/>
        <v>Average Per Ton1-in-10October System Peak Day50% Cycling1</v>
      </c>
      <c r="G1538">
        <v>0.43250440000000001</v>
      </c>
      <c r="H1538">
        <v>0.43250440000000001</v>
      </c>
      <c r="I1538">
        <v>61.571899999999999</v>
      </c>
      <c r="J1538">
        <v>0</v>
      </c>
      <c r="K1538">
        <v>0</v>
      </c>
      <c r="L1538">
        <v>0</v>
      </c>
      <c r="M1538">
        <v>0</v>
      </c>
      <c r="N1538">
        <v>0</v>
      </c>
      <c r="O1538">
        <v>3401</v>
      </c>
    </row>
    <row r="1539" spans="1:15">
      <c r="A1539" t="s">
        <v>29</v>
      </c>
      <c r="B1539" t="s">
        <v>42</v>
      </c>
      <c r="C1539" t="s">
        <v>52</v>
      </c>
      <c r="D1539" t="s">
        <v>32</v>
      </c>
      <c r="E1539">
        <v>1</v>
      </c>
      <c r="F1539" t="str">
        <f t="shared" ref="F1539:F1602" si="24">CONCATENATE(A1539,B1539,C1539,D1539,E1539)</f>
        <v>Average Per Premise1-in-10October System Peak Day50% Cycling1</v>
      </c>
      <c r="G1539">
        <v>3.7977099999999999</v>
      </c>
      <c r="H1539">
        <v>3.7977099999999999</v>
      </c>
      <c r="I1539">
        <v>61.571899999999999</v>
      </c>
      <c r="J1539">
        <v>0</v>
      </c>
      <c r="K1539">
        <v>0</v>
      </c>
      <c r="L1539">
        <v>0</v>
      </c>
      <c r="M1539">
        <v>0</v>
      </c>
      <c r="N1539">
        <v>0</v>
      </c>
      <c r="O1539">
        <v>3401</v>
      </c>
    </row>
    <row r="1540" spans="1:15">
      <c r="A1540" t="s">
        <v>30</v>
      </c>
      <c r="B1540" t="s">
        <v>42</v>
      </c>
      <c r="C1540" t="s">
        <v>52</v>
      </c>
      <c r="D1540" t="s">
        <v>32</v>
      </c>
      <c r="E1540">
        <v>1</v>
      </c>
      <c r="F1540" t="str">
        <f t="shared" si="24"/>
        <v>Average Per Device1-in-10October System Peak Day50% Cycling1</v>
      </c>
      <c r="G1540">
        <v>1.6808970000000001</v>
      </c>
      <c r="H1540">
        <v>1.6808970000000001</v>
      </c>
      <c r="I1540">
        <v>61.571899999999999</v>
      </c>
      <c r="J1540">
        <v>0</v>
      </c>
      <c r="K1540">
        <v>0</v>
      </c>
      <c r="L1540">
        <v>0</v>
      </c>
      <c r="M1540">
        <v>0</v>
      </c>
      <c r="N1540">
        <v>0</v>
      </c>
      <c r="O1540">
        <v>3401</v>
      </c>
    </row>
    <row r="1541" spans="1:15">
      <c r="A1541" t="s">
        <v>51</v>
      </c>
      <c r="B1541" t="s">
        <v>42</v>
      </c>
      <c r="C1541" t="s">
        <v>52</v>
      </c>
      <c r="D1541" t="s">
        <v>32</v>
      </c>
      <c r="E1541">
        <v>1</v>
      </c>
      <c r="F1541" t="str">
        <f t="shared" si="24"/>
        <v>Aggregate1-in-10October System Peak Day50% Cycling1</v>
      </c>
      <c r="G1541">
        <v>12.91601</v>
      </c>
      <c r="H1541">
        <v>12.91601</v>
      </c>
      <c r="I1541">
        <v>61.571899999999999</v>
      </c>
      <c r="J1541">
        <v>0</v>
      </c>
      <c r="K1541">
        <v>0</v>
      </c>
      <c r="L1541">
        <v>0</v>
      </c>
      <c r="M1541">
        <v>0</v>
      </c>
      <c r="N1541">
        <v>0</v>
      </c>
      <c r="O1541">
        <v>3401</v>
      </c>
    </row>
    <row r="1542" spans="1:15">
      <c r="A1542" t="s">
        <v>31</v>
      </c>
      <c r="B1542" t="s">
        <v>42</v>
      </c>
      <c r="C1542" t="s">
        <v>52</v>
      </c>
      <c r="D1542" t="s">
        <v>32</v>
      </c>
      <c r="E1542">
        <v>2</v>
      </c>
      <c r="F1542" t="str">
        <f t="shared" si="24"/>
        <v>Average Per Ton1-in-10October System Peak Day50% Cycling2</v>
      </c>
      <c r="G1542">
        <v>0.41603469999999998</v>
      </c>
      <c r="H1542">
        <v>0.41603469999999998</v>
      </c>
      <c r="I1542">
        <v>60.762999999999998</v>
      </c>
      <c r="J1542">
        <v>0</v>
      </c>
      <c r="K1542">
        <v>0</v>
      </c>
      <c r="L1542">
        <v>0</v>
      </c>
      <c r="M1542">
        <v>0</v>
      </c>
      <c r="N1542">
        <v>0</v>
      </c>
      <c r="O1542">
        <v>3401</v>
      </c>
    </row>
    <row r="1543" spans="1:15">
      <c r="A1543" t="s">
        <v>29</v>
      </c>
      <c r="B1543" t="s">
        <v>42</v>
      </c>
      <c r="C1543" t="s">
        <v>52</v>
      </c>
      <c r="D1543" t="s">
        <v>32</v>
      </c>
      <c r="E1543">
        <v>2</v>
      </c>
      <c r="F1543" t="str">
        <f t="shared" si="24"/>
        <v>Average Per Premise1-in-10October System Peak Day50% Cycling2</v>
      </c>
      <c r="G1543">
        <v>3.6530930000000001</v>
      </c>
      <c r="H1543">
        <v>3.6530930000000001</v>
      </c>
      <c r="I1543">
        <v>60.762999999999998</v>
      </c>
      <c r="J1543">
        <v>0</v>
      </c>
      <c r="K1543">
        <v>0</v>
      </c>
      <c r="L1543">
        <v>0</v>
      </c>
      <c r="M1543">
        <v>0</v>
      </c>
      <c r="N1543">
        <v>0</v>
      </c>
      <c r="O1543">
        <v>3401</v>
      </c>
    </row>
    <row r="1544" spans="1:15">
      <c r="A1544" t="s">
        <v>30</v>
      </c>
      <c r="B1544" t="s">
        <v>42</v>
      </c>
      <c r="C1544" t="s">
        <v>52</v>
      </c>
      <c r="D1544" t="s">
        <v>32</v>
      </c>
      <c r="E1544">
        <v>2</v>
      </c>
      <c r="F1544" t="str">
        <f t="shared" si="24"/>
        <v>Average Per Device1-in-10October System Peak Day50% Cycling2</v>
      </c>
      <c r="G1544">
        <v>1.6168880000000001</v>
      </c>
      <c r="H1544">
        <v>1.6168880000000001</v>
      </c>
      <c r="I1544">
        <v>60.762999999999998</v>
      </c>
      <c r="J1544">
        <v>0</v>
      </c>
      <c r="K1544">
        <v>0</v>
      </c>
      <c r="L1544">
        <v>0</v>
      </c>
      <c r="M1544">
        <v>0</v>
      </c>
      <c r="N1544">
        <v>0</v>
      </c>
      <c r="O1544">
        <v>3401</v>
      </c>
    </row>
    <row r="1545" spans="1:15">
      <c r="A1545" t="s">
        <v>51</v>
      </c>
      <c r="B1545" t="s">
        <v>42</v>
      </c>
      <c r="C1545" t="s">
        <v>52</v>
      </c>
      <c r="D1545" t="s">
        <v>32</v>
      </c>
      <c r="E1545">
        <v>2</v>
      </c>
      <c r="F1545" t="str">
        <f t="shared" si="24"/>
        <v>Aggregate1-in-10October System Peak Day50% Cycling2</v>
      </c>
      <c r="G1545">
        <v>12.42417</v>
      </c>
      <c r="H1545">
        <v>12.42417</v>
      </c>
      <c r="I1545">
        <v>60.762999999999998</v>
      </c>
      <c r="J1545">
        <v>0</v>
      </c>
      <c r="K1545">
        <v>0</v>
      </c>
      <c r="L1545">
        <v>0</v>
      </c>
      <c r="M1545">
        <v>0</v>
      </c>
      <c r="N1545">
        <v>0</v>
      </c>
      <c r="O1545">
        <v>3401</v>
      </c>
    </row>
    <row r="1546" spans="1:15">
      <c r="A1546" t="s">
        <v>31</v>
      </c>
      <c r="B1546" t="s">
        <v>42</v>
      </c>
      <c r="C1546" t="s">
        <v>52</v>
      </c>
      <c r="D1546" t="s">
        <v>32</v>
      </c>
      <c r="E1546">
        <v>3</v>
      </c>
      <c r="F1546" t="str">
        <f t="shared" si="24"/>
        <v>Average Per Ton1-in-10October System Peak Day50% Cycling3</v>
      </c>
      <c r="G1546">
        <v>0.40610239999999997</v>
      </c>
      <c r="H1546">
        <v>0.40610239999999997</v>
      </c>
      <c r="I1546">
        <v>60.283700000000003</v>
      </c>
      <c r="J1546">
        <v>0</v>
      </c>
      <c r="K1546">
        <v>0</v>
      </c>
      <c r="L1546">
        <v>0</v>
      </c>
      <c r="M1546">
        <v>0</v>
      </c>
      <c r="N1546">
        <v>0</v>
      </c>
      <c r="O1546">
        <v>3401</v>
      </c>
    </row>
    <row r="1547" spans="1:15">
      <c r="A1547" t="s">
        <v>29</v>
      </c>
      <c r="B1547" t="s">
        <v>42</v>
      </c>
      <c r="C1547" t="s">
        <v>52</v>
      </c>
      <c r="D1547" t="s">
        <v>32</v>
      </c>
      <c r="E1547">
        <v>3</v>
      </c>
      <c r="F1547" t="str">
        <f t="shared" si="24"/>
        <v>Average Per Premise1-in-10October System Peak Day50% Cycling3</v>
      </c>
      <c r="G1547">
        <v>3.5658799999999999</v>
      </c>
      <c r="H1547">
        <v>3.5658799999999999</v>
      </c>
      <c r="I1547">
        <v>60.283700000000003</v>
      </c>
      <c r="J1547">
        <v>0</v>
      </c>
      <c r="K1547">
        <v>0</v>
      </c>
      <c r="L1547">
        <v>0</v>
      </c>
      <c r="M1547">
        <v>0</v>
      </c>
      <c r="N1547">
        <v>0</v>
      </c>
      <c r="O1547">
        <v>3401</v>
      </c>
    </row>
    <row r="1548" spans="1:15">
      <c r="A1548" t="s">
        <v>30</v>
      </c>
      <c r="B1548" t="s">
        <v>42</v>
      </c>
      <c r="C1548" t="s">
        <v>52</v>
      </c>
      <c r="D1548" t="s">
        <v>32</v>
      </c>
      <c r="E1548">
        <v>3</v>
      </c>
      <c r="F1548" t="str">
        <f t="shared" si="24"/>
        <v>Average Per Device1-in-10October System Peak Day50% Cycling3</v>
      </c>
      <c r="G1548">
        <v>1.578287</v>
      </c>
      <c r="H1548">
        <v>1.578287</v>
      </c>
      <c r="I1548">
        <v>60.283700000000003</v>
      </c>
      <c r="J1548">
        <v>0</v>
      </c>
      <c r="K1548">
        <v>0</v>
      </c>
      <c r="L1548">
        <v>0</v>
      </c>
      <c r="M1548">
        <v>0</v>
      </c>
      <c r="N1548">
        <v>0</v>
      </c>
      <c r="O1548">
        <v>3401</v>
      </c>
    </row>
    <row r="1549" spans="1:15">
      <c r="A1549" t="s">
        <v>51</v>
      </c>
      <c r="B1549" t="s">
        <v>42</v>
      </c>
      <c r="C1549" t="s">
        <v>52</v>
      </c>
      <c r="D1549" t="s">
        <v>32</v>
      </c>
      <c r="E1549">
        <v>3</v>
      </c>
      <c r="F1549" t="str">
        <f t="shared" si="24"/>
        <v>Aggregate1-in-10October System Peak Day50% Cycling3</v>
      </c>
      <c r="G1549">
        <v>12.127560000000001</v>
      </c>
      <c r="H1549">
        <v>12.127560000000001</v>
      </c>
      <c r="I1549">
        <v>60.283700000000003</v>
      </c>
      <c r="J1549">
        <v>0</v>
      </c>
      <c r="K1549">
        <v>0</v>
      </c>
      <c r="L1549">
        <v>0</v>
      </c>
      <c r="M1549">
        <v>0</v>
      </c>
      <c r="N1549">
        <v>0</v>
      </c>
      <c r="O1549">
        <v>3401</v>
      </c>
    </row>
    <row r="1550" spans="1:15">
      <c r="A1550" t="s">
        <v>31</v>
      </c>
      <c r="B1550" t="s">
        <v>42</v>
      </c>
      <c r="C1550" t="s">
        <v>52</v>
      </c>
      <c r="D1550" t="s">
        <v>32</v>
      </c>
      <c r="E1550">
        <v>4</v>
      </c>
      <c r="F1550" t="str">
        <f t="shared" si="24"/>
        <v>Average Per Ton1-in-10October System Peak Day50% Cycling4</v>
      </c>
      <c r="G1550">
        <v>0.40260479999999998</v>
      </c>
      <c r="H1550">
        <v>0.40260479999999998</v>
      </c>
      <c r="I1550">
        <v>59.794800000000002</v>
      </c>
      <c r="J1550">
        <v>0</v>
      </c>
      <c r="K1550">
        <v>0</v>
      </c>
      <c r="L1550">
        <v>0</v>
      </c>
      <c r="M1550">
        <v>0</v>
      </c>
      <c r="N1550">
        <v>0</v>
      </c>
      <c r="O1550">
        <v>3401</v>
      </c>
    </row>
    <row r="1551" spans="1:15">
      <c r="A1551" t="s">
        <v>29</v>
      </c>
      <c r="B1551" t="s">
        <v>42</v>
      </c>
      <c r="C1551" t="s">
        <v>52</v>
      </c>
      <c r="D1551" t="s">
        <v>32</v>
      </c>
      <c r="E1551">
        <v>4</v>
      </c>
      <c r="F1551" t="str">
        <f t="shared" si="24"/>
        <v>Average Per Premise1-in-10October System Peak Day50% Cycling4</v>
      </c>
      <c r="G1551">
        <v>3.5351689999999998</v>
      </c>
      <c r="H1551">
        <v>3.5351689999999998</v>
      </c>
      <c r="I1551">
        <v>59.794800000000002</v>
      </c>
      <c r="J1551">
        <v>0</v>
      </c>
      <c r="K1551">
        <v>0</v>
      </c>
      <c r="L1551">
        <v>0</v>
      </c>
      <c r="M1551">
        <v>0</v>
      </c>
      <c r="N1551">
        <v>0</v>
      </c>
      <c r="O1551">
        <v>3401</v>
      </c>
    </row>
    <row r="1552" spans="1:15">
      <c r="A1552" t="s">
        <v>30</v>
      </c>
      <c r="B1552" t="s">
        <v>42</v>
      </c>
      <c r="C1552" t="s">
        <v>52</v>
      </c>
      <c r="D1552" t="s">
        <v>32</v>
      </c>
      <c r="E1552">
        <v>4</v>
      </c>
      <c r="F1552" t="str">
        <f t="shared" si="24"/>
        <v>Average Per Device1-in-10October System Peak Day50% Cycling4</v>
      </c>
      <c r="G1552">
        <v>1.564694</v>
      </c>
      <c r="H1552">
        <v>1.564694</v>
      </c>
      <c r="I1552">
        <v>59.794800000000002</v>
      </c>
      <c r="J1552">
        <v>0</v>
      </c>
      <c r="K1552">
        <v>0</v>
      </c>
      <c r="L1552">
        <v>0</v>
      </c>
      <c r="M1552">
        <v>0</v>
      </c>
      <c r="N1552">
        <v>0</v>
      </c>
      <c r="O1552">
        <v>3401</v>
      </c>
    </row>
    <row r="1553" spans="1:15">
      <c r="A1553" t="s">
        <v>51</v>
      </c>
      <c r="B1553" t="s">
        <v>42</v>
      </c>
      <c r="C1553" t="s">
        <v>52</v>
      </c>
      <c r="D1553" t="s">
        <v>32</v>
      </c>
      <c r="E1553">
        <v>4</v>
      </c>
      <c r="F1553" t="str">
        <f t="shared" si="24"/>
        <v>Aggregate1-in-10October System Peak Day50% Cycling4</v>
      </c>
      <c r="G1553">
        <v>12.023110000000001</v>
      </c>
      <c r="H1553">
        <v>12.023110000000001</v>
      </c>
      <c r="I1553">
        <v>59.794800000000002</v>
      </c>
      <c r="J1553">
        <v>0</v>
      </c>
      <c r="K1553">
        <v>0</v>
      </c>
      <c r="L1553">
        <v>0</v>
      </c>
      <c r="M1553">
        <v>0</v>
      </c>
      <c r="N1553">
        <v>0</v>
      </c>
      <c r="O1553">
        <v>3401</v>
      </c>
    </row>
    <row r="1554" spans="1:15">
      <c r="A1554" t="s">
        <v>31</v>
      </c>
      <c r="B1554" t="s">
        <v>42</v>
      </c>
      <c r="C1554" t="s">
        <v>52</v>
      </c>
      <c r="D1554" t="s">
        <v>32</v>
      </c>
      <c r="E1554">
        <v>5</v>
      </c>
      <c r="F1554" t="str">
        <f t="shared" si="24"/>
        <v>Average Per Ton1-in-10October System Peak Day50% Cycling5</v>
      </c>
      <c r="G1554">
        <v>0.41561110000000001</v>
      </c>
      <c r="H1554">
        <v>0.41561110000000001</v>
      </c>
      <c r="I1554">
        <v>60.052300000000002</v>
      </c>
      <c r="J1554">
        <v>0</v>
      </c>
      <c r="K1554">
        <v>0</v>
      </c>
      <c r="L1554">
        <v>0</v>
      </c>
      <c r="M1554">
        <v>0</v>
      </c>
      <c r="N1554">
        <v>0</v>
      </c>
      <c r="O1554">
        <v>3401</v>
      </c>
    </row>
    <row r="1555" spans="1:15">
      <c r="A1555" t="s">
        <v>29</v>
      </c>
      <c r="B1555" t="s">
        <v>42</v>
      </c>
      <c r="C1555" t="s">
        <v>52</v>
      </c>
      <c r="D1555" t="s">
        <v>32</v>
      </c>
      <c r="E1555">
        <v>5</v>
      </c>
      <c r="F1555" t="str">
        <f t="shared" si="24"/>
        <v>Average Per Premise1-in-10October System Peak Day50% Cycling5</v>
      </c>
      <c r="G1555">
        <v>3.6493739999999999</v>
      </c>
      <c r="H1555">
        <v>3.6493739999999999</v>
      </c>
      <c r="I1555">
        <v>60.052300000000002</v>
      </c>
      <c r="J1555">
        <v>0</v>
      </c>
      <c r="K1555">
        <v>0</v>
      </c>
      <c r="L1555">
        <v>0</v>
      </c>
      <c r="M1555">
        <v>0</v>
      </c>
      <c r="N1555">
        <v>0</v>
      </c>
      <c r="O1555">
        <v>3401</v>
      </c>
    </row>
    <row r="1556" spans="1:15">
      <c r="A1556" t="s">
        <v>30</v>
      </c>
      <c r="B1556" t="s">
        <v>42</v>
      </c>
      <c r="C1556" t="s">
        <v>52</v>
      </c>
      <c r="D1556" t="s">
        <v>32</v>
      </c>
      <c r="E1556">
        <v>5</v>
      </c>
      <c r="F1556" t="str">
        <f t="shared" si="24"/>
        <v>Average Per Device1-in-10October System Peak Day50% Cycling5</v>
      </c>
      <c r="G1556">
        <v>1.6152420000000001</v>
      </c>
      <c r="H1556">
        <v>1.6152420000000001</v>
      </c>
      <c r="I1556">
        <v>60.052300000000002</v>
      </c>
      <c r="J1556">
        <v>0</v>
      </c>
      <c r="K1556">
        <v>0</v>
      </c>
      <c r="L1556">
        <v>0</v>
      </c>
      <c r="M1556">
        <v>0</v>
      </c>
      <c r="N1556">
        <v>0</v>
      </c>
      <c r="O1556">
        <v>3401</v>
      </c>
    </row>
    <row r="1557" spans="1:15">
      <c r="A1557" t="s">
        <v>51</v>
      </c>
      <c r="B1557" t="s">
        <v>42</v>
      </c>
      <c r="C1557" t="s">
        <v>52</v>
      </c>
      <c r="D1557" t="s">
        <v>32</v>
      </c>
      <c r="E1557">
        <v>5</v>
      </c>
      <c r="F1557" t="str">
        <f t="shared" si="24"/>
        <v>Aggregate1-in-10October System Peak Day50% Cycling5</v>
      </c>
      <c r="G1557">
        <v>12.411519999999999</v>
      </c>
      <c r="H1557">
        <v>12.411519999999999</v>
      </c>
      <c r="I1557">
        <v>60.052300000000002</v>
      </c>
      <c r="J1557">
        <v>0</v>
      </c>
      <c r="K1557">
        <v>0</v>
      </c>
      <c r="L1557">
        <v>0</v>
      </c>
      <c r="M1557">
        <v>0</v>
      </c>
      <c r="N1557">
        <v>0</v>
      </c>
      <c r="O1557">
        <v>3401</v>
      </c>
    </row>
    <row r="1558" spans="1:15">
      <c r="A1558" t="s">
        <v>31</v>
      </c>
      <c r="B1558" t="s">
        <v>42</v>
      </c>
      <c r="C1558" t="s">
        <v>52</v>
      </c>
      <c r="D1558" t="s">
        <v>32</v>
      </c>
      <c r="E1558">
        <v>6</v>
      </c>
      <c r="F1558" t="str">
        <f t="shared" si="24"/>
        <v>Average Per Ton1-in-10October System Peak Day50% Cycling6</v>
      </c>
      <c r="G1558">
        <v>0.45045809999999997</v>
      </c>
      <c r="H1558">
        <v>0.45045809999999997</v>
      </c>
      <c r="I1558">
        <v>61.192300000000003</v>
      </c>
      <c r="J1558">
        <v>0</v>
      </c>
      <c r="K1558">
        <v>0</v>
      </c>
      <c r="L1558">
        <v>0</v>
      </c>
      <c r="M1558">
        <v>0</v>
      </c>
      <c r="N1558">
        <v>0</v>
      </c>
      <c r="O1558">
        <v>3401</v>
      </c>
    </row>
    <row r="1559" spans="1:15">
      <c r="A1559" t="s">
        <v>29</v>
      </c>
      <c r="B1559" t="s">
        <v>42</v>
      </c>
      <c r="C1559" t="s">
        <v>52</v>
      </c>
      <c r="D1559" t="s">
        <v>32</v>
      </c>
      <c r="E1559">
        <v>6</v>
      </c>
      <c r="F1559" t="str">
        <f t="shared" si="24"/>
        <v>Average Per Premise1-in-10October System Peak Day50% Cycling6</v>
      </c>
      <c r="G1559">
        <v>3.9553560000000001</v>
      </c>
      <c r="H1559">
        <v>3.9553560000000001</v>
      </c>
      <c r="I1559">
        <v>61.192300000000003</v>
      </c>
      <c r="J1559">
        <v>0</v>
      </c>
      <c r="K1559">
        <v>0</v>
      </c>
      <c r="L1559">
        <v>0</v>
      </c>
      <c r="M1559">
        <v>0</v>
      </c>
      <c r="N1559">
        <v>0</v>
      </c>
      <c r="O1559">
        <v>3401</v>
      </c>
    </row>
    <row r="1560" spans="1:15">
      <c r="A1560" t="s">
        <v>30</v>
      </c>
      <c r="B1560" t="s">
        <v>42</v>
      </c>
      <c r="C1560" t="s">
        <v>52</v>
      </c>
      <c r="D1560" t="s">
        <v>32</v>
      </c>
      <c r="E1560">
        <v>6</v>
      </c>
      <c r="F1560" t="str">
        <f t="shared" si="24"/>
        <v>Average Per Device1-in-10October System Peak Day50% Cycling6</v>
      </c>
      <c r="G1560">
        <v>1.750672</v>
      </c>
      <c r="H1560">
        <v>1.750672</v>
      </c>
      <c r="I1560">
        <v>61.192300000000003</v>
      </c>
      <c r="J1560">
        <v>0</v>
      </c>
      <c r="K1560">
        <v>0</v>
      </c>
      <c r="L1560">
        <v>0</v>
      </c>
      <c r="M1560">
        <v>0</v>
      </c>
      <c r="N1560">
        <v>0</v>
      </c>
      <c r="O1560">
        <v>3401</v>
      </c>
    </row>
    <row r="1561" spans="1:15">
      <c r="A1561" t="s">
        <v>51</v>
      </c>
      <c r="B1561" t="s">
        <v>42</v>
      </c>
      <c r="C1561" t="s">
        <v>52</v>
      </c>
      <c r="D1561" t="s">
        <v>32</v>
      </c>
      <c r="E1561">
        <v>6</v>
      </c>
      <c r="F1561" t="str">
        <f t="shared" si="24"/>
        <v>Aggregate1-in-10October System Peak Day50% Cycling6</v>
      </c>
      <c r="G1561">
        <v>13.452170000000001</v>
      </c>
      <c r="H1561">
        <v>13.452170000000001</v>
      </c>
      <c r="I1561">
        <v>61.192300000000003</v>
      </c>
      <c r="J1561">
        <v>0</v>
      </c>
      <c r="K1561">
        <v>0</v>
      </c>
      <c r="L1561">
        <v>0</v>
      </c>
      <c r="M1561">
        <v>0</v>
      </c>
      <c r="N1561">
        <v>0</v>
      </c>
      <c r="O1561">
        <v>3401</v>
      </c>
    </row>
    <row r="1562" spans="1:15">
      <c r="A1562" t="s">
        <v>31</v>
      </c>
      <c r="B1562" t="s">
        <v>42</v>
      </c>
      <c r="C1562" t="s">
        <v>52</v>
      </c>
      <c r="D1562" t="s">
        <v>32</v>
      </c>
      <c r="E1562">
        <v>7</v>
      </c>
      <c r="F1562" t="str">
        <f t="shared" si="24"/>
        <v>Average Per Ton1-in-10October System Peak Day50% Cycling7</v>
      </c>
      <c r="G1562">
        <v>0.51143000000000005</v>
      </c>
      <c r="H1562">
        <v>0.51143000000000005</v>
      </c>
      <c r="I1562">
        <v>61.467199999999998</v>
      </c>
      <c r="J1562">
        <v>0</v>
      </c>
      <c r="K1562">
        <v>0</v>
      </c>
      <c r="L1562">
        <v>0</v>
      </c>
      <c r="M1562">
        <v>0</v>
      </c>
      <c r="N1562">
        <v>0</v>
      </c>
      <c r="O1562">
        <v>3401</v>
      </c>
    </row>
    <row r="1563" spans="1:15">
      <c r="A1563" t="s">
        <v>29</v>
      </c>
      <c r="B1563" t="s">
        <v>42</v>
      </c>
      <c r="C1563" t="s">
        <v>52</v>
      </c>
      <c r="D1563" t="s">
        <v>32</v>
      </c>
      <c r="E1563">
        <v>7</v>
      </c>
      <c r="F1563" t="str">
        <f t="shared" si="24"/>
        <v>Average Per Premise1-in-10October System Peak Day50% Cycling7</v>
      </c>
      <c r="G1563">
        <v>4.4907349999999999</v>
      </c>
      <c r="H1563">
        <v>4.4907349999999999</v>
      </c>
      <c r="I1563">
        <v>61.467199999999998</v>
      </c>
      <c r="J1563">
        <v>0</v>
      </c>
      <c r="K1563">
        <v>0</v>
      </c>
      <c r="L1563">
        <v>0</v>
      </c>
      <c r="M1563">
        <v>0</v>
      </c>
      <c r="N1563">
        <v>0</v>
      </c>
      <c r="O1563">
        <v>3401</v>
      </c>
    </row>
    <row r="1564" spans="1:15">
      <c r="A1564" t="s">
        <v>30</v>
      </c>
      <c r="B1564" t="s">
        <v>42</v>
      </c>
      <c r="C1564" t="s">
        <v>52</v>
      </c>
      <c r="D1564" t="s">
        <v>32</v>
      </c>
      <c r="E1564">
        <v>7</v>
      </c>
      <c r="F1564" t="str">
        <f t="shared" si="24"/>
        <v>Average Per Device1-in-10October System Peak Day50% Cycling7</v>
      </c>
      <c r="G1564">
        <v>1.987635</v>
      </c>
      <c r="H1564">
        <v>1.987635</v>
      </c>
      <c r="I1564">
        <v>61.467199999999998</v>
      </c>
      <c r="J1564">
        <v>0</v>
      </c>
      <c r="K1564">
        <v>0</v>
      </c>
      <c r="L1564">
        <v>0</v>
      </c>
      <c r="M1564">
        <v>0</v>
      </c>
      <c r="N1564">
        <v>0</v>
      </c>
      <c r="O1564">
        <v>3401</v>
      </c>
    </row>
    <row r="1565" spans="1:15">
      <c r="A1565" t="s">
        <v>51</v>
      </c>
      <c r="B1565" t="s">
        <v>42</v>
      </c>
      <c r="C1565" t="s">
        <v>52</v>
      </c>
      <c r="D1565" t="s">
        <v>32</v>
      </c>
      <c r="E1565">
        <v>7</v>
      </c>
      <c r="F1565" t="str">
        <f t="shared" si="24"/>
        <v>Aggregate1-in-10October System Peak Day50% Cycling7</v>
      </c>
      <c r="G1565">
        <v>15.27299</v>
      </c>
      <c r="H1565">
        <v>15.27299</v>
      </c>
      <c r="I1565">
        <v>61.467199999999998</v>
      </c>
      <c r="J1565">
        <v>0</v>
      </c>
      <c r="K1565">
        <v>0</v>
      </c>
      <c r="L1565">
        <v>0</v>
      </c>
      <c r="M1565">
        <v>0</v>
      </c>
      <c r="N1565">
        <v>0</v>
      </c>
      <c r="O1565">
        <v>3401</v>
      </c>
    </row>
    <row r="1566" spans="1:15">
      <c r="A1566" t="s">
        <v>31</v>
      </c>
      <c r="B1566" t="s">
        <v>42</v>
      </c>
      <c r="C1566" t="s">
        <v>52</v>
      </c>
      <c r="D1566" t="s">
        <v>32</v>
      </c>
      <c r="E1566">
        <v>8</v>
      </c>
      <c r="F1566" t="str">
        <f t="shared" si="24"/>
        <v>Average Per Ton1-in-10October System Peak Day50% Cycling8</v>
      </c>
      <c r="G1566">
        <v>0.62892060000000005</v>
      </c>
      <c r="H1566">
        <v>0.62892060000000005</v>
      </c>
      <c r="I1566">
        <v>66.274299999999997</v>
      </c>
      <c r="J1566">
        <v>0</v>
      </c>
      <c r="K1566">
        <v>0</v>
      </c>
      <c r="L1566">
        <v>0</v>
      </c>
      <c r="M1566">
        <v>0</v>
      </c>
      <c r="N1566">
        <v>0</v>
      </c>
      <c r="O1566">
        <v>3401</v>
      </c>
    </row>
    <row r="1567" spans="1:15">
      <c r="A1567" t="s">
        <v>29</v>
      </c>
      <c r="B1567" t="s">
        <v>42</v>
      </c>
      <c r="C1567" t="s">
        <v>52</v>
      </c>
      <c r="D1567" t="s">
        <v>32</v>
      </c>
      <c r="E1567">
        <v>8</v>
      </c>
      <c r="F1567" t="str">
        <f t="shared" si="24"/>
        <v>Average Per Premise1-in-10October System Peak Day50% Cycling8</v>
      </c>
      <c r="G1567">
        <v>5.5223890000000004</v>
      </c>
      <c r="H1567">
        <v>5.5223890000000004</v>
      </c>
      <c r="I1567">
        <v>66.274299999999997</v>
      </c>
      <c r="J1567">
        <v>0</v>
      </c>
      <c r="K1567">
        <v>0</v>
      </c>
      <c r="L1567">
        <v>0</v>
      </c>
      <c r="M1567">
        <v>0</v>
      </c>
      <c r="N1567">
        <v>0</v>
      </c>
      <c r="O1567">
        <v>3401</v>
      </c>
    </row>
    <row r="1568" spans="1:15">
      <c r="A1568" t="s">
        <v>30</v>
      </c>
      <c r="B1568" t="s">
        <v>42</v>
      </c>
      <c r="C1568" t="s">
        <v>52</v>
      </c>
      <c r="D1568" t="s">
        <v>32</v>
      </c>
      <c r="E1568">
        <v>8</v>
      </c>
      <c r="F1568" t="str">
        <f t="shared" si="24"/>
        <v>Average Per Device1-in-10October System Peak Day50% Cycling8</v>
      </c>
      <c r="G1568">
        <v>2.4442529999999998</v>
      </c>
      <c r="H1568">
        <v>2.4442529999999998</v>
      </c>
      <c r="I1568">
        <v>66.274299999999997</v>
      </c>
      <c r="J1568">
        <v>0</v>
      </c>
      <c r="K1568">
        <v>0</v>
      </c>
      <c r="L1568">
        <v>0</v>
      </c>
      <c r="M1568">
        <v>0</v>
      </c>
      <c r="N1568">
        <v>0</v>
      </c>
      <c r="O1568">
        <v>3401</v>
      </c>
    </row>
    <row r="1569" spans="1:15">
      <c r="A1569" t="s">
        <v>51</v>
      </c>
      <c r="B1569" t="s">
        <v>42</v>
      </c>
      <c r="C1569" t="s">
        <v>52</v>
      </c>
      <c r="D1569" t="s">
        <v>32</v>
      </c>
      <c r="E1569">
        <v>8</v>
      </c>
      <c r="F1569" t="str">
        <f t="shared" si="24"/>
        <v>Aggregate1-in-10October System Peak Day50% Cycling8</v>
      </c>
      <c r="G1569">
        <v>18.781639999999999</v>
      </c>
      <c r="H1569">
        <v>18.781639999999999</v>
      </c>
      <c r="I1569">
        <v>66.274299999999997</v>
      </c>
      <c r="J1569">
        <v>0</v>
      </c>
      <c r="K1569">
        <v>0</v>
      </c>
      <c r="L1569">
        <v>0</v>
      </c>
      <c r="M1569">
        <v>0</v>
      </c>
      <c r="N1569">
        <v>0</v>
      </c>
      <c r="O1569">
        <v>3401</v>
      </c>
    </row>
    <row r="1570" spans="1:15">
      <c r="A1570" t="s">
        <v>31</v>
      </c>
      <c r="B1570" t="s">
        <v>42</v>
      </c>
      <c r="C1570" t="s">
        <v>52</v>
      </c>
      <c r="D1570" t="s">
        <v>32</v>
      </c>
      <c r="E1570">
        <v>9</v>
      </c>
      <c r="F1570" t="str">
        <f t="shared" si="24"/>
        <v>Average Per Ton1-in-10October System Peak Day50% Cycling9</v>
      </c>
      <c r="G1570">
        <v>0.80034349999999999</v>
      </c>
      <c r="H1570">
        <v>0.80034349999999999</v>
      </c>
      <c r="I1570">
        <v>74.251099999999994</v>
      </c>
      <c r="J1570">
        <v>0</v>
      </c>
      <c r="K1570">
        <v>0</v>
      </c>
      <c r="L1570">
        <v>0</v>
      </c>
      <c r="M1570">
        <v>0</v>
      </c>
      <c r="N1570">
        <v>0</v>
      </c>
      <c r="O1570">
        <v>3401</v>
      </c>
    </row>
    <row r="1571" spans="1:15">
      <c r="A1571" t="s">
        <v>29</v>
      </c>
      <c r="B1571" t="s">
        <v>42</v>
      </c>
      <c r="C1571" t="s">
        <v>52</v>
      </c>
      <c r="D1571" t="s">
        <v>32</v>
      </c>
      <c r="E1571">
        <v>9</v>
      </c>
      <c r="F1571" t="str">
        <f t="shared" si="24"/>
        <v>Average Per Premise1-in-10October System Peak Day50% Cycling9</v>
      </c>
      <c r="G1571">
        <v>7.027609</v>
      </c>
      <c r="H1571">
        <v>7.027609</v>
      </c>
      <c r="I1571">
        <v>74.251099999999994</v>
      </c>
      <c r="J1571">
        <v>0</v>
      </c>
      <c r="K1571">
        <v>0</v>
      </c>
      <c r="L1571">
        <v>0</v>
      </c>
      <c r="M1571">
        <v>0</v>
      </c>
      <c r="N1571">
        <v>0</v>
      </c>
      <c r="O1571">
        <v>3401</v>
      </c>
    </row>
    <row r="1572" spans="1:15">
      <c r="A1572" t="s">
        <v>30</v>
      </c>
      <c r="B1572" t="s">
        <v>42</v>
      </c>
      <c r="C1572" t="s">
        <v>52</v>
      </c>
      <c r="D1572" t="s">
        <v>32</v>
      </c>
      <c r="E1572">
        <v>9</v>
      </c>
      <c r="F1572" t="str">
        <f t="shared" si="24"/>
        <v>Average Per Device1-in-10October System Peak Day50% Cycling9</v>
      </c>
      <c r="G1572">
        <v>3.1104759999999998</v>
      </c>
      <c r="H1572">
        <v>3.1104759999999998</v>
      </c>
      <c r="I1572">
        <v>74.251099999999994</v>
      </c>
      <c r="J1572">
        <v>0</v>
      </c>
      <c r="K1572">
        <v>0</v>
      </c>
      <c r="L1572">
        <v>0</v>
      </c>
      <c r="M1572">
        <v>0</v>
      </c>
      <c r="N1572">
        <v>0</v>
      </c>
      <c r="O1572">
        <v>3401</v>
      </c>
    </row>
    <row r="1573" spans="1:15">
      <c r="A1573" t="s">
        <v>51</v>
      </c>
      <c r="B1573" t="s">
        <v>42</v>
      </c>
      <c r="C1573" t="s">
        <v>52</v>
      </c>
      <c r="D1573" t="s">
        <v>32</v>
      </c>
      <c r="E1573">
        <v>9</v>
      </c>
      <c r="F1573" t="str">
        <f t="shared" si="24"/>
        <v>Aggregate1-in-10October System Peak Day50% Cycling9</v>
      </c>
      <c r="G1573">
        <v>23.9009</v>
      </c>
      <c r="H1573">
        <v>23.9009</v>
      </c>
      <c r="I1573">
        <v>74.251099999999994</v>
      </c>
      <c r="J1573">
        <v>0</v>
      </c>
      <c r="K1573">
        <v>0</v>
      </c>
      <c r="L1573">
        <v>0</v>
      </c>
      <c r="M1573">
        <v>0</v>
      </c>
      <c r="N1573">
        <v>0</v>
      </c>
      <c r="O1573">
        <v>3401</v>
      </c>
    </row>
    <row r="1574" spans="1:15">
      <c r="A1574" t="s">
        <v>31</v>
      </c>
      <c r="B1574" t="s">
        <v>42</v>
      </c>
      <c r="C1574" t="s">
        <v>52</v>
      </c>
      <c r="D1574" t="s">
        <v>32</v>
      </c>
      <c r="E1574">
        <v>10</v>
      </c>
      <c r="F1574" t="str">
        <f t="shared" si="24"/>
        <v>Average Per Ton1-in-10October System Peak Day50% Cycling10</v>
      </c>
      <c r="G1574">
        <v>0.94781879999999996</v>
      </c>
      <c r="H1574">
        <v>0.94781879999999996</v>
      </c>
      <c r="I1574">
        <v>82.420199999999994</v>
      </c>
      <c r="J1574">
        <v>0</v>
      </c>
      <c r="K1574">
        <v>0</v>
      </c>
      <c r="L1574">
        <v>0</v>
      </c>
      <c r="M1574">
        <v>0</v>
      </c>
      <c r="N1574">
        <v>0</v>
      </c>
      <c r="O1574">
        <v>3401</v>
      </c>
    </row>
    <row r="1575" spans="1:15">
      <c r="A1575" t="s">
        <v>29</v>
      </c>
      <c r="B1575" t="s">
        <v>42</v>
      </c>
      <c r="C1575" t="s">
        <v>52</v>
      </c>
      <c r="D1575" t="s">
        <v>32</v>
      </c>
      <c r="E1575">
        <v>10</v>
      </c>
      <c r="F1575" t="str">
        <f t="shared" si="24"/>
        <v>Average Per Premise1-in-10October System Peak Day50% Cycling10</v>
      </c>
      <c r="G1575">
        <v>8.3225519999999999</v>
      </c>
      <c r="H1575">
        <v>8.3225519999999999</v>
      </c>
      <c r="I1575">
        <v>82.420199999999994</v>
      </c>
      <c r="J1575">
        <v>0</v>
      </c>
      <c r="K1575">
        <v>0</v>
      </c>
      <c r="L1575">
        <v>0</v>
      </c>
      <c r="M1575">
        <v>0</v>
      </c>
      <c r="N1575">
        <v>0</v>
      </c>
      <c r="O1575">
        <v>3401</v>
      </c>
    </row>
    <row r="1576" spans="1:15">
      <c r="A1576" t="s">
        <v>30</v>
      </c>
      <c r="B1576" t="s">
        <v>42</v>
      </c>
      <c r="C1576" t="s">
        <v>52</v>
      </c>
      <c r="D1576" t="s">
        <v>32</v>
      </c>
      <c r="E1576">
        <v>10</v>
      </c>
      <c r="F1576" t="str">
        <f t="shared" si="24"/>
        <v>Average Per Device1-in-10October System Peak Day50% Cycling10</v>
      </c>
      <c r="G1576">
        <v>3.6836280000000001</v>
      </c>
      <c r="H1576">
        <v>3.6836280000000001</v>
      </c>
      <c r="I1576">
        <v>82.420199999999994</v>
      </c>
      <c r="J1576">
        <v>0</v>
      </c>
      <c r="K1576">
        <v>0</v>
      </c>
      <c r="L1576">
        <v>0</v>
      </c>
      <c r="M1576">
        <v>0</v>
      </c>
      <c r="N1576">
        <v>0</v>
      </c>
      <c r="O1576">
        <v>3401</v>
      </c>
    </row>
    <row r="1577" spans="1:15">
      <c r="A1577" t="s">
        <v>51</v>
      </c>
      <c r="B1577" t="s">
        <v>42</v>
      </c>
      <c r="C1577" t="s">
        <v>52</v>
      </c>
      <c r="D1577" t="s">
        <v>32</v>
      </c>
      <c r="E1577">
        <v>10</v>
      </c>
      <c r="F1577" t="str">
        <f t="shared" si="24"/>
        <v>Aggregate1-in-10October System Peak Day50% Cycling10</v>
      </c>
      <c r="G1577">
        <v>28.305</v>
      </c>
      <c r="H1577">
        <v>28.305</v>
      </c>
      <c r="I1577">
        <v>82.420199999999994</v>
      </c>
      <c r="J1577">
        <v>0</v>
      </c>
      <c r="K1577">
        <v>0</v>
      </c>
      <c r="L1577">
        <v>0</v>
      </c>
      <c r="M1577">
        <v>0</v>
      </c>
      <c r="N1577">
        <v>0</v>
      </c>
      <c r="O1577">
        <v>3401</v>
      </c>
    </row>
    <row r="1578" spans="1:15">
      <c r="A1578" t="s">
        <v>31</v>
      </c>
      <c r="B1578" t="s">
        <v>42</v>
      </c>
      <c r="C1578" t="s">
        <v>52</v>
      </c>
      <c r="D1578" t="s">
        <v>32</v>
      </c>
      <c r="E1578">
        <v>11</v>
      </c>
      <c r="F1578" t="str">
        <f t="shared" si="24"/>
        <v>Average Per Ton1-in-10October System Peak Day50% Cycling11</v>
      </c>
      <c r="G1578">
        <v>1.06226</v>
      </c>
      <c r="H1578">
        <v>1.06226</v>
      </c>
      <c r="I1578">
        <v>84.941500000000005</v>
      </c>
      <c r="J1578">
        <v>0</v>
      </c>
      <c r="K1578">
        <v>0</v>
      </c>
      <c r="L1578">
        <v>0</v>
      </c>
      <c r="M1578">
        <v>0</v>
      </c>
      <c r="N1578">
        <v>0</v>
      </c>
      <c r="O1578">
        <v>3401</v>
      </c>
    </row>
    <row r="1579" spans="1:15">
      <c r="A1579" t="s">
        <v>29</v>
      </c>
      <c r="B1579" t="s">
        <v>42</v>
      </c>
      <c r="C1579" t="s">
        <v>52</v>
      </c>
      <c r="D1579" t="s">
        <v>32</v>
      </c>
      <c r="E1579">
        <v>11</v>
      </c>
      <c r="F1579" t="str">
        <f t="shared" si="24"/>
        <v>Average Per Premise1-in-10October System Peak Day50% Cycling11</v>
      </c>
      <c r="G1579">
        <v>9.3274260000000009</v>
      </c>
      <c r="H1579">
        <v>9.3274260000000009</v>
      </c>
      <c r="I1579">
        <v>84.941500000000005</v>
      </c>
      <c r="J1579">
        <v>0</v>
      </c>
      <c r="K1579">
        <v>0</v>
      </c>
      <c r="L1579">
        <v>0</v>
      </c>
      <c r="M1579">
        <v>0</v>
      </c>
      <c r="N1579">
        <v>0</v>
      </c>
      <c r="O1579">
        <v>3401</v>
      </c>
    </row>
    <row r="1580" spans="1:15">
      <c r="A1580" t="s">
        <v>30</v>
      </c>
      <c r="B1580" t="s">
        <v>42</v>
      </c>
      <c r="C1580" t="s">
        <v>52</v>
      </c>
      <c r="D1580" t="s">
        <v>32</v>
      </c>
      <c r="E1580">
        <v>11</v>
      </c>
      <c r="F1580" t="str">
        <f t="shared" si="24"/>
        <v>Average Per Device1-in-10October System Peak Day50% Cycling11</v>
      </c>
      <c r="G1580">
        <v>4.1283940000000001</v>
      </c>
      <c r="H1580">
        <v>4.1283940000000001</v>
      </c>
      <c r="I1580">
        <v>84.941500000000005</v>
      </c>
      <c r="J1580">
        <v>0</v>
      </c>
      <c r="K1580">
        <v>0</v>
      </c>
      <c r="L1580">
        <v>0</v>
      </c>
      <c r="M1580">
        <v>0</v>
      </c>
      <c r="N1580">
        <v>0</v>
      </c>
      <c r="O1580">
        <v>3401</v>
      </c>
    </row>
    <row r="1581" spans="1:15">
      <c r="A1581" t="s">
        <v>51</v>
      </c>
      <c r="B1581" t="s">
        <v>42</v>
      </c>
      <c r="C1581" t="s">
        <v>52</v>
      </c>
      <c r="D1581" t="s">
        <v>32</v>
      </c>
      <c r="E1581">
        <v>11</v>
      </c>
      <c r="F1581" t="str">
        <f t="shared" si="24"/>
        <v>Aggregate1-in-10October System Peak Day50% Cycling11</v>
      </c>
      <c r="G1581">
        <v>31.722580000000001</v>
      </c>
      <c r="H1581">
        <v>31.722580000000001</v>
      </c>
      <c r="I1581">
        <v>84.941500000000005</v>
      </c>
      <c r="J1581">
        <v>0</v>
      </c>
      <c r="K1581">
        <v>0</v>
      </c>
      <c r="L1581">
        <v>0</v>
      </c>
      <c r="M1581">
        <v>0</v>
      </c>
      <c r="N1581">
        <v>0</v>
      </c>
      <c r="O1581">
        <v>3401</v>
      </c>
    </row>
    <row r="1582" spans="1:15">
      <c r="A1582" t="s">
        <v>31</v>
      </c>
      <c r="B1582" t="s">
        <v>42</v>
      </c>
      <c r="C1582" t="s">
        <v>52</v>
      </c>
      <c r="D1582" t="s">
        <v>32</v>
      </c>
      <c r="E1582">
        <v>12</v>
      </c>
      <c r="F1582" t="str">
        <f t="shared" si="24"/>
        <v>Average Per Ton1-in-10October System Peak Day50% Cycling12</v>
      </c>
      <c r="G1582">
        <v>1.121224</v>
      </c>
      <c r="H1582">
        <v>1.121224</v>
      </c>
      <c r="I1582">
        <v>90.212900000000005</v>
      </c>
      <c r="J1582">
        <v>0</v>
      </c>
      <c r="K1582">
        <v>0</v>
      </c>
      <c r="L1582">
        <v>0</v>
      </c>
      <c r="M1582">
        <v>0</v>
      </c>
      <c r="N1582">
        <v>0</v>
      </c>
      <c r="O1582">
        <v>3401</v>
      </c>
    </row>
    <row r="1583" spans="1:15">
      <c r="A1583" t="s">
        <v>29</v>
      </c>
      <c r="B1583" t="s">
        <v>42</v>
      </c>
      <c r="C1583" t="s">
        <v>52</v>
      </c>
      <c r="D1583" t="s">
        <v>32</v>
      </c>
      <c r="E1583">
        <v>12</v>
      </c>
      <c r="F1583" t="str">
        <f t="shared" si="24"/>
        <v>Average Per Premise1-in-10October System Peak Day50% Cycling12</v>
      </c>
      <c r="G1583">
        <v>9.8451780000000007</v>
      </c>
      <c r="H1583">
        <v>9.8451780000000007</v>
      </c>
      <c r="I1583">
        <v>90.212900000000005</v>
      </c>
      <c r="J1583">
        <v>0</v>
      </c>
      <c r="K1583">
        <v>0</v>
      </c>
      <c r="L1583">
        <v>0</v>
      </c>
      <c r="M1583">
        <v>0</v>
      </c>
      <c r="N1583">
        <v>0</v>
      </c>
      <c r="O1583">
        <v>3401</v>
      </c>
    </row>
    <row r="1584" spans="1:15">
      <c r="A1584" t="s">
        <v>30</v>
      </c>
      <c r="B1584" t="s">
        <v>42</v>
      </c>
      <c r="C1584" t="s">
        <v>52</v>
      </c>
      <c r="D1584" t="s">
        <v>32</v>
      </c>
      <c r="E1584">
        <v>12</v>
      </c>
      <c r="F1584" t="str">
        <f t="shared" si="24"/>
        <v>Average Per Device1-in-10October System Peak Day50% Cycling12</v>
      </c>
      <c r="G1584">
        <v>4.3575549999999996</v>
      </c>
      <c r="H1584">
        <v>4.3575549999999996</v>
      </c>
      <c r="I1584">
        <v>90.212900000000005</v>
      </c>
      <c r="J1584">
        <v>0</v>
      </c>
      <c r="K1584">
        <v>0</v>
      </c>
      <c r="L1584">
        <v>0</v>
      </c>
      <c r="M1584">
        <v>0</v>
      </c>
      <c r="N1584">
        <v>0</v>
      </c>
      <c r="O1584">
        <v>3401</v>
      </c>
    </row>
    <row r="1585" spans="1:15">
      <c r="A1585" t="s">
        <v>51</v>
      </c>
      <c r="B1585" t="s">
        <v>42</v>
      </c>
      <c r="C1585" t="s">
        <v>52</v>
      </c>
      <c r="D1585" t="s">
        <v>32</v>
      </c>
      <c r="E1585">
        <v>12</v>
      </c>
      <c r="F1585" t="str">
        <f t="shared" si="24"/>
        <v>Aggregate1-in-10October System Peak Day50% Cycling12</v>
      </c>
      <c r="G1585">
        <v>33.483449999999998</v>
      </c>
      <c r="H1585">
        <v>33.483449999999998</v>
      </c>
      <c r="I1585">
        <v>90.212900000000005</v>
      </c>
      <c r="J1585">
        <v>0</v>
      </c>
      <c r="K1585">
        <v>0</v>
      </c>
      <c r="L1585">
        <v>0</v>
      </c>
      <c r="M1585">
        <v>0</v>
      </c>
      <c r="N1585">
        <v>0</v>
      </c>
      <c r="O1585">
        <v>3401</v>
      </c>
    </row>
    <row r="1586" spans="1:15">
      <c r="A1586" t="s">
        <v>31</v>
      </c>
      <c r="B1586" t="s">
        <v>42</v>
      </c>
      <c r="C1586" t="s">
        <v>52</v>
      </c>
      <c r="D1586" t="s">
        <v>32</v>
      </c>
      <c r="E1586">
        <v>13</v>
      </c>
      <c r="F1586" t="str">
        <f t="shared" si="24"/>
        <v>Average Per Ton1-in-10October System Peak Day50% Cycling13</v>
      </c>
      <c r="G1586">
        <v>1.13775</v>
      </c>
      <c r="H1586">
        <v>1.13775</v>
      </c>
      <c r="I1586">
        <v>89.971500000000006</v>
      </c>
      <c r="J1586">
        <v>0</v>
      </c>
      <c r="K1586">
        <v>0</v>
      </c>
      <c r="L1586">
        <v>0</v>
      </c>
      <c r="M1586">
        <v>0</v>
      </c>
      <c r="N1586">
        <v>0</v>
      </c>
      <c r="O1586">
        <v>3401</v>
      </c>
    </row>
    <row r="1587" spans="1:15">
      <c r="A1587" t="s">
        <v>29</v>
      </c>
      <c r="B1587" t="s">
        <v>42</v>
      </c>
      <c r="C1587" t="s">
        <v>52</v>
      </c>
      <c r="D1587" t="s">
        <v>32</v>
      </c>
      <c r="E1587">
        <v>13</v>
      </c>
      <c r="F1587" t="str">
        <f t="shared" si="24"/>
        <v>Average Per Premise1-in-10October System Peak Day50% Cycling13</v>
      </c>
      <c r="G1587">
        <v>9.9902870000000004</v>
      </c>
      <c r="H1587">
        <v>9.9902870000000004</v>
      </c>
      <c r="I1587">
        <v>89.971500000000006</v>
      </c>
      <c r="J1587">
        <v>0</v>
      </c>
      <c r="K1587">
        <v>0</v>
      </c>
      <c r="L1587">
        <v>0</v>
      </c>
      <c r="M1587">
        <v>0</v>
      </c>
      <c r="N1587">
        <v>0</v>
      </c>
      <c r="O1587">
        <v>3401</v>
      </c>
    </row>
    <row r="1588" spans="1:15">
      <c r="A1588" t="s">
        <v>30</v>
      </c>
      <c r="B1588" t="s">
        <v>42</v>
      </c>
      <c r="C1588" t="s">
        <v>52</v>
      </c>
      <c r="D1588" t="s">
        <v>32</v>
      </c>
      <c r="E1588">
        <v>13</v>
      </c>
      <c r="F1588" t="str">
        <f t="shared" si="24"/>
        <v>Average Per Device1-in-10October System Peak Day50% Cycling13</v>
      </c>
      <c r="G1588">
        <v>4.4217810000000002</v>
      </c>
      <c r="H1588">
        <v>4.4217810000000002</v>
      </c>
      <c r="I1588">
        <v>89.971500000000006</v>
      </c>
      <c r="J1588">
        <v>0</v>
      </c>
      <c r="K1588">
        <v>0</v>
      </c>
      <c r="L1588">
        <v>0</v>
      </c>
      <c r="M1588">
        <v>0</v>
      </c>
      <c r="N1588">
        <v>0</v>
      </c>
      <c r="O1588">
        <v>3401</v>
      </c>
    </row>
    <row r="1589" spans="1:15">
      <c r="A1589" t="s">
        <v>51</v>
      </c>
      <c r="B1589" t="s">
        <v>42</v>
      </c>
      <c r="C1589" t="s">
        <v>52</v>
      </c>
      <c r="D1589" t="s">
        <v>32</v>
      </c>
      <c r="E1589">
        <v>13</v>
      </c>
      <c r="F1589" t="str">
        <f t="shared" si="24"/>
        <v>Aggregate1-in-10October System Peak Day50% Cycling13</v>
      </c>
      <c r="G1589">
        <v>33.976959999999998</v>
      </c>
      <c r="H1589">
        <v>33.976959999999998</v>
      </c>
      <c r="I1589">
        <v>89.971500000000006</v>
      </c>
      <c r="J1589">
        <v>0</v>
      </c>
      <c r="K1589">
        <v>0</v>
      </c>
      <c r="L1589">
        <v>0</v>
      </c>
      <c r="M1589">
        <v>0</v>
      </c>
      <c r="N1589">
        <v>0</v>
      </c>
      <c r="O1589">
        <v>3401</v>
      </c>
    </row>
    <row r="1590" spans="1:15">
      <c r="A1590" t="s">
        <v>31</v>
      </c>
      <c r="B1590" t="s">
        <v>42</v>
      </c>
      <c r="C1590" t="s">
        <v>52</v>
      </c>
      <c r="D1590" t="s">
        <v>32</v>
      </c>
      <c r="E1590">
        <v>14</v>
      </c>
      <c r="F1590" t="str">
        <f t="shared" si="24"/>
        <v>Average Per Ton1-in-10October System Peak Day50% Cycling14</v>
      </c>
      <c r="G1590">
        <v>1.077474</v>
      </c>
      <c r="H1590">
        <v>1.142733</v>
      </c>
      <c r="I1590">
        <v>90.520099999999999</v>
      </c>
      <c r="J1590">
        <v>3.40378E-2</v>
      </c>
      <c r="K1590">
        <v>5.2483099999999998E-2</v>
      </c>
      <c r="L1590">
        <v>6.5258200000000002E-2</v>
      </c>
      <c r="M1590">
        <v>7.8033400000000003E-2</v>
      </c>
      <c r="N1590">
        <v>9.6478700000000001E-2</v>
      </c>
      <c r="O1590">
        <v>3401</v>
      </c>
    </row>
    <row r="1591" spans="1:15">
      <c r="A1591" t="s">
        <v>29</v>
      </c>
      <c r="B1591" t="s">
        <v>42</v>
      </c>
      <c r="C1591" t="s">
        <v>52</v>
      </c>
      <c r="D1591" t="s">
        <v>32</v>
      </c>
      <c r="E1591">
        <v>14</v>
      </c>
      <c r="F1591" t="str">
        <f t="shared" si="24"/>
        <v>Average Per Premise1-in-10October System Peak Day50% Cycling14</v>
      </c>
      <c r="G1591">
        <v>9.4610249999999994</v>
      </c>
      <c r="H1591">
        <v>10.034039999999999</v>
      </c>
      <c r="I1591">
        <v>90.520099999999999</v>
      </c>
      <c r="J1591">
        <v>0.2988768</v>
      </c>
      <c r="K1591">
        <v>0.46084019999999998</v>
      </c>
      <c r="L1591">
        <v>0.57301559999999996</v>
      </c>
      <c r="M1591">
        <v>0.68519110000000005</v>
      </c>
      <c r="N1591">
        <v>0.84715450000000003</v>
      </c>
      <c r="O1591">
        <v>3401</v>
      </c>
    </row>
    <row r="1592" spans="1:15">
      <c r="A1592" t="s">
        <v>30</v>
      </c>
      <c r="B1592" t="s">
        <v>42</v>
      </c>
      <c r="C1592" t="s">
        <v>52</v>
      </c>
      <c r="D1592" t="s">
        <v>32</v>
      </c>
      <c r="E1592">
        <v>14</v>
      </c>
      <c r="F1592" t="str">
        <f t="shared" si="24"/>
        <v>Average Per Device1-in-10October System Peak Day50% Cycling14</v>
      </c>
      <c r="G1592">
        <v>4.1875249999999999</v>
      </c>
      <c r="H1592">
        <v>4.441147</v>
      </c>
      <c r="I1592">
        <v>90.520099999999999</v>
      </c>
      <c r="J1592">
        <v>0.13228529999999999</v>
      </c>
      <c r="K1592">
        <v>0.2039716</v>
      </c>
      <c r="L1592">
        <v>0.25362129999999999</v>
      </c>
      <c r="M1592">
        <v>0.30327110000000002</v>
      </c>
      <c r="N1592">
        <v>0.3749574</v>
      </c>
      <c r="O1592">
        <v>3401</v>
      </c>
    </row>
    <row r="1593" spans="1:15">
      <c r="A1593" t="s">
        <v>51</v>
      </c>
      <c r="B1593" t="s">
        <v>42</v>
      </c>
      <c r="C1593" t="s">
        <v>52</v>
      </c>
      <c r="D1593" t="s">
        <v>32</v>
      </c>
      <c r="E1593">
        <v>14</v>
      </c>
      <c r="F1593" t="str">
        <f t="shared" si="24"/>
        <v>Aggregate1-in-10October System Peak Day50% Cycling14</v>
      </c>
      <c r="G1593">
        <v>32.176940000000002</v>
      </c>
      <c r="H1593">
        <v>34.125770000000003</v>
      </c>
      <c r="I1593">
        <v>90.520099999999999</v>
      </c>
      <c r="J1593">
        <v>1.0164800000000001</v>
      </c>
      <c r="K1593">
        <v>1.567318</v>
      </c>
      <c r="L1593">
        <v>1.9488259999999999</v>
      </c>
      <c r="M1593">
        <v>2.3303349999999998</v>
      </c>
      <c r="N1593">
        <v>2.8811719999999998</v>
      </c>
      <c r="O1593">
        <v>3401</v>
      </c>
    </row>
    <row r="1594" spans="1:15">
      <c r="A1594" t="s">
        <v>31</v>
      </c>
      <c r="B1594" t="s">
        <v>42</v>
      </c>
      <c r="C1594" t="s">
        <v>52</v>
      </c>
      <c r="D1594" t="s">
        <v>32</v>
      </c>
      <c r="E1594">
        <v>15</v>
      </c>
      <c r="F1594" t="str">
        <f t="shared" si="24"/>
        <v>Average Per Ton1-in-10October System Peak Day50% Cycling15</v>
      </c>
      <c r="G1594">
        <v>1.0690820000000001</v>
      </c>
      <c r="H1594">
        <v>1.1453990000000001</v>
      </c>
      <c r="I1594">
        <v>91.626300000000001</v>
      </c>
      <c r="J1594">
        <v>3.9805599999999997E-2</v>
      </c>
      <c r="K1594">
        <v>6.1376500000000001E-2</v>
      </c>
      <c r="L1594">
        <v>7.6316499999999995E-2</v>
      </c>
      <c r="M1594">
        <v>9.1256500000000004E-2</v>
      </c>
      <c r="N1594">
        <v>0.11282739999999999</v>
      </c>
      <c r="O1594">
        <v>3401</v>
      </c>
    </row>
    <row r="1595" spans="1:15">
      <c r="A1595" t="s">
        <v>29</v>
      </c>
      <c r="B1595" t="s">
        <v>42</v>
      </c>
      <c r="C1595" t="s">
        <v>52</v>
      </c>
      <c r="D1595" t="s">
        <v>32</v>
      </c>
      <c r="E1595">
        <v>15</v>
      </c>
      <c r="F1595" t="str">
        <f t="shared" si="24"/>
        <v>Average Per Premise1-in-10October System Peak Day50% Cycling15</v>
      </c>
      <c r="G1595">
        <v>9.3873350000000002</v>
      </c>
      <c r="H1595">
        <v>10.057449999999999</v>
      </c>
      <c r="I1595">
        <v>91.626300000000001</v>
      </c>
      <c r="J1595">
        <v>0.34952270000000002</v>
      </c>
      <c r="K1595">
        <v>0.53893159999999996</v>
      </c>
      <c r="L1595">
        <v>0.67011560000000003</v>
      </c>
      <c r="M1595">
        <v>0.8012996</v>
      </c>
      <c r="N1595">
        <v>0.99070840000000004</v>
      </c>
      <c r="O1595">
        <v>3401</v>
      </c>
    </row>
    <row r="1596" spans="1:15">
      <c r="A1596" t="s">
        <v>30</v>
      </c>
      <c r="B1596" t="s">
        <v>42</v>
      </c>
      <c r="C1596" t="s">
        <v>52</v>
      </c>
      <c r="D1596" t="s">
        <v>32</v>
      </c>
      <c r="E1596">
        <v>15</v>
      </c>
      <c r="F1596" t="str">
        <f t="shared" si="24"/>
        <v>Average Per Device1-in-10October System Peak Day50% Cycling15</v>
      </c>
      <c r="G1596">
        <v>4.1549100000000001</v>
      </c>
      <c r="H1596">
        <v>4.4515079999999996</v>
      </c>
      <c r="I1596">
        <v>91.626300000000001</v>
      </c>
      <c r="J1596">
        <v>0.15470159999999999</v>
      </c>
      <c r="K1596">
        <v>0.23853540000000001</v>
      </c>
      <c r="L1596">
        <v>0.29659849999999999</v>
      </c>
      <c r="M1596">
        <v>0.35466160000000002</v>
      </c>
      <c r="N1596">
        <v>0.43849549999999998</v>
      </c>
      <c r="O1596">
        <v>3401</v>
      </c>
    </row>
    <row r="1597" spans="1:15">
      <c r="A1597" t="s">
        <v>51</v>
      </c>
      <c r="B1597" t="s">
        <v>42</v>
      </c>
      <c r="C1597" t="s">
        <v>52</v>
      </c>
      <c r="D1597" t="s">
        <v>32</v>
      </c>
      <c r="E1597">
        <v>15</v>
      </c>
      <c r="F1597" t="str">
        <f t="shared" si="24"/>
        <v>Aggregate1-in-10October System Peak Day50% Cycling15</v>
      </c>
      <c r="G1597">
        <v>31.92633</v>
      </c>
      <c r="H1597">
        <v>34.205390000000001</v>
      </c>
      <c r="I1597">
        <v>91.626300000000001</v>
      </c>
      <c r="J1597">
        <v>1.1887270000000001</v>
      </c>
      <c r="K1597">
        <v>1.8329059999999999</v>
      </c>
      <c r="L1597">
        <v>2.2790629999999998</v>
      </c>
      <c r="M1597">
        <v>2.7252200000000002</v>
      </c>
      <c r="N1597">
        <v>3.369399</v>
      </c>
      <c r="O1597">
        <v>3401</v>
      </c>
    </row>
    <row r="1598" spans="1:15">
      <c r="A1598" t="s">
        <v>31</v>
      </c>
      <c r="B1598" t="s">
        <v>42</v>
      </c>
      <c r="C1598" t="s">
        <v>52</v>
      </c>
      <c r="D1598" t="s">
        <v>32</v>
      </c>
      <c r="E1598">
        <v>16</v>
      </c>
      <c r="F1598" t="str">
        <f t="shared" si="24"/>
        <v>Average Per Ton1-in-10October System Peak Day50% Cycling16</v>
      </c>
      <c r="G1598">
        <v>1.042386</v>
      </c>
      <c r="H1598">
        <v>1.1293930000000001</v>
      </c>
      <c r="I1598">
        <v>91.805099999999996</v>
      </c>
      <c r="J1598">
        <v>4.5381299999999999E-2</v>
      </c>
      <c r="K1598">
        <v>6.9973800000000003E-2</v>
      </c>
      <c r="L1598">
        <v>8.7006399999999998E-2</v>
      </c>
      <c r="M1598">
        <v>0.1040391</v>
      </c>
      <c r="N1598">
        <v>0.12863160000000001</v>
      </c>
      <c r="O1598">
        <v>3401</v>
      </c>
    </row>
    <row r="1599" spans="1:15">
      <c r="A1599" t="s">
        <v>29</v>
      </c>
      <c r="B1599" t="s">
        <v>42</v>
      </c>
      <c r="C1599" t="s">
        <v>52</v>
      </c>
      <c r="D1599" t="s">
        <v>32</v>
      </c>
      <c r="E1599">
        <v>16</v>
      </c>
      <c r="F1599" t="str">
        <f t="shared" si="24"/>
        <v>Average Per Premise1-in-10October System Peak Day50% Cycling16</v>
      </c>
      <c r="G1599">
        <v>9.1529249999999998</v>
      </c>
      <c r="H1599">
        <v>9.9169070000000001</v>
      </c>
      <c r="I1599">
        <v>91.805099999999996</v>
      </c>
      <c r="J1599">
        <v>0.39848169999999999</v>
      </c>
      <c r="K1599">
        <v>0.61442169999999996</v>
      </c>
      <c r="L1599">
        <v>0.76398109999999997</v>
      </c>
      <c r="M1599">
        <v>0.91354040000000003</v>
      </c>
      <c r="N1599">
        <v>1.12948</v>
      </c>
      <c r="O1599">
        <v>3401</v>
      </c>
    </row>
    <row r="1600" spans="1:15">
      <c r="A1600" t="s">
        <v>30</v>
      </c>
      <c r="B1600" t="s">
        <v>42</v>
      </c>
      <c r="C1600" t="s">
        <v>52</v>
      </c>
      <c r="D1600" t="s">
        <v>32</v>
      </c>
      <c r="E1600">
        <v>16</v>
      </c>
      <c r="F1600" t="str">
        <f t="shared" si="24"/>
        <v>Average Per Device1-in-10October System Peak Day50% Cycling16</v>
      </c>
      <c r="G1600">
        <v>4.051158</v>
      </c>
      <c r="H1600">
        <v>4.3893019999999998</v>
      </c>
      <c r="I1600">
        <v>91.805099999999996</v>
      </c>
      <c r="J1600">
        <v>0.17637120000000001</v>
      </c>
      <c r="K1600">
        <v>0.27194800000000002</v>
      </c>
      <c r="L1600">
        <v>0.3381441</v>
      </c>
      <c r="M1600">
        <v>0.40434029999999999</v>
      </c>
      <c r="N1600">
        <v>0.4999171</v>
      </c>
      <c r="O1600">
        <v>3401</v>
      </c>
    </row>
    <row r="1601" spans="1:15">
      <c r="A1601" t="s">
        <v>51</v>
      </c>
      <c r="B1601" t="s">
        <v>42</v>
      </c>
      <c r="C1601" t="s">
        <v>52</v>
      </c>
      <c r="D1601" t="s">
        <v>32</v>
      </c>
      <c r="E1601">
        <v>16</v>
      </c>
      <c r="F1601" t="str">
        <f t="shared" si="24"/>
        <v>Aggregate1-in-10October System Peak Day50% Cycling16</v>
      </c>
      <c r="G1601">
        <v>31.129100000000001</v>
      </c>
      <c r="H1601">
        <v>33.727400000000003</v>
      </c>
      <c r="I1601">
        <v>91.805099999999996</v>
      </c>
      <c r="J1601">
        <v>1.3552360000000001</v>
      </c>
      <c r="K1601">
        <v>2.0896479999999999</v>
      </c>
      <c r="L1601">
        <v>2.5983000000000001</v>
      </c>
      <c r="M1601">
        <v>3.106951</v>
      </c>
      <c r="N1601">
        <v>3.8413629999999999</v>
      </c>
      <c r="O1601">
        <v>3401</v>
      </c>
    </row>
    <row r="1602" spans="1:15">
      <c r="A1602" t="s">
        <v>31</v>
      </c>
      <c r="B1602" t="s">
        <v>42</v>
      </c>
      <c r="C1602" t="s">
        <v>52</v>
      </c>
      <c r="D1602" t="s">
        <v>32</v>
      </c>
      <c r="E1602">
        <v>17</v>
      </c>
      <c r="F1602" t="str">
        <f t="shared" si="24"/>
        <v>Average Per Ton1-in-10October System Peak Day50% Cycling17</v>
      </c>
      <c r="G1602">
        <v>0.98929319999999998</v>
      </c>
      <c r="H1602">
        <v>1.0752409999999999</v>
      </c>
      <c r="I1602">
        <v>88.603399999999993</v>
      </c>
      <c r="J1602">
        <v>4.4829399999999998E-2</v>
      </c>
      <c r="K1602">
        <v>6.9122799999999998E-2</v>
      </c>
      <c r="L1602">
        <v>8.5948300000000005E-2</v>
      </c>
      <c r="M1602">
        <v>0.1027738</v>
      </c>
      <c r="N1602">
        <v>0.12706719999999999</v>
      </c>
      <c r="O1602">
        <v>3401</v>
      </c>
    </row>
    <row r="1603" spans="1:15">
      <c r="A1603" t="s">
        <v>29</v>
      </c>
      <c r="B1603" t="s">
        <v>42</v>
      </c>
      <c r="C1603" t="s">
        <v>52</v>
      </c>
      <c r="D1603" t="s">
        <v>32</v>
      </c>
      <c r="E1603">
        <v>17</v>
      </c>
      <c r="F1603" t="str">
        <f t="shared" ref="F1603:F1666" si="25">CONCATENATE(A1603,B1603,C1603,D1603,E1603)</f>
        <v>Average Per Premise1-in-10October System Peak Day50% Cycling17</v>
      </c>
      <c r="G1603">
        <v>8.6867269999999994</v>
      </c>
      <c r="H1603">
        <v>9.4414169999999995</v>
      </c>
      <c r="I1603">
        <v>88.603399999999993</v>
      </c>
      <c r="J1603">
        <v>0.39363540000000002</v>
      </c>
      <c r="K1603">
        <v>0.60694919999999997</v>
      </c>
      <c r="L1603">
        <v>0.75468970000000002</v>
      </c>
      <c r="M1603">
        <v>0.90243019999999996</v>
      </c>
      <c r="N1603">
        <v>1.1157440000000001</v>
      </c>
      <c r="O1603">
        <v>3401</v>
      </c>
    </row>
    <row r="1604" spans="1:15">
      <c r="A1604" t="s">
        <v>30</v>
      </c>
      <c r="B1604" t="s">
        <v>42</v>
      </c>
      <c r="C1604" t="s">
        <v>52</v>
      </c>
      <c r="D1604" t="s">
        <v>32</v>
      </c>
      <c r="E1604">
        <v>17</v>
      </c>
      <c r="F1604" t="str">
        <f t="shared" si="25"/>
        <v>Average Per Device1-in-10October System Peak Day50% Cycling17</v>
      </c>
      <c r="G1604">
        <v>3.8448150000000001</v>
      </c>
      <c r="H1604">
        <v>4.1788470000000002</v>
      </c>
      <c r="I1604">
        <v>88.603399999999993</v>
      </c>
      <c r="J1604">
        <v>0.1742262</v>
      </c>
      <c r="K1604">
        <v>0.26864060000000001</v>
      </c>
      <c r="L1604">
        <v>0.33403169999999999</v>
      </c>
      <c r="M1604">
        <v>0.39942280000000002</v>
      </c>
      <c r="N1604">
        <v>0.49383719999999998</v>
      </c>
      <c r="O1604">
        <v>3401</v>
      </c>
    </row>
    <row r="1605" spans="1:15">
      <c r="A1605" t="s">
        <v>51</v>
      </c>
      <c r="B1605" t="s">
        <v>42</v>
      </c>
      <c r="C1605" t="s">
        <v>52</v>
      </c>
      <c r="D1605" t="s">
        <v>32</v>
      </c>
      <c r="E1605">
        <v>17</v>
      </c>
      <c r="F1605" t="str">
        <f t="shared" si="25"/>
        <v>Aggregate1-in-10October System Peak Day50% Cycling17</v>
      </c>
      <c r="G1605">
        <v>29.543559999999999</v>
      </c>
      <c r="H1605">
        <v>32.110259999999997</v>
      </c>
      <c r="I1605">
        <v>88.603399999999993</v>
      </c>
      <c r="J1605">
        <v>1.338754</v>
      </c>
      <c r="K1605">
        <v>2.0642339999999999</v>
      </c>
      <c r="L1605">
        <v>2.5667</v>
      </c>
      <c r="M1605">
        <v>3.0691649999999999</v>
      </c>
      <c r="N1605">
        <v>3.794645</v>
      </c>
      <c r="O1605">
        <v>3401</v>
      </c>
    </row>
    <row r="1606" spans="1:15">
      <c r="A1606" t="s">
        <v>31</v>
      </c>
      <c r="B1606" t="s">
        <v>42</v>
      </c>
      <c r="C1606" t="s">
        <v>52</v>
      </c>
      <c r="D1606" t="s">
        <v>32</v>
      </c>
      <c r="E1606">
        <v>18</v>
      </c>
      <c r="F1606" t="str">
        <f t="shared" si="25"/>
        <v>Average Per Ton1-in-10October System Peak Day50% Cycling18</v>
      </c>
      <c r="G1606">
        <v>0.8960283</v>
      </c>
      <c r="H1606">
        <v>0.95900030000000003</v>
      </c>
      <c r="I1606">
        <v>84.912400000000005</v>
      </c>
      <c r="J1606">
        <v>3.2845300000000001E-2</v>
      </c>
      <c r="K1606">
        <v>5.0644399999999999E-2</v>
      </c>
      <c r="L1606">
        <v>6.2972E-2</v>
      </c>
      <c r="M1606">
        <v>7.5299699999999997E-2</v>
      </c>
      <c r="N1606">
        <v>9.3098799999999995E-2</v>
      </c>
      <c r="O1606">
        <v>3401</v>
      </c>
    </row>
    <row r="1607" spans="1:15">
      <c r="A1607" t="s">
        <v>29</v>
      </c>
      <c r="B1607" t="s">
        <v>42</v>
      </c>
      <c r="C1607" t="s">
        <v>52</v>
      </c>
      <c r="D1607" t="s">
        <v>32</v>
      </c>
      <c r="E1607">
        <v>18</v>
      </c>
      <c r="F1607" t="str">
        <f t="shared" si="25"/>
        <v>Average Per Premise1-in-10October System Peak Day50% Cycling18</v>
      </c>
      <c r="G1607">
        <v>7.8677929999999998</v>
      </c>
      <c r="H1607">
        <v>8.4207339999999995</v>
      </c>
      <c r="I1607">
        <v>84.912400000000005</v>
      </c>
      <c r="J1607">
        <v>0.2884063</v>
      </c>
      <c r="K1607">
        <v>0.44469570000000003</v>
      </c>
      <c r="L1607">
        <v>0.55294120000000002</v>
      </c>
      <c r="M1607">
        <v>0.66118679999999996</v>
      </c>
      <c r="N1607">
        <v>0.81747619999999999</v>
      </c>
      <c r="O1607">
        <v>3401</v>
      </c>
    </row>
    <row r="1608" spans="1:15">
      <c r="A1608" t="s">
        <v>30</v>
      </c>
      <c r="B1608" t="s">
        <v>42</v>
      </c>
      <c r="C1608" t="s">
        <v>52</v>
      </c>
      <c r="D1608" t="s">
        <v>32</v>
      </c>
      <c r="E1608">
        <v>18</v>
      </c>
      <c r="F1608" t="str">
        <f t="shared" si="25"/>
        <v>Average Per Device1-in-10October System Peak Day50% Cycling18</v>
      </c>
      <c r="G1608">
        <v>3.482348</v>
      </c>
      <c r="H1608">
        <v>3.7270840000000001</v>
      </c>
      <c r="I1608">
        <v>84.912400000000005</v>
      </c>
      <c r="J1608">
        <v>0.12765090000000001</v>
      </c>
      <c r="K1608">
        <v>0.1968259</v>
      </c>
      <c r="L1608">
        <v>0.24473619999999999</v>
      </c>
      <c r="M1608">
        <v>0.29264659999999998</v>
      </c>
      <c r="N1608">
        <v>0.36182150000000002</v>
      </c>
      <c r="O1608">
        <v>3401</v>
      </c>
    </row>
    <row r="1609" spans="1:15">
      <c r="A1609" t="s">
        <v>51</v>
      </c>
      <c r="B1609" t="s">
        <v>42</v>
      </c>
      <c r="C1609" t="s">
        <v>52</v>
      </c>
      <c r="D1609" t="s">
        <v>32</v>
      </c>
      <c r="E1609">
        <v>18</v>
      </c>
      <c r="F1609" t="str">
        <f t="shared" si="25"/>
        <v>Aggregate1-in-10October System Peak Day50% Cycling18</v>
      </c>
      <c r="G1609">
        <v>26.75836</v>
      </c>
      <c r="H1609">
        <v>28.638919999999999</v>
      </c>
      <c r="I1609">
        <v>84.912400000000005</v>
      </c>
      <c r="J1609">
        <v>0.98086969999999996</v>
      </c>
      <c r="K1609">
        <v>1.51241</v>
      </c>
      <c r="L1609">
        <v>1.8805529999999999</v>
      </c>
      <c r="M1609">
        <v>2.2486959999999998</v>
      </c>
      <c r="N1609">
        <v>2.7802370000000001</v>
      </c>
      <c r="O1609">
        <v>3401</v>
      </c>
    </row>
    <row r="1610" spans="1:15">
      <c r="A1610" t="s">
        <v>31</v>
      </c>
      <c r="B1610" t="s">
        <v>42</v>
      </c>
      <c r="C1610" t="s">
        <v>52</v>
      </c>
      <c r="D1610" t="s">
        <v>32</v>
      </c>
      <c r="E1610">
        <v>19</v>
      </c>
      <c r="F1610" t="str">
        <f t="shared" si="25"/>
        <v>Average Per Ton1-in-10October System Peak Day50% Cycling19</v>
      </c>
      <c r="G1610">
        <v>0.82594160000000005</v>
      </c>
      <c r="H1610">
        <v>0.82594160000000005</v>
      </c>
      <c r="I1610">
        <v>78.851799999999997</v>
      </c>
      <c r="J1610">
        <v>0</v>
      </c>
      <c r="K1610">
        <v>0</v>
      </c>
      <c r="L1610">
        <v>0</v>
      </c>
      <c r="M1610">
        <v>0</v>
      </c>
      <c r="N1610">
        <v>0</v>
      </c>
      <c r="O1610">
        <v>3401</v>
      </c>
    </row>
    <row r="1611" spans="1:15">
      <c r="A1611" t="s">
        <v>29</v>
      </c>
      <c r="B1611" t="s">
        <v>42</v>
      </c>
      <c r="C1611" t="s">
        <v>52</v>
      </c>
      <c r="D1611" t="s">
        <v>32</v>
      </c>
      <c r="E1611">
        <v>19</v>
      </c>
      <c r="F1611" t="str">
        <f t="shared" si="25"/>
        <v>Average Per Premise1-in-10October System Peak Day50% Cycling19</v>
      </c>
      <c r="G1611">
        <v>7.2523790000000004</v>
      </c>
      <c r="H1611">
        <v>7.2523790000000004</v>
      </c>
      <c r="I1611">
        <v>78.851799999999997</v>
      </c>
      <c r="J1611">
        <v>0</v>
      </c>
      <c r="K1611">
        <v>0</v>
      </c>
      <c r="L1611">
        <v>0</v>
      </c>
      <c r="M1611">
        <v>0</v>
      </c>
      <c r="N1611">
        <v>0</v>
      </c>
      <c r="O1611">
        <v>3401</v>
      </c>
    </row>
    <row r="1612" spans="1:15">
      <c r="A1612" t="s">
        <v>30</v>
      </c>
      <c r="B1612" t="s">
        <v>42</v>
      </c>
      <c r="C1612" t="s">
        <v>52</v>
      </c>
      <c r="D1612" t="s">
        <v>32</v>
      </c>
      <c r="E1612">
        <v>19</v>
      </c>
      <c r="F1612" t="str">
        <f t="shared" si="25"/>
        <v>Average Per Device1-in-10October System Peak Day50% Cycling19</v>
      </c>
      <c r="G1612">
        <v>3.2099609999999998</v>
      </c>
      <c r="H1612">
        <v>3.2099609999999998</v>
      </c>
      <c r="I1612">
        <v>78.851799999999997</v>
      </c>
      <c r="J1612">
        <v>0</v>
      </c>
      <c r="K1612">
        <v>0</v>
      </c>
      <c r="L1612">
        <v>0</v>
      </c>
      <c r="M1612">
        <v>0</v>
      </c>
      <c r="N1612">
        <v>0</v>
      </c>
      <c r="O1612">
        <v>3401</v>
      </c>
    </row>
    <row r="1613" spans="1:15">
      <c r="A1613" t="s">
        <v>51</v>
      </c>
      <c r="B1613" t="s">
        <v>42</v>
      </c>
      <c r="C1613" t="s">
        <v>52</v>
      </c>
      <c r="D1613" t="s">
        <v>32</v>
      </c>
      <c r="E1613">
        <v>19</v>
      </c>
      <c r="F1613" t="str">
        <f t="shared" si="25"/>
        <v>Aggregate1-in-10October System Peak Day50% Cycling19</v>
      </c>
      <c r="G1613">
        <v>24.66534</v>
      </c>
      <c r="H1613">
        <v>24.66534</v>
      </c>
      <c r="I1613">
        <v>78.851799999999997</v>
      </c>
      <c r="J1613">
        <v>0</v>
      </c>
      <c r="K1613">
        <v>0</v>
      </c>
      <c r="L1613">
        <v>0</v>
      </c>
      <c r="M1613">
        <v>0</v>
      </c>
      <c r="N1613">
        <v>0</v>
      </c>
      <c r="O1613">
        <v>3401</v>
      </c>
    </row>
    <row r="1614" spans="1:15">
      <c r="A1614" t="s">
        <v>31</v>
      </c>
      <c r="B1614" t="s">
        <v>42</v>
      </c>
      <c r="C1614" t="s">
        <v>52</v>
      </c>
      <c r="D1614" t="s">
        <v>32</v>
      </c>
      <c r="E1614">
        <v>20</v>
      </c>
      <c r="F1614" t="str">
        <f t="shared" si="25"/>
        <v>Average Per Ton1-in-10October System Peak Day50% Cycling20</v>
      </c>
      <c r="G1614">
        <v>0.77066710000000005</v>
      </c>
      <c r="H1614">
        <v>0.77066710000000005</v>
      </c>
      <c r="I1614">
        <v>74.785399999999996</v>
      </c>
      <c r="J1614">
        <v>0</v>
      </c>
      <c r="K1614">
        <v>0</v>
      </c>
      <c r="L1614">
        <v>0</v>
      </c>
      <c r="M1614">
        <v>0</v>
      </c>
      <c r="N1614">
        <v>0</v>
      </c>
      <c r="O1614">
        <v>3401</v>
      </c>
    </row>
    <row r="1615" spans="1:15">
      <c r="A1615" t="s">
        <v>29</v>
      </c>
      <c r="B1615" t="s">
        <v>42</v>
      </c>
      <c r="C1615" t="s">
        <v>52</v>
      </c>
      <c r="D1615" t="s">
        <v>32</v>
      </c>
      <c r="E1615">
        <v>20</v>
      </c>
      <c r="F1615" t="str">
        <f t="shared" si="25"/>
        <v>Average Per Premise1-in-10October System Peak Day50% Cycling20</v>
      </c>
      <c r="G1615">
        <v>6.767029</v>
      </c>
      <c r="H1615">
        <v>6.767029</v>
      </c>
      <c r="I1615">
        <v>74.785399999999996</v>
      </c>
      <c r="J1615">
        <v>0</v>
      </c>
      <c r="K1615">
        <v>0</v>
      </c>
      <c r="L1615">
        <v>0</v>
      </c>
      <c r="M1615">
        <v>0</v>
      </c>
      <c r="N1615">
        <v>0</v>
      </c>
      <c r="O1615">
        <v>3401</v>
      </c>
    </row>
    <row r="1616" spans="1:15">
      <c r="A1616" t="s">
        <v>30</v>
      </c>
      <c r="B1616" t="s">
        <v>42</v>
      </c>
      <c r="C1616" t="s">
        <v>52</v>
      </c>
      <c r="D1616" t="s">
        <v>32</v>
      </c>
      <c r="E1616">
        <v>20</v>
      </c>
      <c r="F1616" t="str">
        <f t="shared" si="25"/>
        <v>Average Per Device1-in-10October System Peak Day50% Cycling20</v>
      </c>
      <c r="G1616">
        <v>2.9951409999999998</v>
      </c>
      <c r="H1616">
        <v>2.9951409999999998</v>
      </c>
      <c r="I1616">
        <v>74.785399999999996</v>
      </c>
      <c r="J1616">
        <v>0</v>
      </c>
      <c r="K1616">
        <v>0</v>
      </c>
      <c r="L1616">
        <v>0</v>
      </c>
      <c r="M1616">
        <v>0</v>
      </c>
      <c r="N1616">
        <v>0</v>
      </c>
      <c r="O1616">
        <v>3401</v>
      </c>
    </row>
    <row r="1617" spans="1:15">
      <c r="A1617" t="s">
        <v>51</v>
      </c>
      <c r="B1617" t="s">
        <v>42</v>
      </c>
      <c r="C1617" t="s">
        <v>52</v>
      </c>
      <c r="D1617" t="s">
        <v>32</v>
      </c>
      <c r="E1617">
        <v>20</v>
      </c>
      <c r="F1617" t="str">
        <f t="shared" si="25"/>
        <v>Aggregate1-in-10October System Peak Day50% Cycling20</v>
      </c>
      <c r="G1617">
        <v>23.014659999999999</v>
      </c>
      <c r="H1617">
        <v>23.014659999999999</v>
      </c>
      <c r="I1617">
        <v>74.785399999999996</v>
      </c>
      <c r="J1617">
        <v>0</v>
      </c>
      <c r="K1617">
        <v>0</v>
      </c>
      <c r="L1617">
        <v>0</v>
      </c>
      <c r="M1617">
        <v>0</v>
      </c>
      <c r="N1617">
        <v>0</v>
      </c>
      <c r="O1617">
        <v>3401</v>
      </c>
    </row>
    <row r="1618" spans="1:15">
      <c r="A1618" t="s">
        <v>31</v>
      </c>
      <c r="B1618" t="s">
        <v>42</v>
      </c>
      <c r="C1618" t="s">
        <v>52</v>
      </c>
      <c r="D1618" t="s">
        <v>32</v>
      </c>
      <c r="E1618">
        <v>21</v>
      </c>
      <c r="F1618" t="str">
        <f t="shared" si="25"/>
        <v>Average Per Ton1-in-10October System Peak Day50% Cycling21</v>
      </c>
      <c r="G1618">
        <v>0.70759550000000004</v>
      </c>
      <c r="H1618">
        <v>0.70759550000000004</v>
      </c>
      <c r="I1618">
        <v>69.961799999999997</v>
      </c>
      <c r="J1618">
        <v>0</v>
      </c>
      <c r="K1618">
        <v>0</v>
      </c>
      <c r="L1618">
        <v>0</v>
      </c>
      <c r="M1618">
        <v>0</v>
      </c>
      <c r="N1618">
        <v>0</v>
      </c>
      <c r="O1618">
        <v>3401</v>
      </c>
    </row>
    <row r="1619" spans="1:15">
      <c r="A1619" t="s">
        <v>29</v>
      </c>
      <c r="B1619" t="s">
        <v>42</v>
      </c>
      <c r="C1619" t="s">
        <v>52</v>
      </c>
      <c r="D1619" t="s">
        <v>32</v>
      </c>
      <c r="E1619">
        <v>21</v>
      </c>
      <c r="F1619" t="str">
        <f t="shared" si="25"/>
        <v>Average Per Premise1-in-10October System Peak Day50% Cycling21</v>
      </c>
      <c r="G1619">
        <v>6.2132129999999997</v>
      </c>
      <c r="H1619">
        <v>6.2132129999999997</v>
      </c>
      <c r="I1619">
        <v>69.961799999999997</v>
      </c>
      <c r="J1619">
        <v>0</v>
      </c>
      <c r="K1619">
        <v>0</v>
      </c>
      <c r="L1619">
        <v>0</v>
      </c>
      <c r="M1619">
        <v>0</v>
      </c>
      <c r="N1619">
        <v>0</v>
      </c>
      <c r="O1619">
        <v>3401</v>
      </c>
    </row>
    <row r="1620" spans="1:15">
      <c r="A1620" t="s">
        <v>30</v>
      </c>
      <c r="B1620" t="s">
        <v>42</v>
      </c>
      <c r="C1620" t="s">
        <v>52</v>
      </c>
      <c r="D1620" t="s">
        <v>32</v>
      </c>
      <c r="E1620">
        <v>21</v>
      </c>
      <c r="F1620" t="str">
        <f t="shared" si="25"/>
        <v>Average Per Device1-in-10October System Peak Day50% Cycling21</v>
      </c>
      <c r="G1620">
        <v>2.7500179999999999</v>
      </c>
      <c r="H1620">
        <v>2.7500179999999999</v>
      </c>
      <c r="I1620">
        <v>69.961799999999997</v>
      </c>
      <c r="J1620">
        <v>0</v>
      </c>
      <c r="K1620">
        <v>0</v>
      </c>
      <c r="L1620">
        <v>0</v>
      </c>
      <c r="M1620">
        <v>0</v>
      </c>
      <c r="N1620">
        <v>0</v>
      </c>
      <c r="O1620">
        <v>3401</v>
      </c>
    </row>
    <row r="1621" spans="1:15">
      <c r="A1621" t="s">
        <v>51</v>
      </c>
      <c r="B1621" t="s">
        <v>42</v>
      </c>
      <c r="C1621" t="s">
        <v>52</v>
      </c>
      <c r="D1621" t="s">
        <v>32</v>
      </c>
      <c r="E1621">
        <v>21</v>
      </c>
      <c r="F1621" t="str">
        <f t="shared" si="25"/>
        <v>Aggregate1-in-10October System Peak Day50% Cycling21</v>
      </c>
      <c r="G1621">
        <v>21.131139999999998</v>
      </c>
      <c r="H1621">
        <v>21.131139999999998</v>
      </c>
      <c r="I1621">
        <v>69.961799999999997</v>
      </c>
      <c r="J1621">
        <v>0</v>
      </c>
      <c r="K1621">
        <v>0</v>
      </c>
      <c r="L1621">
        <v>0</v>
      </c>
      <c r="M1621">
        <v>0</v>
      </c>
      <c r="N1621">
        <v>0</v>
      </c>
      <c r="O1621">
        <v>3401</v>
      </c>
    </row>
    <row r="1622" spans="1:15">
      <c r="A1622" t="s">
        <v>31</v>
      </c>
      <c r="B1622" t="s">
        <v>42</v>
      </c>
      <c r="C1622" t="s">
        <v>52</v>
      </c>
      <c r="D1622" t="s">
        <v>32</v>
      </c>
      <c r="E1622">
        <v>22</v>
      </c>
      <c r="F1622" t="str">
        <f t="shared" si="25"/>
        <v>Average Per Ton1-in-10October System Peak Day50% Cycling22</v>
      </c>
      <c r="G1622">
        <v>0.62002279999999999</v>
      </c>
      <c r="H1622">
        <v>0.62002279999999999</v>
      </c>
      <c r="I1622">
        <v>69.846800000000002</v>
      </c>
      <c r="J1622">
        <v>0</v>
      </c>
      <c r="K1622">
        <v>0</v>
      </c>
      <c r="L1622">
        <v>0</v>
      </c>
      <c r="M1622">
        <v>0</v>
      </c>
      <c r="N1622">
        <v>0</v>
      </c>
      <c r="O1622">
        <v>3401</v>
      </c>
    </row>
    <row r="1623" spans="1:15">
      <c r="A1623" t="s">
        <v>29</v>
      </c>
      <c r="B1623" t="s">
        <v>42</v>
      </c>
      <c r="C1623" t="s">
        <v>52</v>
      </c>
      <c r="D1623" t="s">
        <v>32</v>
      </c>
      <c r="E1623">
        <v>22</v>
      </c>
      <c r="F1623" t="str">
        <f t="shared" si="25"/>
        <v>Average Per Premise1-in-10October System Peak Day50% Cycling22</v>
      </c>
      <c r="G1623">
        <v>5.4442599999999999</v>
      </c>
      <c r="H1623">
        <v>5.4442599999999999</v>
      </c>
      <c r="I1623">
        <v>69.846800000000002</v>
      </c>
      <c r="J1623">
        <v>0</v>
      </c>
      <c r="K1623">
        <v>0</v>
      </c>
      <c r="L1623">
        <v>0</v>
      </c>
      <c r="M1623">
        <v>0</v>
      </c>
      <c r="N1623">
        <v>0</v>
      </c>
      <c r="O1623">
        <v>3401</v>
      </c>
    </row>
    <row r="1624" spans="1:15">
      <c r="A1624" t="s">
        <v>30</v>
      </c>
      <c r="B1624" t="s">
        <v>42</v>
      </c>
      <c r="C1624" t="s">
        <v>52</v>
      </c>
      <c r="D1624" t="s">
        <v>32</v>
      </c>
      <c r="E1624">
        <v>22</v>
      </c>
      <c r="F1624" t="str">
        <f t="shared" si="25"/>
        <v>Average Per Device1-in-10October System Peak Day50% Cycling22</v>
      </c>
      <c r="G1624">
        <v>2.4096730000000002</v>
      </c>
      <c r="H1624">
        <v>2.4096730000000002</v>
      </c>
      <c r="I1624">
        <v>69.846800000000002</v>
      </c>
      <c r="J1624">
        <v>0</v>
      </c>
      <c r="K1624">
        <v>0</v>
      </c>
      <c r="L1624">
        <v>0</v>
      </c>
      <c r="M1624">
        <v>0</v>
      </c>
      <c r="N1624">
        <v>0</v>
      </c>
      <c r="O1624">
        <v>3401</v>
      </c>
    </row>
    <row r="1625" spans="1:15">
      <c r="A1625" t="s">
        <v>51</v>
      </c>
      <c r="B1625" t="s">
        <v>42</v>
      </c>
      <c r="C1625" t="s">
        <v>52</v>
      </c>
      <c r="D1625" t="s">
        <v>32</v>
      </c>
      <c r="E1625">
        <v>22</v>
      </c>
      <c r="F1625" t="str">
        <f t="shared" si="25"/>
        <v>Aggregate1-in-10October System Peak Day50% Cycling22</v>
      </c>
      <c r="G1625">
        <v>18.515930000000001</v>
      </c>
      <c r="H1625">
        <v>18.515930000000001</v>
      </c>
      <c r="I1625">
        <v>69.846800000000002</v>
      </c>
      <c r="J1625">
        <v>0</v>
      </c>
      <c r="K1625">
        <v>0</v>
      </c>
      <c r="L1625">
        <v>0</v>
      </c>
      <c r="M1625">
        <v>0</v>
      </c>
      <c r="N1625">
        <v>0</v>
      </c>
      <c r="O1625">
        <v>3401</v>
      </c>
    </row>
    <row r="1626" spans="1:15">
      <c r="A1626" t="s">
        <v>31</v>
      </c>
      <c r="B1626" t="s">
        <v>42</v>
      </c>
      <c r="C1626" t="s">
        <v>52</v>
      </c>
      <c r="D1626" t="s">
        <v>32</v>
      </c>
      <c r="E1626">
        <v>23</v>
      </c>
      <c r="F1626" t="str">
        <f t="shared" si="25"/>
        <v>Average Per Ton1-in-10October System Peak Day50% Cycling23</v>
      </c>
      <c r="G1626">
        <v>0.5401705</v>
      </c>
      <c r="H1626">
        <v>0.5401705</v>
      </c>
      <c r="I1626">
        <v>69.085300000000004</v>
      </c>
      <c r="J1626">
        <v>0</v>
      </c>
      <c r="K1626">
        <v>0</v>
      </c>
      <c r="L1626">
        <v>0</v>
      </c>
      <c r="M1626">
        <v>0</v>
      </c>
      <c r="N1626">
        <v>0</v>
      </c>
      <c r="O1626">
        <v>3401</v>
      </c>
    </row>
    <row r="1627" spans="1:15">
      <c r="A1627" t="s">
        <v>29</v>
      </c>
      <c r="B1627" t="s">
        <v>42</v>
      </c>
      <c r="C1627" t="s">
        <v>52</v>
      </c>
      <c r="D1627" t="s">
        <v>32</v>
      </c>
      <c r="E1627">
        <v>23</v>
      </c>
      <c r="F1627" t="str">
        <f t="shared" si="25"/>
        <v>Average Per Premise1-in-10October System Peak Day50% Cycling23</v>
      </c>
      <c r="G1627">
        <v>4.7430969999999997</v>
      </c>
      <c r="H1627">
        <v>4.7430969999999997</v>
      </c>
      <c r="I1627">
        <v>69.085300000000004</v>
      </c>
      <c r="J1627">
        <v>0</v>
      </c>
      <c r="K1627">
        <v>0</v>
      </c>
      <c r="L1627">
        <v>0</v>
      </c>
      <c r="M1627">
        <v>0</v>
      </c>
      <c r="N1627">
        <v>0</v>
      </c>
      <c r="O1627">
        <v>3401</v>
      </c>
    </row>
    <row r="1628" spans="1:15">
      <c r="A1628" t="s">
        <v>30</v>
      </c>
      <c r="B1628" t="s">
        <v>42</v>
      </c>
      <c r="C1628" t="s">
        <v>52</v>
      </c>
      <c r="D1628" t="s">
        <v>32</v>
      </c>
      <c r="E1628">
        <v>23</v>
      </c>
      <c r="F1628" t="str">
        <f t="shared" si="25"/>
        <v>Average Per Device1-in-10October System Peak Day50% Cycling23</v>
      </c>
      <c r="G1628">
        <v>2.0993330000000001</v>
      </c>
      <c r="H1628">
        <v>2.0993330000000001</v>
      </c>
      <c r="I1628">
        <v>69.085300000000004</v>
      </c>
      <c r="J1628">
        <v>0</v>
      </c>
      <c r="K1628">
        <v>0</v>
      </c>
      <c r="L1628">
        <v>0</v>
      </c>
      <c r="M1628">
        <v>0</v>
      </c>
      <c r="N1628">
        <v>0</v>
      </c>
      <c r="O1628">
        <v>3401</v>
      </c>
    </row>
    <row r="1629" spans="1:15">
      <c r="A1629" t="s">
        <v>51</v>
      </c>
      <c r="B1629" t="s">
        <v>42</v>
      </c>
      <c r="C1629" t="s">
        <v>52</v>
      </c>
      <c r="D1629" t="s">
        <v>32</v>
      </c>
      <c r="E1629">
        <v>23</v>
      </c>
      <c r="F1629" t="str">
        <f t="shared" si="25"/>
        <v>Aggregate1-in-10October System Peak Day50% Cycling23</v>
      </c>
      <c r="G1629">
        <v>16.131270000000001</v>
      </c>
      <c r="H1629">
        <v>16.131270000000001</v>
      </c>
      <c r="I1629">
        <v>69.085300000000004</v>
      </c>
      <c r="J1629">
        <v>0</v>
      </c>
      <c r="K1629">
        <v>0</v>
      </c>
      <c r="L1629">
        <v>0</v>
      </c>
      <c r="M1629">
        <v>0</v>
      </c>
      <c r="N1629">
        <v>0</v>
      </c>
      <c r="O1629">
        <v>3401</v>
      </c>
    </row>
    <row r="1630" spans="1:15">
      <c r="A1630" t="s">
        <v>31</v>
      </c>
      <c r="B1630" t="s">
        <v>42</v>
      </c>
      <c r="C1630" t="s">
        <v>52</v>
      </c>
      <c r="D1630" t="s">
        <v>32</v>
      </c>
      <c r="E1630">
        <v>24</v>
      </c>
      <c r="F1630" t="str">
        <f t="shared" si="25"/>
        <v>Average Per Ton1-in-10October System Peak Day50% Cycling24</v>
      </c>
      <c r="G1630">
        <v>0.48743579999999997</v>
      </c>
      <c r="H1630">
        <v>0.48743579999999997</v>
      </c>
      <c r="I1630">
        <v>67.757099999999994</v>
      </c>
      <c r="J1630">
        <v>0</v>
      </c>
      <c r="K1630">
        <v>0</v>
      </c>
      <c r="L1630">
        <v>0</v>
      </c>
      <c r="M1630">
        <v>0</v>
      </c>
      <c r="N1630">
        <v>0</v>
      </c>
      <c r="O1630">
        <v>3401</v>
      </c>
    </row>
    <row r="1631" spans="1:15">
      <c r="A1631" t="s">
        <v>29</v>
      </c>
      <c r="B1631" t="s">
        <v>42</v>
      </c>
      <c r="C1631" t="s">
        <v>52</v>
      </c>
      <c r="D1631" t="s">
        <v>32</v>
      </c>
      <c r="E1631">
        <v>24</v>
      </c>
      <c r="F1631" t="str">
        <f t="shared" si="25"/>
        <v>Average Per Premise1-in-10October System Peak Day50% Cycling24</v>
      </c>
      <c r="G1631">
        <v>4.2800469999999997</v>
      </c>
      <c r="H1631">
        <v>4.2800469999999997</v>
      </c>
      <c r="I1631">
        <v>67.757099999999994</v>
      </c>
      <c r="J1631">
        <v>0</v>
      </c>
      <c r="K1631">
        <v>0</v>
      </c>
      <c r="L1631">
        <v>0</v>
      </c>
      <c r="M1631">
        <v>0</v>
      </c>
      <c r="N1631">
        <v>0</v>
      </c>
      <c r="O1631">
        <v>3401</v>
      </c>
    </row>
    <row r="1632" spans="1:15">
      <c r="A1632" t="s">
        <v>30</v>
      </c>
      <c r="B1632" t="s">
        <v>42</v>
      </c>
      <c r="C1632" t="s">
        <v>52</v>
      </c>
      <c r="D1632" t="s">
        <v>32</v>
      </c>
      <c r="E1632">
        <v>24</v>
      </c>
      <c r="F1632" t="str">
        <f t="shared" si="25"/>
        <v>Average Per Device1-in-10October System Peak Day50% Cycling24</v>
      </c>
      <c r="G1632">
        <v>1.8943829999999999</v>
      </c>
      <c r="H1632">
        <v>1.8943829999999999</v>
      </c>
      <c r="I1632">
        <v>67.757099999999994</v>
      </c>
      <c r="J1632">
        <v>0</v>
      </c>
      <c r="K1632">
        <v>0</v>
      </c>
      <c r="L1632">
        <v>0</v>
      </c>
      <c r="M1632">
        <v>0</v>
      </c>
      <c r="N1632">
        <v>0</v>
      </c>
      <c r="O1632">
        <v>3401</v>
      </c>
    </row>
    <row r="1633" spans="1:15">
      <c r="A1633" t="s">
        <v>51</v>
      </c>
      <c r="B1633" t="s">
        <v>42</v>
      </c>
      <c r="C1633" t="s">
        <v>52</v>
      </c>
      <c r="D1633" t="s">
        <v>32</v>
      </c>
      <c r="E1633">
        <v>24</v>
      </c>
      <c r="F1633" t="str">
        <f t="shared" si="25"/>
        <v>Aggregate1-in-10October System Peak Day50% Cycling24</v>
      </c>
      <c r="G1633">
        <v>14.55644</v>
      </c>
      <c r="H1633">
        <v>14.55644</v>
      </c>
      <c r="I1633">
        <v>67.757099999999994</v>
      </c>
      <c r="J1633">
        <v>0</v>
      </c>
      <c r="K1633">
        <v>0</v>
      </c>
      <c r="L1633">
        <v>0</v>
      </c>
      <c r="M1633">
        <v>0</v>
      </c>
      <c r="N1633">
        <v>0</v>
      </c>
      <c r="O1633">
        <v>3401</v>
      </c>
    </row>
    <row r="1634" spans="1:15">
      <c r="A1634" t="s">
        <v>31</v>
      </c>
      <c r="B1634" t="s">
        <v>42</v>
      </c>
      <c r="C1634" t="s">
        <v>52</v>
      </c>
      <c r="D1634" t="s">
        <v>27</v>
      </c>
      <c r="E1634">
        <v>1</v>
      </c>
      <c r="F1634" t="str">
        <f t="shared" si="25"/>
        <v>Average Per Ton1-in-10October System Peak DayAll1</v>
      </c>
      <c r="G1634">
        <v>0.44611640000000002</v>
      </c>
      <c r="H1634">
        <v>0.44611640000000002</v>
      </c>
      <c r="I1634">
        <v>61.380099999999999</v>
      </c>
      <c r="J1634">
        <v>0</v>
      </c>
      <c r="K1634">
        <v>0</v>
      </c>
      <c r="L1634">
        <v>0</v>
      </c>
      <c r="M1634">
        <v>0</v>
      </c>
      <c r="N1634">
        <v>0</v>
      </c>
      <c r="O1634">
        <v>4870</v>
      </c>
    </row>
    <row r="1635" spans="1:15">
      <c r="A1635" t="s">
        <v>29</v>
      </c>
      <c r="B1635" t="s">
        <v>42</v>
      </c>
      <c r="C1635" t="s">
        <v>52</v>
      </c>
      <c r="D1635" t="s">
        <v>27</v>
      </c>
      <c r="E1635">
        <v>1</v>
      </c>
      <c r="F1635" t="str">
        <f t="shared" si="25"/>
        <v>Average Per Premise1-in-10October System Peak DayAll1</v>
      </c>
      <c r="G1635">
        <v>4.1232150000000001</v>
      </c>
      <c r="H1635">
        <v>4.1232150000000001</v>
      </c>
      <c r="I1635">
        <v>61.380099999999999</v>
      </c>
      <c r="J1635">
        <v>0</v>
      </c>
      <c r="K1635">
        <v>0</v>
      </c>
      <c r="L1635">
        <v>0</v>
      </c>
      <c r="M1635">
        <v>0</v>
      </c>
      <c r="N1635">
        <v>0</v>
      </c>
      <c r="O1635">
        <v>4870</v>
      </c>
    </row>
    <row r="1636" spans="1:15">
      <c r="A1636" t="s">
        <v>30</v>
      </c>
      <c r="B1636" t="s">
        <v>42</v>
      </c>
      <c r="C1636" t="s">
        <v>52</v>
      </c>
      <c r="D1636" t="s">
        <v>27</v>
      </c>
      <c r="E1636">
        <v>1</v>
      </c>
      <c r="F1636" t="str">
        <f t="shared" si="25"/>
        <v>Average Per Device1-in-10October System Peak DayAll1</v>
      </c>
      <c r="G1636">
        <v>1.731786</v>
      </c>
      <c r="H1636">
        <v>1.731786</v>
      </c>
      <c r="I1636">
        <v>61.380099999999999</v>
      </c>
      <c r="J1636">
        <v>0</v>
      </c>
      <c r="K1636">
        <v>0</v>
      </c>
      <c r="L1636">
        <v>0</v>
      </c>
      <c r="M1636">
        <v>0</v>
      </c>
      <c r="N1636">
        <v>0</v>
      </c>
      <c r="O1636">
        <v>4870</v>
      </c>
    </row>
    <row r="1637" spans="1:15">
      <c r="A1637" t="s">
        <v>51</v>
      </c>
      <c r="B1637" t="s">
        <v>42</v>
      </c>
      <c r="C1637" t="s">
        <v>52</v>
      </c>
      <c r="D1637" t="s">
        <v>27</v>
      </c>
      <c r="E1637">
        <v>1</v>
      </c>
      <c r="F1637" t="str">
        <f t="shared" si="25"/>
        <v>Aggregate1-in-10October System Peak DayAll1</v>
      </c>
      <c r="G1637">
        <v>20.08006</v>
      </c>
      <c r="H1637">
        <v>20.08006</v>
      </c>
      <c r="I1637">
        <v>61.380099999999999</v>
      </c>
      <c r="J1637">
        <v>0</v>
      </c>
      <c r="K1637">
        <v>0</v>
      </c>
      <c r="L1637">
        <v>0</v>
      </c>
      <c r="M1637">
        <v>0</v>
      </c>
      <c r="N1637">
        <v>0</v>
      </c>
      <c r="O1637">
        <v>4870</v>
      </c>
    </row>
    <row r="1638" spans="1:15">
      <c r="A1638" t="s">
        <v>31</v>
      </c>
      <c r="B1638" t="s">
        <v>42</v>
      </c>
      <c r="C1638" t="s">
        <v>52</v>
      </c>
      <c r="D1638" t="s">
        <v>27</v>
      </c>
      <c r="E1638">
        <v>2</v>
      </c>
      <c r="F1638" t="str">
        <f t="shared" si="25"/>
        <v>Average Per Ton1-in-10October System Peak DayAll2</v>
      </c>
      <c r="G1638">
        <v>0.4274406</v>
      </c>
      <c r="H1638">
        <v>0.4274406</v>
      </c>
      <c r="I1638">
        <v>60.562199999999997</v>
      </c>
      <c r="J1638">
        <v>0</v>
      </c>
      <c r="K1638">
        <v>0</v>
      </c>
      <c r="L1638">
        <v>0</v>
      </c>
      <c r="M1638">
        <v>0</v>
      </c>
      <c r="N1638">
        <v>0</v>
      </c>
      <c r="O1638">
        <v>4870</v>
      </c>
    </row>
    <row r="1639" spans="1:15">
      <c r="A1639" t="s">
        <v>29</v>
      </c>
      <c r="B1639" t="s">
        <v>42</v>
      </c>
      <c r="C1639" t="s">
        <v>52</v>
      </c>
      <c r="D1639" t="s">
        <v>27</v>
      </c>
      <c r="E1639">
        <v>2</v>
      </c>
      <c r="F1639" t="str">
        <f t="shared" si="25"/>
        <v>Average Per Premise1-in-10October System Peak DayAll2</v>
      </c>
      <c r="G1639">
        <v>3.9506039999999998</v>
      </c>
      <c r="H1639">
        <v>3.9506039999999998</v>
      </c>
      <c r="I1639">
        <v>60.562199999999997</v>
      </c>
      <c r="J1639">
        <v>0</v>
      </c>
      <c r="K1639">
        <v>0</v>
      </c>
      <c r="L1639">
        <v>0</v>
      </c>
      <c r="M1639">
        <v>0</v>
      </c>
      <c r="N1639">
        <v>0</v>
      </c>
      <c r="O1639">
        <v>4870</v>
      </c>
    </row>
    <row r="1640" spans="1:15">
      <c r="A1640" t="s">
        <v>30</v>
      </c>
      <c r="B1640" t="s">
        <v>42</v>
      </c>
      <c r="C1640" t="s">
        <v>52</v>
      </c>
      <c r="D1640" t="s">
        <v>27</v>
      </c>
      <c r="E1640">
        <v>2</v>
      </c>
      <c r="F1640" t="str">
        <f t="shared" si="25"/>
        <v>Average Per Device1-in-10October System Peak DayAll2</v>
      </c>
      <c r="G1640">
        <v>1.6592880000000001</v>
      </c>
      <c r="H1640">
        <v>1.6592880000000001</v>
      </c>
      <c r="I1640">
        <v>60.562199999999997</v>
      </c>
      <c r="J1640">
        <v>0</v>
      </c>
      <c r="K1640">
        <v>0</v>
      </c>
      <c r="L1640">
        <v>0</v>
      </c>
      <c r="M1640">
        <v>0</v>
      </c>
      <c r="N1640">
        <v>0</v>
      </c>
      <c r="O1640">
        <v>4870</v>
      </c>
    </row>
    <row r="1641" spans="1:15">
      <c r="A1641" t="s">
        <v>51</v>
      </c>
      <c r="B1641" t="s">
        <v>42</v>
      </c>
      <c r="C1641" t="s">
        <v>52</v>
      </c>
      <c r="D1641" t="s">
        <v>27</v>
      </c>
      <c r="E1641">
        <v>2</v>
      </c>
      <c r="F1641" t="str">
        <f t="shared" si="25"/>
        <v>Aggregate1-in-10October System Peak DayAll2</v>
      </c>
      <c r="G1641">
        <v>19.239439999999998</v>
      </c>
      <c r="H1641">
        <v>19.239439999999998</v>
      </c>
      <c r="I1641">
        <v>60.562199999999997</v>
      </c>
      <c r="J1641">
        <v>0</v>
      </c>
      <c r="K1641">
        <v>0</v>
      </c>
      <c r="L1641">
        <v>0</v>
      </c>
      <c r="M1641">
        <v>0</v>
      </c>
      <c r="N1641">
        <v>0</v>
      </c>
      <c r="O1641">
        <v>4870</v>
      </c>
    </row>
    <row r="1642" spans="1:15">
      <c r="A1642" t="s">
        <v>31</v>
      </c>
      <c r="B1642" t="s">
        <v>42</v>
      </c>
      <c r="C1642" t="s">
        <v>52</v>
      </c>
      <c r="D1642" t="s">
        <v>27</v>
      </c>
      <c r="E1642">
        <v>3</v>
      </c>
      <c r="F1642" t="str">
        <f t="shared" si="25"/>
        <v>Average Per Ton1-in-10October System Peak DayAll3</v>
      </c>
      <c r="G1642">
        <v>0.41482970000000002</v>
      </c>
      <c r="H1642">
        <v>0.41482970000000002</v>
      </c>
      <c r="I1642">
        <v>59.997999999999998</v>
      </c>
      <c r="J1642">
        <v>0</v>
      </c>
      <c r="K1642">
        <v>0</v>
      </c>
      <c r="L1642">
        <v>0</v>
      </c>
      <c r="M1642">
        <v>0</v>
      </c>
      <c r="N1642">
        <v>0</v>
      </c>
      <c r="O1642">
        <v>4870</v>
      </c>
    </row>
    <row r="1643" spans="1:15">
      <c r="A1643" t="s">
        <v>29</v>
      </c>
      <c r="B1643" t="s">
        <v>42</v>
      </c>
      <c r="C1643" t="s">
        <v>52</v>
      </c>
      <c r="D1643" t="s">
        <v>27</v>
      </c>
      <c r="E1643">
        <v>3</v>
      </c>
      <c r="F1643" t="str">
        <f t="shared" si="25"/>
        <v>Average Per Premise1-in-10October System Peak DayAll3</v>
      </c>
      <c r="G1643">
        <v>3.8340480000000001</v>
      </c>
      <c r="H1643">
        <v>3.8340480000000001</v>
      </c>
      <c r="I1643">
        <v>59.997999999999998</v>
      </c>
      <c r="J1643">
        <v>0</v>
      </c>
      <c r="K1643">
        <v>0</v>
      </c>
      <c r="L1643">
        <v>0</v>
      </c>
      <c r="M1643">
        <v>0</v>
      </c>
      <c r="N1643">
        <v>0</v>
      </c>
      <c r="O1643">
        <v>4870</v>
      </c>
    </row>
    <row r="1644" spans="1:15">
      <c r="A1644" t="s">
        <v>30</v>
      </c>
      <c r="B1644" t="s">
        <v>42</v>
      </c>
      <c r="C1644" t="s">
        <v>52</v>
      </c>
      <c r="D1644" t="s">
        <v>27</v>
      </c>
      <c r="E1644">
        <v>3</v>
      </c>
      <c r="F1644" t="str">
        <f t="shared" si="25"/>
        <v>Average Per Device1-in-10October System Peak DayAll3</v>
      </c>
      <c r="G1644">
        <v>1.610333</v>
      </c>
      <c r="H1644">
        <v>1.610333</v>
      </c>
      <c r="I1644">
        <v>59.997999999999998</v>
      </c>
      <c r="J1644">
        <v>0</v>
      </c>
      <c r="K1644">
        <v>0</v>
      </c>
      <c r="L1644">
        <v>0</v>
      </c>
      <c r="M1644">
        <v>0</v>
      </c>
      <c r="N1644">
        <v>0</v>
      </c>
      <c r="O1644">
        <v>4870</v>
      </c>
    </row>
    <row r="1645" spans="1:15">
      <c r="A1645" t="s">
        <v>51</v>
      </c>
      <c r="B1645" t="s">
        <v>42</v>
      </c>
      <c r="C1645" t="s">
        <v>52</v>
      </c>
      <c r="D1645" t="s">
        <v>27</v>
      </c>
      <c r="E1645">
        <v>3</v>
      </c>
      <c r="F1645" t="str">
        <f t="shared" si="25"/>
        <v>Aggregate1-in-10October System Peak DayAll3</v>
      </c>
      <c r="G1645">
        <v>18.671810000000001</v>
      </c>
      <c r="H1645">
        <v>18.671810000000001</v>
      </c>
      <c r="I1645">
        <v>59.997999999999998</v>
      </c>
      <c r="J1645">
        <v>0</v>
      </c>
      <c r="K1645">
        <v>0</v>
      </c>
      <c r="L1645">
        <v>0</v>
      </c>
      <c r="M1645">
        <v>0</v>
      </c>
      <c r="N1645">
        <v>0</v>
      </c>
      <c r="O1645">
        <v>4870</v>
      </c>
    </row>
    <row r="1646" spans="1:15">
      <c r="A1646" t="s">
        <v>31</v>
      </c>
      <c r="B1646" t="s">
        <v>42</v>
      </c>
      <c r="C1646" t="s">
        <v>52</v>
      </c>
      <c r="D1646" t="s">
        <v>27</v>
      </c>
      <c r="E1646">
        <v>4</v>
      </c>
      <c r="F1646" t="str">
        <f t="shared" si="25"/>
        <v>Average Per Ton1-in-10October System Peak DayAll4</v>
      </c>
      <c r="G1646">
        <v>0.4096342</v>
      </c>
      <c r="H1646">
        <v>0.4096342</v>
      </c>
      <c r="I1646">
        <v>59.483800000000002</v>
      </c>
      <c r="J1646">
        <v>0</v>
      </c>
      <c r="K1646">
        <v>0</v>
      </c>
      <c r="L1646">
        <v>0</v>
      </c>
      <c r="M1646">
        <v>0</v>
      </c>
      <c r="N1646">
        <v>0</v>
      </c>
      <c r="O1646">
        <v>4870</v>
      </c>
    </row>
    <row r="1647" spans="1:15">
      <c r="A1647" t="s">
        <v>29</v>
      </c>
      <c r="B1647" t="s">
        <v>42</v>
      </c>
      <c r="C1647" t="s">
        <v>52</v>
      </c>
      <c r="D1647" t="s">
        <v>27</v>
      </c>
      <c r="E1647">
        <v>4</v>
      </c>
      <c r="F1647" t="str">
        <f t="shared" si="25"/>
        <v>Average Per Premise1-in-10October System Peak DayAll4</v>
      </c>
      <c r="G1647">
        <v>3.7860299999999998</v>
      </c>
      <c r="H1647">
        <v>3.7860299999999998</v>
      </c>
      <c r="I1647">
        <v>59.483800000000002</v>
      </c>
      <c r="J1647">
        <v>0</v>
      </c>
      <c r="K1647">
        <v>0</v>
      </c>
      <c r="L1647">
        <v>0</v>
      </c>
      <c r="M1647">
        <v>0</v>
      </c>
      <c r="N1647">
        <v>0</v>
      </c>
      <c r="O1647">
        <v>4870</v>
      </c>
    </row>
    <row r="1648" spans="1:15">
      <c r="A1648" t="s">
        <v>30</v>
      </c>
      <c r="B1648" t="s">
        <v>42</v>
      </c>
      <c r="C1648" t="s">
        <v>52</v>
      </c>
      <c r="D1648" t="s">
        <v>27</v>
      </c>
      <c r="E1648">
        <v>4</v>
      </c>
      <c r="F1648" t="str">
        <f t="shared" si="25"/>
        <v>Average Per Device1-in-10October System Peak DayAll4</v>
      </c>
      <c r="G1648">
        <v>1.5901650000000001</v>
      </c>
      <c r="H1648">
        <v>1.5901650000000001</v>
      </c>
      <c r="I1648">
        <v>59.483800000000002</v>
      </c>
      <c r="J1648">
        <v>0</v>
      </c>
      <c r="K1648">
        <v>0</v>
      </c>
      <c r="L1648">
        <v>0</v>
      </c>
      <c r="M1648">
        <v>0</v>
      </c>
      <c r="N1648">
        <v>0</v>
      </c>
      <c r="O1648">
        <v>4870</v>
      </c>
    </row>
    <row r="1649" spans="1:15">
      <c r="A1649" t="s">
        <v>51</v>
      </c>
      <c r="B1649" t="s">
        <v>42</v>
      </c>
      <c r="C1649" t="s">
        <v>52</v>
      </c>
      <c r="D1649" t="s">
        <v>27</v>
      </c>
      <c r="E1649">
        <v>4</v>
      </c>
      <c r="F1649" t="str">
        <f t="shared" si="25"/>
        <v>Aggregate1-in-10October System Peak DayAll4</v>
      </c>
      <c r="G1649">
        <v>18.43797</v>
      </c>
      <c r="H1649">
        <v>18.43797</v>
      </c>
      <c r="I1649">
        <v>59.483800000000002</v>
      </c>
      <c r="J1649">
        <v>0</v>
      </c>
      <c r="K1649">
        <v>0</v>
      </c>
      <c r="L1649">
        <v>0</v>
      </c>
      <c r="M1649">
        <v>0</v>
      </c>
      <c r="N1649">
        <v>0</v>
      </c>
      <c r="O1649">
        <v>4870</v>
      </c>
    </row>
    <row r="1650" spans="1:15">
      <c r="A1650" t="s">
        <v>31</v>
      </c>
      <c r="B1650" t="s">
        <v>42</v>
      </c>
      <c r="C1650" t="s">
        <v>52</v>
      </c>
      <c r="D1650" t="s">
        <v>27</v>
      </c>
      <c r="E1650">
        <v>5</v>
      </c>
      <c r="F1650" t="str">
        <f t="shared" si="25"/>
        <v>Average Per Ton1-in-10October System Peak DayAll5</v>
      </c>
      <c r="G1650">
        <v>0.42065659999999999</v>
      </c>
      <c r="H1650">
        <v>0.42065659999999999</v>
      </c>
      <c r="I1650">
        <v>59.728000000000002</v>
      </c>
      <c r="J1650">
        <v>0</v>
      </c>
      <c r="K1650">
        <v>0</v>
      </c>
      <c r="L1650">
        <v>0</v>
      </c>
      <c r="M1650">
        <v>0</v>
      </c>
      <c r="N1650">
        <v>0</v>
      </c>
      <c r="O1650">
        <v>4870</v>
      </c>
    </row>
    <row r="1651" spans="1:15">
      <c r="A1651" t="s">
        <v>29</v>
      </c>
      <c r="B1651" t="s">
        <v>42</v>
      </c>
      <c r="C1651" t="s">
        <v>52</v>
      </c>
      <c r="D1651" t="s">
        <v>27</v>
      </c>
      <c r="E1651">
        <v>5</v>
      </c>
      <c r="F1651" t="str">
        <f t="shared" si="25"/>
        <v>Average Per Premise1-in-10October System Peak DayAll5</v>
      </c>
      <c r="G1651">
        <v>3.8879030000000001</v>
      </c>
      <c r="H1651">
        <v>3.8879030000000001</v>
      </c>
      <c r="I1651">
        <v>59.728000000000002</v>
      </c>
      <c r="J1651">
        <v>0</v>
      </c>
      <c r="K1651">
        <v>0</v>
      </c>
      <c r="L1651">
        <v>0</v>
      </c>
      <c r="M1651">
        <v>0</v>
      </c>
      <c r="N1651">
        <v>0</v>
      </c>
      <c r="O1651">
        <v>4870</v>
      </c>
    </row>
    <row r="1652" spans="1:15">
      <c r="A1652" t="s">
        <v>30</v>
      </c>
      <c r="B1652" t="s">
        <v>42</v>
      </c>
      <c r="C1652" t="s">
        <v>52</v>
      </c>
      <c r="D1652" t="s">
        <v>27</v>
      </c>
      <c r="E1652">
        <v>5</v>
      </c>
      <c r="F1652" t="str">
        <f t="shared" si="25"/>
        <v>Average Per Device1-in-10October System Peak DayAll5</v>
      </c>
      <c r="G1652">
        <v>1.6329530000000001</v>
      </c>
      <c r="H1652">
        <v>1.6329530000000001</v>
      </c>
      <c r="I1652">
        <v>59.728000000000002</v>
      </c>
      <c r="J1652">
        <v>0</v>
      </c>
      <c r="K1652">
        <v>0</v>
      </c>
      <c r="L1652">
        <v>0</v>
      </c>
      <c r="M1652">
        <v>0</v>
      </c>
      <c r="N1652">
        <v>0</v>
      </c>
      <c r="O1652">
        <v>4870</v>
      </c>
    </row>
    <row r="1653" spans="1:15">
      <c r="A1653" t="s">
        <v>51</v>
      </c>
      <c r="B1653" t="s">
        <v>42</v>
      </c>
      <c r="C1653" t="s">
        <v>52</v>
      </c>
      <c r="D1653" t="s">
        <v>27</v>
      </c>
      <c r="E1653">
        <v>5</v>
      </c>
      <c r="F1653" t="str">
        <f t="shared" si="25"/>
        <v>Aggregate1-in-10October System Peak DayAll5</v>
      </c>
      <c r="G1653">
        <v>18.934090000000001</v>
      </c>
      <c r="H1653">
        <v>18.934090000000001</v>
      </c>
      <c r="I1653">
        <v>59.728000000000002</v>
      </c>
      <c r="J1653">
        <v>0</v>
      </c>
      <c r="K1653">
        <v>0</v>
      </c>
      <c r="L1653">
        <v>0</v>
      </c>
      <c r="M1653">
        <v>0</v>
      </c>
      <c r="N1653">
        <v>0</v>
      </c>
      <c r="O1653">
        <v>4870</v>
      </c>
    </row>
    <row r="1654" spans="1:15">
      <c r="A1654" t="s">
        <v>31</v>
      </c>
      <c r="B1654" t="s">
        <v>42</v>
      </c>
      <c r="C1654" t="s">
        <v>52</v>
      </c>
      <c r="D1654" t="s">
        <v>27</v>
      </c>
      <c r="E1654">
        <v>6</v>
      </c>
      <c r="F1654" t="str">
        <f t="shared" si="25"/>
        <v>Average Per Ton1-in-10October System Peak DayAll6</v>
      </c>
      <c r="G1654">
        <v>0.45923120000000001</v>
      </c>
      <c r="H1654">
        <v>0.45923120000000001</v>
      </c>
      <c r="I1654">
        <v>61.083799999999997</v>
      </c>
      <c r="J1654">
        <v>0</v>
      </c>
      <c r="K1654">
        <v>0</v>
      </c>
      <c r="L1654">
        <v>0</v>
      </c>
      <c r="M1654">
        <v>0</v>
      </c>
      <c r="N1654">
        <v>0</v>
      </c>
      <c r="O1654">
        <v>4870</v>
      </c>
    </row>
    <row r="1655" spans="1:15">
      <c r="A1655" t="s">
        <v>29</v>
      </c>
      <c r="B1655" t="s">
        <v>42</v>
      </c>
      <c r="C1655" t="s">
        <v>52</v>
      </c>
      <c r="D1655" t="s">
        <v>27</v>
      </c>
      <c r="E1655">
        <v>6</v>
      </c>
      <c r="F1655" t="str">
        <f t="shared" si="25"/>
        <v>Average Per Premise1-in-10October System Peak DayAll6</v>
      </c>
      <c r="G1655">
        <v>4.2444269999999999</v>
      </c>
      <c r="H1655">
        <v>4.2444269999999999</v>
      </c>
      <c r="I1655">
        <v>61.083799999999997</v>
      </c>
      <c r="J1655">
        <v>0</v>
      </c>
      <c r="K1655">
        <v>0</v>
      </c>
      <c r="L1655">
        <v>0</v>
      </c>
      <c r="M1655">
        <v>0</v>
      </c>
      <c r="N1655">
        <v>0</v>
      </c>
      <c r="O1655">
        <v>4870</v>
      </c>
    </row>
    <row r="1656" spans="1:15">
      <c r="A1656" t="s">
        <v>30</v>
      </c>
      <c r="B1656" t="s">
        <v>42</v>
      </c>
      <c r="C1656" t="s">
        <v>52</v>
      </c>
      <c r="D1656" t="s">
        <v>27</v>
      </c>
      <c r="E1656">
        <v>6</v>
      </c>
      <c r="F1656" t="str">
        <f t="shared" si="25"/>
        <v>Average Per Device1-in-10October System Peak DayAll6</v>
      </c>
      <c r="G1656">
        <v>1.7826960000000001</v>
      </c>
      <c r="H1656">
        <v>1.7826960000000001</v>
      </c>
      <c r="I1656">
        <v>61.083799999999997</v>
      </c>
      <c r="J1656">
        <v>0</v>
      </c>
      <c r="K1656">
        <v>0</v>
      </c>
      <c r="L1656">
        <v>0</v>
      </c>
      <c r="M1656">
        <v>0</v>
      </c>
      <c r="N1656">
        <v>0</v>
      </c>
      <c r="O1656">
        <v>4870</v>
      </c>
    </row>
    <row r="1657" spans="1:15">
      <c r="A1657" t="s">
        <v>51</v>
      </c>
      <c r="B1657" t="s">
        <v>42</v>
      </c>
      <c r="C1657" t="s">
        <v>52</v>
      </c>
      <c r="D1657" t="s">
        <v>27</v>
      </c>
      <c r="E1657">
        <v>6</v>
      </c>
      <c r="F1657" t="str">
        <f t="shared" si="25"/>
        <v>Aggregate1-in-10October System Peak DayAll6</v>
      </c>
      <c r="G1657">
        <v>20.670359999999999</v>
      </c>
      <c r="H1657">
        <v>20.670359999999999</v>
      </c>
      <c r="I1657">
        <v>61.083799999999997</v>
      </c>
      <c r="J1657">
        <v>0</v>
      </c>
      <c r="K1657">
        <v>0</v>
      </c>
      <c r="L1657">
        <v>0</v>
      </c>
      <c r="M1657">
        <v>0</v>
      </c>
      <c r="N1657">
        <v>0</v>
      </c>
      <c r="O1657">
        <v>4870</v>
      </c>
    </row>
    <row r="1658" spans="1:15">
      <c r="A1658" t="s">
        <v>31</v>
      </c>
      <c r="B1658" t="s">
        <v>42</v>
      </c>
      <c r="C1658" t="s">
        <v>52</v>
      </c>
      <c r="D1658" t="s">
        <v>27</v>
      </c>
      <c r="E1658">
        <v>7</v>
      </c>
      <c r="F1658" t="str">
        <f t="shared" si="25"/>
        <v>Average Per Ton1-in-10October System Peak DayAll7</v>
      </c>
      <c r="G1658">
        <v>0.522864</v>
      </c>
      <c r="H1658">
        <v>0.522864</v>
      </c>
      <c r="I1658">
        <v>61.168399999999998</v>
      </c>
      <c r="J1658">
        <v>0</v>
      </c>
      <c r="K1658">
        <v>0</v>
      </c>
      <c r="L1658">
        <v>0</v>
      </c>
      <c r="M1658">
        <v>0</v>
      </c>
      <c r="N1658">
        <v>0</v>
      </c>
      <c r="O1658">
        <v>4870</v>
      </c>
    </row>
    <row r="1659" spans="1:15">
      <c r="A1659" t="s">
        <v>29</v>
      </c>
      <c r="B1659" t="s">
        <v>42</v>
      </c>
      <c r="C1659" t="s">
        <v>52</v>
      </c>
      <c r="D1659" t="s">
        <v>27</v>
      </c>
      <c r="E1659">
        <v>7</v>
      </c>
      <c r="F1659" t="str">
        <f t="shared" si="25"/>
        <v>Average Per Premise1-in-10October System Peak DayAll7</v>
      </c>
      <c r="G1659">
        <v>4.8325519999999997</v>
      </c>
      <c r="H1659">
        <v>4.8325519999999997</v>
      </c>
      <c r="I1659">
        <v>61.168399999999998</v>
      </c>
      <c r="J1659">
        <v>0</v>
      </c>
      <c r="K1659">
        <v>0</v>
      </c>
      <c r="L1659">
        <v>0</v>
      </c>
      <c r="M1659">
        <v>0</v>
      </c>
      <c r="N1659">
        <v>0</v>
      </c>
      <c r="O1659">
        <v>4870</v>
      </c>
    </row>
    <row r="1660" spans="1:15">
      <c r="A1660" t="s">
        <v>30</v>
      </c>
      <c r="B1660" t="s">
        <v>42</v>
      </c>
      <c r="C1660" t="s">
        <v>52</v>
      </c>
      <c r="D1660" t="s">
        <v>27</v>
      </c>
      <c r="E1660">
        <v>7</v>
      </c>
      <c r="F1660" t="str">
        <f t="shared" si="25"/>
        <v>Average Per Device1-in-10October System Peak DayAll7</v>
      </c>
      <c r="G1660">
        <v>2.0297130000000001</v>
      </c>
      <c r="H1660">
        <v>2.0297130000000001</v>
      </c>
      <c r="I1660">
        <v>61.168399999999998</v>
      </c>
      <c r="J1660">
        <v>0</v>
      </c>
      <c r="K1660">
        <v>0</v>
      </c>
      <c r="L1660">
        <v>0</v>
      </c>
      <c r="M1660">
        <v>0</v>
      </c>
      <c r="N1660">
        <v>0</v>
      </c>
      <c r="O1660">
        <v>4870</v>
      </c>
    </row>
    <row r="1661" spans="1:15">
      <c r="A1661" t="s">
        <v>51</v>
      </c>
      <c r="B1661" t="s">
        <v>42</v>
      </c>
      <c r="C1661" t="s">
        <v>52</v>
      </c>
      <c r="D1661" t="s">
        <v>27</v>
      </c>
      <c r="E1661">
        <v>7</v>
      </c>
      <c r="F1661" t="str">
        <f t="shared" si="25"/>
        <v>Aggregate1-in-10October System Peak DayAll7</v>
      </c>
      <c r="G1661">
        <v>23.53453</v>
      </c>
      <c r="H1661">
        <v>23.53453</v>
      </c>
      <c r="I1661">
        <v>61.168399999999998</v>
      </c>
      <c r="J1661">
        <v>0</v>
      </c>
      <c r="K1661">
        <v>0</v>
      </c>
      <c r="L1661">
        <v>0</v>
      </c>
      <c r="M1661">
        <v>0</v>
      </c>
      <c r="N1661">
        <v>0</v>
      </c>
      <c r="O1661">
        <v>4870</v>
      </c>
    </row>
    <row r="1662" spans="1:15">
      <c r="A1662" t="s">
        <v>31</v>
      </c>
      <c r="B1662" t="s">
        <v>42</v>
      </c>
      <c r="C1662" t="s">
        <v>52</v>
      </c>
      <c r="D1662" t="s">
        <v>27</v>
      </c>
      <c r="E1662">
        <v>8</v>
      </c>
      <c r="F1662" t="str">
        <f t="shared" si="25"/>
        <v>Average Per Ton1-in-10October System Peak DayAll8</v>
      </c>
      <c r="G1662">
        <v>0.64174500000000001</v>
      </c>
      <c r="H1662">
        <v>0.64174500000000001</v>
      </c>
      <c r="I1662">
        <v>66.004800000000003</v>
      </c>
      <c r="J1662">
        <v>0</v>
      </c>
      <c r="K1662">
        <v>0</v>
      </c>
      <c r="L1662">
        <v>0</v>
      </c>
      <c r="M1662">
        <v>0</v>
      </c>
      <c r="N1662">
        <v>0</v>
      </c>
      <c r="O1662">
        <v>4870</v>
      </c>
    </row>
    <row r="1663" spans="1:15">
      <c r="A1663" t="s">
        <v>29</v>
      </c>
      <c r="B1663" t="s">
        <v>42</v>
      </c>
      <c r="C1663" t="s">
        <v>52</v>
      </c>
      <c r="D1663" t="s">
        <v>27</v>
      </c>
      <c r="E1663">
        <v>8</v>
      </c>
      <c r="F1663" t="str">
        <f t="shared" si="25"/>
        <v>Average Per Premise1-in-10October System Peak DayAll8</v>
      </c>
      <c r="G1663">
        <v>5.931305</v>
      </c>
      <c r="H1663">
        <v>5.931305</v>
      </c>
      <c r="I1663">
        <v>66.004800000000003</v>
      </c>
      <c r="J1663">
        <v>0</v>
      </c>
      <c r="K1663">
        <v>0</v>
      </c>
      <c r="L1663">
        <v>0</v>
      </c>
      <c r="M1663">
        <v>0</v>
      </c>
      <c r="N1663">
        <v>0</v>
      </c>
      <c r="O1663">
        <v>4870</v>
      </c>
    </row>
    <row r="1664" spans="1:15">
      <c r="A1664" t="s">
        <v>30</v>
      </c>
      <c r="B1664" t="s">
        <v>42</v>
      </c>
      <c r="C1664" t="s">
        <v>52</v>
      </c>
      <c r="D1664" t="s">
        <v>27</v>
      </c>
      <c r="E1664">
        <v>8</v>
      </c>
      <c r="F1664" t="str">
        <f t="shared" si="25"/>
        <v>Average Per Device1-in-10October System Peak DayAll8</v>
      </c>
      <c r="G1664">
        <v>2.4911989999999999</v>
      </c>
      <c r="H1664">
        <v>2.4911989999999999</v>
      </c>
      <c r="I1664">
        <v>66.004800000000003</v>
      </c>
      <c r="J1664">
        <v>0</v>
      </c>
      <c r="K1664">
        <v>0</v>
      </c>
      <c r="L1664">
        <v>0</v>
      </c>
      <c r="M1664">
        <v>0</v>
      </c>
      <c r="N1664">
        <v>0</v>
      </c>
      <c r="O1664">
        <v>4870</v>
      </c>
    </row>
    <row r="1665" spans="1:15">
      <c r="A1665" t="s">
        <v>51</v>
      </c>
      <c r="B1665" t="s">
        <v>42</v>
      </c>
      <c r="C1665" t="s">
        <v>52</v>
      </c>
      <c r="D1665" t="s">
        <v>27</v>
      </c>
      <c r="E1665">
        <v>8</v>
      </c>
      <c r="F1665" t="str">
        <f t="shared" si="25"/>
        <v>Aggregate1-in-10October System Peak DayAll8</v>
      </c>
      <c r="G1665">
        <v>28.885449999999999</v>
      </c>
      <c r="H1665">
        <v>28.885449999999999</v>
      </c>
      <c r="I1665">
        <v>66.004800000000003</v>
      </c>
      <c r="J1665">
        <v>0</v>
      </c>
      <c r="K1665">
        <v>0</v>
      </c>
      <c r="L1665">
        <v>0</v>
      </c>
      <c r="M1665">
        <v>0</v>
      </c>
      <c r="N1665">
        <v>0</v>
      </c>
      <c r="O1665">
        <v>4870</v>
      </c>
    </row>
    <row r="1666" spans="1:15">
      <c r="A1666" t="s">
        <v>31</v>
      </c>
      <c r="B1666" t="s">
        <v>42</v>
      </c>
      <c r="C1666" t="s">
        <v>52</v>
      </c>
      <c r="D1666" t="s">
        <v>27</v>
      </c>
      <c r="E1666">
        <v>9</v>
      </c>
      <c r="F1666" t="str">
        <f t="shared" si="25"/>
        <v>Average Per Ton1-in-10October System Peak DayAll9</v>
      </c>
      <c r="G1666">
        <v>0.81784480000000004</v>
      </c>
      <c r="H1666">
        <v>0.81784480000000004</v>
      </c>
      <c r="I1666">
        <v>74.045400000000001</v>
      </c>
      <c r="J1666">
        <v>0</v>
      </c>
      <c r="K1666">
        <v>0</v>
      </c>
      <c r="L1666">
        <v>0</v>
      </c>
      <c r="M1666">
        <v>0</v>
      </c>
      <c r="N1666">
        <v>0</v>
      </c>
      <c r="O1666">
        <v>4870</v>
      </c>
    </row>
    <row r="1667" spans="1:15">
      <c r="A1667" t="s">
        <v>29</v>
      </c>
      <c r="B1667" t="s">
        <v>42</v>
      </c>
      <c r="C1667" t="s">
        <v>52</v>
      </c>
      <c r="D1667" t="s">
        <v>27</v>
      </c>
      <c r="E1667">
        <v>9</v>
      </c>
      <c r="F1667" t="str">
        <f t="shared" ref="F1667:F1730" si="26">CONCATENATE(A1667,B1667,C1667,D1667,E1667)</f>
        <v>Average Per Premise1-in-10October System Peak DayAll9</v>
      </c>
      <c r="G1667">
        <v>7.5589009999999996</v>
      </c>
      <c r="H1667">
        <v>7.5589009999999996</v>
      </c>
      <c r="I1667">
        <v>74.045400000000001</v>
      </c>
      <c r="J1667">
        <v>0</v>
      </c>
      <c r="K1667">
        <v>0</v>
      </c>
      <c r="L1667">
        <v>0</v>
      </c>
      <c r="M1667">
        <v>0</v>
      </c>
      <c r="N1667">
        <v>0</v>
      </c>
      <c r="O1667">
        <v>4870</v>
      </c>
    </row>
    <row r="1668" spans="1:15">
      <c r="A1668" t="s">
        <v>30</v>
      </c>
      <c r="B1668" t="s">
        <v>42</v>
      </c>
      <c r="C1668" t="s">
        <v>52</v>
      </c>
      <c r="D1668" t="s">
        <v>27</v>
      </c>
      <c r="E1668">
        <v>9</v>
      </c>
      <c r="F1668" t="str">
        <f t="shared" si="26"/>
        <v>Average Per Device1-in-10October System Peak DayAll9</v>
      </c>
      <c r="G1668">
        <v>3.174804</v>
      </c>
      <c r="H1668">
        <v>3.174804</v>
      </c>
      <c r="I1668">
        <v>74.045400000000001</v>
      </c>
      <c r="J1668">
        <v>0</v>
      </c>
      <c r="K1668">
        <v>0</v>
      </c>
      <c r="L1668">
        <v>0</v>
      </c>
      <c r="M1668">
        <v>0</v>
      </c>
      <c r="N1668">
        <v>0</v>
      </c>
      <c r="O1668">
        <v>4870</v>
      </c>
    </row>
    <row r="1669" spans="1:15">
      <c r="A1669" t="s">
        <v>51</v>
      </c>
      <c r="B1669" t="s">
        <v>42</v>
      </c>
      <c r="C1669" t="s">
        <v>52</v>
      </c>
      <c r="D1669" t="s">
        <v>27</v>
      </c>
      <c r="E1669">
        <v>9</v>
      </c>
      <c r="F1669" t="str">
        <f t="shared" si="26"/>
        <v>Aggregate1-in-10October System Peak DayAll9</v>
      </c>
      <c r="G1669">
        <v>36.81185</v>
      </c>
      <c r="H1669">
        <v>36.81185</v>
      </c>
      <c r="I1669">
        <v>74.045400000000001</v>
      </c>
      <c r="J1669">
        <v>0</v>
      </c>
      <c r="K1669">
        <v>0</v>
      </c>
      <c r="L1669">
        <v>0</v>
      </c>
      <c r="M1669">
        <v>0</v>
      </c>
      <c r="N1669">
        <v>0</v>
      </c>
      <c r="O1669">
        <v>4870</v>
      </c>
    </row>
    <row r="1670" spans="1:15">
      <c r="A1670" t="s">
        <v>31</v>
      </c>
      <c r="B1670" t="s">
        <v>42</v>
      </c>
      <c r="C1670" t="s">
        <v>52</v>
      </c>
      <c r="D1670" t="s">
        <v>27</v>
      </c>
      <c r="E1670">
        <v>10</v>
      </c>
      <c r="F1670" t="str">
        <f t="shared" si="26"/>
        <v>Average Per Ton1-in-10October System Peak DayAll10</v>
      </c>
      <c r="G1670">
        <v>0.97160630000000003</v>
      </c>
      <c r="H1670">
        <v>0.97160630000000003</v>
      </c>
      <c r="I1670">
        <v>82.389300000000006</v>
      </c>
      <c r="J1670">
        <v>0</v>
      </c>
      <c r="K1670">
        <v>0</v>
      </c>
      <c r="L1670">
        <v>0</v>
      </c>
      <c r="M1670">
        <v>0</v>
      </c>
      <c r="N1670">
        <v>0</v>
      </c>
      <c r="O1670">
        <v>4870</v>
      </c>
    </row>
    <row r="1671" spans="1:15">
      <c r="A1671" t="s">
        <v>29</v>
      </c>
      <c r="B1671" t="s">
        <v>42</v>
      </c>
      <c r="C1671" t="s">
        <v>52</v>
      </c>
      <c r="D1671" t="s">
        <v>27</v>
      </c>
      <c r="E1671">
        <v>10</v>
      </c>
      <c r="F1671" t="str">
        <f t="shared" si="26"/>
        <v>Average Per Premise1-in-10October System Peak DayAll10</v>
      </c>
      <c r="G1671">
        <v>8.9800360000000001</v>
      </c>
      <c r="H1671">
        <v>8.9800360000000001</v>
      </c>
      <c r="I1671">
        <v>82.389300000000006</v>
      </c>
      <c r="J1671">
        <v>0</v>
      </c>
      <c r="K1671">
        <v>0</v>
      </c>
      <c r="L1671">
        <v>0</v>
      </c>
      <c r="M1671">
        <v>0</v>
      </c>
      <c r="N1671">
        <v>0</v>
      </c>
      <c r="O1671">
        <v>4870</v>
      </c>
    </row>
    <row r="1672" spans="1:15">
      <c r="A1672" t="s">
        <v>30</v>
      </c>
      <c r="B1672" t="s">
        <v>42</v>
      </c>
      <c r="C1672" t="s">
        <v>52</v>
      </c>
      <c r="D1672" t="s">
        <v>27</v>
      </c>
      <c r="E1672">
        <v>10</v>
      </c>
      <c r="F1672" t="str">
        <f t="shared" si="26"/>
        <v>Average Per Device1-in-10October System Peak DayAll10</v>
      </c>
      <c r="G1672">
        <v>3.771693</v>
      </c>
      <c r="H1672">
        <v>3.771693</v>
      </c>
      <c r="I1672">
        <v>82.389300000000006</v>
      </c>
      <c r="J1672">
        <v>0</v>
      </c>
      <c r="K1672">
        <v>0</v>
      </c>
      <c r="L1672">
        <v>0</v>
      </c>
      <c r="M1672">
        <v>0</v>
      </c>
      <c r="N1672">
        <v>0</v>
      </c>
      <c r="O1672">
        <v>4870</v>
      </c>
    </row>
    <row r="1673" spans="1:15">
      <c r="A1673" t="s">
        <v>51</v>
      </c>
      <c r="B1673" t="s">
        <v>42</v>
      </c>
      <c r="C1673" t="s">
        <v>52</v>
      </c>
      <c r="D1673" t="s">
        <v>27</v>
      </c>
      <c r="E1673">
        <v>10</v>
      </c>
      <c r="F1673" t="str">
        <f t="shared" si="26"/>
        <v>Aggregate1-in-10October System Peak DayAll10</v>
      </c>
      <c r="G1673">
        <v>43.732779999999998</v>
      </c>
      <c r="H1673">
        <v>43.732779999999998</v>
      </c>
      <c r="I1673">
        <v>82.389300000000006</v>
      </c>
      <c r="J1673">
        <v>0</v>
      </c>
      <c r="K1673">
        <v>0</v>
      </c>
      <c r="L1673">
        <v>0</v>
      </c>
      <c r="M1673">
        <v>0</v>
      </c>
      <c r="N1673">
        <v>0</v>
      </c>
      <c r="O1673">
        <v>4870</v>
      </c>
    </row>
    <row r="1674" spans="1:15">
      <c r="A1674" t="s">
        <v>31</v>
      </c>
      <c r="B1674" t="s">
        <v>42</v>
      </c>
      <c r="C1674" t="s">
        <v>52</v>
      </c>
      <c r="D1674" t="s">
        <v>27</v>
      </c>
      <c r="E1674">
        <v>11</v>
      </c>
      <c r="F1674" t="str">
        <f t="shared" si="26"/>
        <v>Average Per Ton1-in-10October System Peak DayAll11</v>
      </c>
      <c r="G1674">
        <v>1.090114</v>
      </c>
      <c r="H1674">
        <v>1.090114</v>
      </c>
      <c r="I1674">
        <v>85.367900000000006</v>
      </c>
      <c r="J1674">
        <v>0</v>
      </c>
      <c r="K1674">
        <v>0</v>
      </c>
      <c r="L1674">
        <v>0</v>
      </c>
      <c r="M1674">
        <v>0</v>
      </c>
      <c r="N1674">
        <v>0</v>
      </c>
      <c r="O1674">
        <v>4870</v>
      </c>
    </row>
    <row r="1675" spans="1:15">
      <c r="A1675" t="s">
        <v>29</v>
      </c>
      <c r="B1675" t="s">
        <v>42</v>
      </c>
      <c r="C1675" t="s">
        <v>52</v>
      </c>
      <c r="D1675" t="s">
        <v>27</v>
      </c>
      <c r="E1675">
        <v>11</v>
      </c>
      <c r="F1675" t="str">
        <f t="shared" si="26"/>
        <v>Average Per Premise1-in-10October System Peak DayAll11</v>
      </c>
      <c r="G1675">
        <v>10.075340000000001</v>
      </c>
      <c r="H1675">
        <v>10.075340000000001</v>
      </c>
      <c r="I1675">
        <v>85.367900000000006</v>
      </c>
      <c r="J1675">
        <v>0</v>
      </c>
      <c r="K1675">
        <v>0</v>
      </c>
      <c r="L1675">
        <v>0</v>
      </c>
      <c r="M1675">
        <v>0</v>
      </c>
      <c r="N1675">
        <v>0</v>
      </c>
      <c r="O1675">
        <v>4870</v>
      </c>
    </row>
    <row r="1676" spans="1:15">
      <c r="A1676" t="s">
        <v>30</v>
      </c>
      <c r="B1676" t="s">
        <v>42</v>
      </c>
      <c r="C1676" t="s">
        <v>52</v>
      </c>
      <c r="D1676" t="s">
        <v>27</v>
      </c>
      <c r="E1676">
        <v>11</v>
      </c>
      <c r="F1676" t="str">
        <f t="shared" si="26"/>
        <v>Average Per Device1-in-10October System Peak DayAll11</v>
      </c>
      <c r="G1676">
        <v>4.2317299999999998</v>
      </c>
      <c r="H1676">
        <v>4.2317299999999998</v>
      </c>
      <c r="I1676">
        <v>85.367900000000006</v>
      </c>
      <c r="J1676">
        <v>0</v>
      </c>
      <c r="K1676">
        <v>0</v>
      </c>
      <c r="L1676">
        <v>0</v>
      </c>
      <c r="M1676">
        <v>0</v>
      </c>
      <c r="N1676">
        <v>0</v>
      </c>
      <c r="O1676">
        <v>4870</v>
      </c>
    </row>
    <row r="1677" spans="1:15">
      <c r="A1677" t="s">
        <v>51</v>
      </c>
      <c r="B1677" t="s">
        <v>42</v>
      </c>
      <c r="C1677" t="s">
        <v>52</v>
      </c>
      <c r="D1677" t="s">
        <v>27</v>
      </c>
      <c r="E1677">
        <v>11</v>
      </c>
      <c r="F1677" t="str">
        <f t="shared" si="26"/>
        <v>Aggregate1-in-10October System Peak DayAll11</v>
      </c>
      <c r="G1677">
        <v>49.06691</v>
      </c>
      <c r="H1677">
        <v>49.06691</v>
      </c>
      <c r="I1677">
        <v>85.367900000000006</v>
      </c>
      <c r="J1677">
        <v>0</v>
      </c>
      <c r="K1677">
        <v>0</v>
      </c>
      <c r="L1677">
        <v>0</v>
      </c>
      <c r="M1677">
        <v>0</v>
      </c>
      <c r="N1677">
        <v>0</v>
      </c>
      <c r="O1677">
        <v>4870</v>
      </c>
    </row>
    <row r="1678" spans="1:15">
      <c r="A1678" t="s">
        <v>31</v>
      </c>
      <c r="B1678" t="s">
        <v>42</v>
      </c>
      <c r="C1678" t="s">
        <v>52</v>
      </c>
      <c r="D1678" t="s">
        <v>27</v>
      </c>
      <c r="E1678">
        <v>12</v>
      </c>
      <c r="F1678" t="str">
        <f t="shared" si="26"/>
        <v>Average Per Ton1-in-10October System Peak DayAll12</v>
      </c>
      <c r="G1678">
        <v>1.151888</v>
      </c>
      <c r="H1678">
        <v>1.151888</v>
      </c>
      <c r="I1678">
        <v>90.673000000000002</v>
      </c>
      <c r="J1678">
        <v>0</v>
      </c>
      <c r="K1678">
        <v>0</v>
      </c>
      <c r="L1678">
        <v>0</v>
      </c>
      <c r="M1678">
        <v>0</v>
      </c>
      <c r="N1678">
        <v>0</v>
      </c>
      <c r="O1678">
        <v>4870</v>
      </c>
    </row>
    <row r="1679" spans="1:15">
      <c r="A1679" t="s">
        <v>29</v>
      </c>
      <c r="B1679" t="s">
        <v>42</v>
      </c>
      <c r="C1679" t="s">
        <v>52</v>
      </c>
      <c r="D1679" t="s">
        <v>27</v>
      </c>
      <c r="E1679">
        <v>12</v>
      </c>
      <c r="F1679" t="str">
        <f t="shared" si="26"/>
        <v>Average Per Premise1-in-10October System Peak DayAll12</v>
      </c>
      <c r="G1679">
        <v>10.646280000000001</v>
      </c>
      <c r="H1679">
        <v>10.646280000000001</v>
      </c>
      <c r="I1679">
        <v>90.673000000000002</v>
      </c>
      <c r="J1679">
        <v>0</v>
      </c>
      <c r="K1679">
        <v>0</v>
      </c>
      <c r="L1679">
        <v>0</v>
      </c>
      <c r="M1679">
        <v>0</v>
      </c>
      <c r="N1679">
        <v>0</v>
      </c>
      <c r="O1679">
        <v>4870</v>
      </c>
    </row>
    <row r="1680" spans="1:15">
      <c r="A1680" t="s">
        <v>30</v>
      </c>
      <c r="B1680" t="s">
        <v>42</v>
      </c>
      <c r="C1680" t="s">
        <v>52</v>
      </c>
      <c r="D1680" t="s">
        <v>27</v>
      </c>
      <c r="E1680">
        <v>12</v>
      </c>
      <c r="F1680" t="str">
        <f t="shared" si="26"/>
        <v>Average Per Device1-in-10October System Peak DayAll12</v>
      </c>
      <c r="G1680">
        <v>4.4715309999999997</v>
      </c>
      <c r="H1680">
        <v>4.4715309999999997</v>
      </c>
      <c r="I1680">
        <v>90.673000000000002</v>
      </c>
      <c r="J1680">
        <v>0</v>
      </c>
      <c r="K1680">
        <v>0</v>
      </c>
      <c r="L1680">
        <v>0</v>
      </c>
      <c r="M1680">
        <v>0</v>
      </c>
      <c r="N1680">
        <v>0</v>
      </c>
      <c r="O1680">
        <v>4870</v>
      </c>
    </row>
    <row r="1681" spans="1:15">
      <c r="A1681" t="s">
        <v>51</v>
      </c>
      <c r="B1681" t="s">
        <v>42</v>
      </c>
      <c r="C1681" t="s">
        <v>52</v>
      </c>
      <c r="D1681" t="s">
        <v>27</v>
      </c>
      <c r="E1681">
        <v>12</v>
      </c>
      <c r="F1681" t="str">
        <f t="shared" si="26"/>
        <v>Aggregate1-in-10October System Peak DayAll12</v>
      </c>
      <c r="G1681">
        <v>51.847410000000004</v>
      </c>
      <c r="H1681">
        <v>51.847410000000004</v>
      </c>
      <c r="I1681">
        <v>90.673000000000002</v>
      </c>
      <c r="J1681">
        <v>0</v>
      </c>
      <c r="K1681">
        <v>0</v>
      </c>
      <c r="L1681">
        <v>0</v>
      </c>
      <c r="M1681">
        <v>0</v>
      </c>
      <c r="N1681">
        <v>0</v>
      </c>
      <c r="O1681">
        <v>4870</v>
      </c>
    </row>
    <row r="1682" spans="1:15">
      <c r="A1682" t="s">
        <v>31</v>
      </c>
      <c r="B1682" t="s">
        <v>42</v>
      </c>
      <c r="C1682" t="s">
        <v>52</v>
      </c>
      <c r="D1682" t="s">
        <v>27</v>
      </c>
      <c r="E1682">
        <v>13</v>
      </c>
      <c r="F1682" t="str">
        <f t="shared" si="26"/>
        <v>Average Per Ton1-in-10October System Peak DayAll13</v>
      </c>
      <c r="G1682">
        <v>1.170139</v>
      </c>
      <c r="H1682">
        <v>1.170139</v>
      </c>
      <c r="I1682">
        <v>90.153400000000005</v>
      </c>
      <c r="J1682">
        <v>0</v>
      </c>
      <c r="K1682">
        <v>0</v>
      </c>
      <c r="L1682">
        <v>0</v>
      </c>
      <c r="M1682">
        <v>0</v>
      </c>
      <c r="N1682">
        <v>0</v>
      </c>
      <c r="O1682">
        <v>4870</v>
      </c>
    </row>
    <row r="1683" spans="1:15">
      <c r="A1683" t="s">
        <v>29</v>
      </c>
      <c r="B1683" t="s">
        <v>42</v>
      </c>
      <c r="C1683" t="s">
        <v>52</v>
      </c>
      <c r="D1683" t="s">
        <v>27</v>
      </c>
      <c r="E1683">
        <v>13</v>
      </c>
      <c r="F1683" t="str">
        <f t="shared" si="26"/>
        <v>Average Per Premise1-in-10October System Peak DayAll13</v>
      </c>
      <c r="G1683">
        <v>10.814970000000001</v>
      </c>
      <c r="H1683">
        <v>10.814970000000001</v>
      </c>
      <c r="I1683">
        <v>90.153400000000005</v>
      </c>
      <c r="J1683">
        <v>0</v>
      </c>
      <c r="K1683">
        <v>0</v>
      </c>
      <c r="L1683">
        <v>0</v>
      </c>
      <c r="M1683">
        <v>0</v>
      </c>
      <c r="N1683">
        <v>0</v>
      </c>
      <c r="O1683">
        <v>4870</v>
      </c>
    </row>
    <row r="1684" spans="1:15">
      <c r="A1684" t="s">
        <v>30</v>
      </c>
      <c r="B1684" t="s">
        <v>42</v>
      </c>
      <c r="C1684" t="s">
        <v>52</v>
      </c>
      <c r="D1684" t="s">
        <v>27</v>
      </c>
      <c r="E1684">
        <v>13</v>
      </c>
      <c r="F1684" t="str">
        <f t="shared" si="26"/>
        <v>Average Per Device1-in-10October System Peak DayAll13</v>
      </c>
      <c r="G1684">
        <v>4.5423809999999998</v>
      </c>
      <c r="H1684">
        <v>4.5423809999999998</v>
      </c>
      <c r="I1684">
        <v>90.153400000000005</v>
      </c>
      <c r="J1684">
        <v>0</v>
      </c>
      <c r="K1684">
        <v>0</v>
      </c>
      <c r="L1684">
        <v>0</v>
      </c>
      <c r="M1684">
        <v>0</v>
      </c>
      <c r="N1684">
        <v>0</v>
      </c>
      <c r="O1684">
        <v>4870</v>
      </c>
    </row>
    <row r="1685" spans="1:15">
      <c r="A1685" t="s">
        <v>51</v>
      </c>
      <c r="B1685" t="s">
        <v>42</v>
      </c>
      <c r="C1685" t="s">
        <v>52</v>
      </c>
      <c r="D1685" t="s">
        <v>27</v>
      </c>
      <c r="E1685">
        <v>13</v>
      </c>
      <c r="F1685" t="str">
        <f t="shared" si="26"/>
        <v>Aggregate1-in-10October System Peak DayAll13</v>
      </c>
      <c r="G1685">
        <v>52.668900000000001</v>
      </c>
      <c r="H1685">
        <v>52.668900000000001</v>
      </c>
      <c r="I1685">
        <v>90.153400000000005</v>
      </c>
      <c r="J1685">
        <v>0</v>
      </c>
      <c r="K1685">
        <v>0</v>
      </c>
      <c r="L1685">
        <v>0</v>
      </c>
      <c r="M1685">
        <v>0</v>
      </c>
      <c r="N1685">
        <v>0</v>
      </c>
      <c r="O1685">
        <v>4870</v>
      </c>
    </row>
    <row r="1686" spans="1:15">
      <c r="A1686" t="s">
        <v>31</v>
      </c>
      <c r="B1686" t="s">
        <v>42</v>
      </c>
      <c r="C1686" t="s">
        <v>52</v>
      </c>
      <c r="D1686" t="s">
        <v>27</v>
      </c>
      <c r="E1686">
        <v>14</v>
      </c>
      <c r="F1686" t="str">
        <f t="shared" si="26"/>
        <v>Average Per Ton1-in-10October System Peak DayAll14</v>
      </c>
      <c r="G1686">
        <v>1.1111599999999999</v>
      </c>
      <c r="H1686">
        <v>1.1751579999999999</v>
      </c>
      <c r="I1686">
        <v>90.642099999999999</v>
      </c>
      <c r="J1686">
        <v>3.53032E-2</v>
      </c>
      <c r="K1686">
        <v>5.22561E-2</v>
      </c>
      <c r="L1686">
        <v>6.3997700000000005E-2</v>
      </c>
      <c r="M1686">
        <v>7.5739200000000007E-2</v>
      </c>
      <c r="N1686">
        <v>9.2692200000000002E-2</v>
      </c>
      <c r="O1686">
        <v>4870</v>
      </c>
    </row>
    <row r="1687" spans="1:15">
      <c r="A1687" t="s">
        <v>29</v>
      </c>
      <c r="B1687" t="s">
        <v>42</v>
      </c>
      <c r="C1687" t="s">
        <v>52</v>
      </c>
      <c r="D1687" t="s">
        <v>27</v>
      </c>
      <c r="E1687">
        <v>14</v>
      </c>
      <c r="F1687" t="str">
        <f t="shared" si="26"/>
        <v>Average Per Premise1-in-10October System Peak DayAll14</v>
      </c>
      <c r="G1687">
        <v>10.26986</v>
      </c>
      <c r="H1687">
        <v>10.86135</v>
      </c>
      <c r="I1687">
        <v>90.642099999999999</v>
      </c>
      <c r="J1687">
        <v>0.32628819999999997</v>
      </c>
      <c r="K1687">
        <v>0.48297519999999999</v>
      </c>
      <c r="L1687">
        <v>0.59149609999999997</v>
      </c>
      <c r="M1687">
        <v>0.700017</v>
      </c>
      <c r="N1687">
        <v>0.85670400000000002</v>
      </c>
      <c r="O1687">
        <v>4870</v>
      </c>
    </row>
    <row r="1688" spans="1:15">
      <c r="A1688" t="s">
        <v>30</v>
      </c>
      <c r="B1688" t="s">
        <v>42</v>
      </c>
      <c r="C1688" t="s">
        <v>52</v>
      </c>
      <c r="D1688" t="s">
        <v>27</v>
      </c>
      <c r="E1688">
        <v>14</v>
      </c>
      <c r="F1688" t="str">
        <f t="shared" si="26"/>
        <v>Average Per Device1-in-10October System Peak DayAll14</v>
      </c>
      <c r="G1688">
        <v>4.3134290000000002</v>
      </c>
      <c r="H1688">
        <v>4.5618629999999998</v>
      </c>
      <c r="I1688">
        <v>90.642099999999999</v>
      </c>
      <c r="J1688">
        <v>0.1370439</v>
      </c>
      <c r="K1688">
        <v>0.2028537</v>
      </c>
      <c r="L1688">
        <v>0.2484335</v>
      </c>
      <c r="M1688">
        <v>0.29401319999999997</v>
      </c>
      <c r="N1688">
        <v>0.35982310000000001</v>
      </c>
      <c r="O1688">
        <v>4870</v>
      </c>
    </row>
    <row r="1689" spans="1:15">
      <c r="A1689" t="s">
        <v>51</v>
      </c>
      <c r="B1689" t="s">
        <v>42</v>
      </c>
      <c r="C1689" t="s">
        <v>52</v>
      </c>
      <c r="D1689" t="s">
        <v>27</v>
      </c>
      <c r="E1689">
        <v>14</v>
      </c>
      <c r="F1689" t="str">
        <f t="shared" si="26"/>
        <v>Aggregate1-in-10October System Peak DayAll14</v>
      </c>
      <c r="G1689">
        <v>50.014209999999999</v>
      </c>
      <c r="H1689">
        <v>52.894799999999996</v>
      </c>
      <c r="I1689">
        <v>90.642099999999999</v>
      </c>
      <c r="J1689">
        <v>1.589024</v>
      </c>
      <c r="K1689">
        <v>2.3520889999999999</v>
      </c>
      <c r="L1689">
        <v>2.8805860000000001</v>
      </c>
      <c r="M1689">
        <v>3.4090829999999999</v>
      </c>
      <c r="N1689">
        <v>4.1721490000000001</v>
      </c>
      <c r="O1689">
        <v>4870</v>
      </c>
    </row>
    <row r="1690" spans="1:15">
      <c r="A1690" t="s">
        <v>31</v>
      </c>
      <c r="B1690" t="s">
        <v>42</v>
      </c>
      <c r="C1690" t="s">
        <v>52</v>
      </c>
      <c r="D1690" t="s">
        <v>27</v>
      </c>
      <c r="E1690">
        <v>15</v>
      </c>
      <c r="F1690" t="str">
        <f t="shared" si="26"/>
        <v>Average Per Ton1-in-10October System Peak DayAll15</v>
      </c>
      <c r="G1690">
        <v>1.1031390000000001</v>
      </c>
      <c r="H1690">
        <v>1.176895</v>
      </c>
      <c r="I1690">
        <v>92.196799999999996</v>
      </c>
      <c r="J1690">
        <v>4.0605700000000002E-2</v>
      </c>
      <c r="K1690">
        <v>6.0191399999999999E-2</v>
      </c>
      <c r="L1690">
        <v>7.37564E-2</v>
      </c>
      <c r="M1690">
        <v>8.7321399999999993E-2</v>
      </c>
      <c r="N1690">
        <v>0.1069071</v>
      </c>
      <c r="O1690">
        <v>4870</v>
      </c>
    </row>
    <row r="1691" spans="1:15">
      <c r="A1691" t="s">
        <v>29</v>
      </c>
      <c r="B1691" t="s">
        <v>42</v>
      </c>
      <c r="C1691" t="s">
        <v>52</v>
      </c>
      <c r="D1691" t="s">
        <v>27</v>
      </c>
      <c r="E1691">
        <v>15</v>
      </c>
      <c r="F1691" t="str">
        <f t="shared" si="26"/>
        <v>Average Per Premise1-in-10October System Peak DayAll15</v>
      </c>
      <c r="G1691">
        <v>10.19572</v>
      </c>
      <c r="H1691">
        <v>10.877409999999999</v>
      </c>
      <c r="I1691">
        <v>92.196799999999996</v>
      </c>
      <c r="J1691">
        <v>0.37529630000000003</v>
      </c>
      <c r="K1691">
        <v>0.55631660000000005</v>
      </c>
      <c r="L1691">
        <v>0.68169080000000004</v>
      </c>
      <c r="M1691">
        <v>0.80706489999999997</v>
      </c>
      <c r="N1691">
        <v>0.98808510000000005</v>
      </c>
      <c r="O1691">
        <v>4870</v>
      </c>
    </row>
    <row r="1692" spans="1:15">
      <c r="A1692" t="s">
        <v>30</v>
      </c>
      <c r="B1692" t="s">
        <v>42</v>
      </c>
      <c r="C1692" t="s">
        <v>52</v>
      </c>
      <c r="D1692" t="s">
        <v>27</v>
      </c>
      <c r="E1692">
        <v>15</v>
      </c>
      <c r="F1692" t="str">
        <f t="shared" si="26"/>
        <v>Average Per Device1-in-10October System Peak DayAll15</v>
      </c>
      <c r="G1692">
        <v>4.2822909999999998</v>
      </c>
      <c r="H1692">
        <v>4.5686070000000001</v>
      </c>
      <c r="I1692">
        <v>92.196799999999996</v>
      </c>
      <c r="J1692">
        <v>0.15762770000000001</v>
      </c>
      <c r="K1692">
        <v>0.2336578</v>
      </c>
      <c r="L1692">
        <v>0.28631600000000001</v>
      </c>
      <c r="M1692">
        <v>0.3389742</v>
      </c>
      <c r="N1692">
        <v>0.41500429999999999</v>
      </c>
      <c r="O1692">
        <v>4870</v>
      </c>
    </row>
    <row r="1693" spans="1:15">
      <c r="A1693" t="s">
        <v>51</v>
      </c>
      <c r="B1693" t="s">
        <v>42</v>
      </c>
      <c r="C1693" t="s">
        <v>52</v>
      </c>
      <c r="D1693" t="s">
        <v>27</v>
      </c>
      <c r="E1693">
        <v>15</v>
      </c>
      <c r="F1693" t="str">
        <f t="shared" si="26"/>
        <v>Aggregate1-in-10October System Peak DayAll15</v>
      </c>
      <c r="G1693">
        <v>49.65316</v>
      </c>
      <c r="H1693">
        <v>52.972999999999999</v>
      </c>
      <c r="I1693">
        <v>92.196799999999996</v>
      </c>
      <c r="J1693">
        <v>1.827693</v>
      </c>
      <c r="K1693">
        <v>2.7092619999999998</v>
      </c>
      <c r="L1693">
        <v>3.3198340000000002</v>
      </c>
      <c r="M1693">
        <v>3.9304060000000001</v>
      </c>
      <c r="N1693">
        <v>4.8119750000000003</v>
      </c>
      <c r="O1693">
        <v>4870</v>
      </c>
    </row>
    <row r="1694" spans="1:15">
      <c r="A1694" t="s">
        <v>31</v>
      </c>
      <c r="B1694" t="s">
        <v>42</v>
      </c>
      <c r="C1694" t="s">
        <v>52</v>
      </c>
      <c r="D1694" t="s">
        <v>27</v>
      </c>
      <c r="E1694">
        <v>16</v>
      </c>
      <c r="F1694" t="str">
        <f t="shared" si="26"/>
        <v>Average Per Ton1-in-10October System Peak DayAll16</v>
      </c>
      <c r="G1694">
        <v>1.078786</v>
      </c>
      <c r="H1694">
        <v>1.1580999999999999</v>
      </c>
      <c r="I1694">
        <v>92.303399999999996</v>
      </c>
      <c r="J1694">
        <v>4.3305400000000001E-2</v>
      </c>
      <c r="K1694">
        <v>6.4579700000000004E-2</v>
      </c>
      <c r="L1694">
        <v>7.9314300000000004E-2</v>
      </c>
      <c r="M1694">
        <v>9.4048800000000002E-2</v>
      </c>
      <c r="N1694">
        <v>0.1153231</v>
      </c>
      <c r="O1694">
        <v>4870</v>
      </c>
    </row>
    <row r="1695" spans="1:15">
      <c r="A1695" t="s">
        <v>29</v>
      </c>
      <c r="B1695" t="s">
        <v>42</v>
      </c>
      <c r="C1695" t="s">
        <v>52</v>
      </c>
      <c r="D1695" t="s">
        <v>27</v>
      </c>
      <c r="E1695">
        <v>16</v>
      </c>
      <c r="F1695" t="str">
        <f t="shared" si="26"/>
        <v>Average Per Premise1-in-10October System Peak DayAll16</v>
      </c>
      <c r="G1695">
        <v>9.970637</v>
      </c>
      <c r="H1695">
        <v>10.7037</v>
      </c>
      <c r="I1695">
        <v>92.303399999999996</v>
      </c>
      <c r="J1695">
        <v>0.40024860000000001</v>
      </c>
      <c r="K1695">
        <v>0.59687579999999996</v>
      </c>
      <c r="L1695">
        <v>0.73305920000000002</v>
      </c>
      <c r="M1695">
        <v>0.86924250000000003</v>
      </c>
      <c r="N1695">
        <v>1.0658700000000001</v>
      </c>
      <c r="O1695">
        <v>4870</v>
      </c>
    </row>
    <row r="1696" spans="1:15">
      <c r="A1696" t="s">
        <v>30</v>
      </c>
      <c r="B1696" t="s">
        <v>42</v>
      </c>
      <c r="C1696" t="s">
        <v>52</v>
      </c>
      <c r="D1696" t="s">
        <v>27</v>
      </c>
      <c r="E1696">
        <v>16</v>
      </c>
      <c r="F1696" t="str">
        <f t="shared" si="26"/>
        <v>Average Per Device1-in-10October System Peak DayAll16</v>
      </c>
      <c r="G1696">
        <v>4.187754</v>
      </c>
      <c r="H1696">
        <v>4.4956449999999997</v>
      </c>
      <c r="I1696">
        <v>92.303399999999996</v>
      </c>
      <c r="J1696">
        <v>0.1681079</v>
      </c>
      <c r="K1696">
        <v>0.250693</v>
      </c>
      <c r="L1696">
        <v>0.30789119999999998</v>
      </c>
      <c r="M1696">
        <v>0.36508930000000001</v>
      </c>
      <c r="N1696">
        <v>0.44767449999999998</v>
      </c>
      <c r="O1696">
        <v>4870</v>
      </c>
    </row>
    <row r="1697" spans="1:15">
      <c r="A1697" t="s">
        <v>51</v>
      </c>
      <c r="B1697" t="s">
        <v>42</v>
      </c>
      <c r="C1697" t="s">
        <v>52</v>
      </c>
      <c r="D1697" t="s">
        <v>27</v>
      </c>
      <c r="E1697">
        <v>16</v>
      </c>
      <c r="F1697" t="str">
        <f t="shared" si="26"/>
        <v>Aggregate1-in-10October System Peak DayAll16</v>
      </c>
      <c r="G1697">
        <v>48.557000000000002</v>
      </c>
      <c r="H1697">
        <v>52.127000000000002</v>
      </c>
      <c r="I1697">
        <v>92.303399999999996</v>
      </c>
      <c r="J1697">
        <v>1.949211</v>
      </c>
      <c r="K1697">
        <v>2.9067850000000002</v>
      </c>
      <c r="L1697">
        <v>3.569998</v>
      </c>
      <c r="M1697">
        <v>4.2332109999999998</v>
      </c>
      <c r="N1697">
        <v>5.190785</v>
      </c>
      <c r="O1697">
        <v>4870</v>
      </c>
    </row>
    <row r="1698" spans="1:15">
      <c r="A1698" t="s">
        <v>31</v>
      </c>
      <c r="B1698" t="s">
        <v>42</v>
      </c>
      <c r="C1698" t="s">
        <v>52</v>
      </c>
      <c r="D1698" t="s">
        <v>27</v>
      </c>
      <c r="E1698">
        <v>17</v>
      </c>
      <c r="F1698" t="str">
        <f t="shared" si="26"/>
        <v>Average Per Ton1-in-10October System Peak DayAll17</v>
      </c>
      <c r="G1698">
        <v>1.026386</v>
      </c>
      <c r="H1698">
        <v>1.1024119999999999</v>
      </c>
      <c r="I1698">
        <v>88.707800000000006</v>
      </c>
      <c r="J1698">
        <v>4.1324399999999997E-2</v>
      </c>
      <c r="K1698">
        <v>6.1826600000000002E-2</v>
      </c>
      <c r="L1698">
        <v>7.6026300000000005E-2</v>
      </c>
      <c r="M1698">
        <v>9.0226100000000004E-2</v>
      </c>
      <c r="N1698">
        <v>0.1107283</v>
      </c>
      <c r="O1698">
        <v>4870</v>
      </c>
    </row>
    <row r="1699" spans="1:15">
      <c r="A1699" t="s">
        <v>29</v>
      </c>
      <c r="B1699" t="s">
        <v>42</v>
      </c>
      <c r="C1699" t="s">
        <v>52</v>
      </c>
      <c r="D1699" t="s">
        <v>27</v>
      </c>
      <c r="E1699">
        <v>17</v>
      </c>
      <c r="F1699" t="str">
        <f t="shared" si="26"/>
        <v>Average Per Premise1-in-10October System Peak DayAll17</v>
      </c>
      <c r="G1699">
        <v>9.4863320000000009</v>
      </c>
      <c r="H1699">
        <v>10.189</v>
      </c>
      <c r="I1699">
        <v>88.707800000000006</v>
      </c>
      <c r="J1699">
        <v>0.38193939999999998</v>
      </c>
      <c r="K1699">
        <v>0.57142999999999999</v>
      </c>
      <c r="L1699">
        <v>0.70267069999999998</v>
      </c>
      <c r="M1699">
        <v>0.83391139999999997</v>
      </c>
      <c r="N1699">
        <v>1.0234019999999999</v>
      </c>
      <c r="O1699">
        <v>4870</v>
      </c>
    </row>
    <row r="1700" spans="1:15">
      <c r="A1700" t="s">
        <v>30</v>
      </c>
      <c r="B1700" t="s">
        <v>42</v>
      </c>
      <c r="C1700" t="s">
        <v>52</v>
      </c>
      <c r="D1700" t="s">
        <v>27</v>
      </c>
      <c r="E1700">
        <v>17</v>
      </c>
      <c r="F1700" t="str">
        <f t="shared" si="26"/>
        <v>Average Per Device1-in-10October System Peak DayAll17</v>
      </c>
      <c r="G1700">
        <v>3.9843410000000001</v>
      </c>
      <c r="H1700">
        <v>4.2794689999999997</v>
      </c>
      <c r="I1700">
        <v>88.707800000000006</v>
      </c>
      <c r="J1700">
        <v>0.1604178</v>
      </c>
      <c r="K1700">
        <v>0.24000550000000001</v>
      </c>
      <c r="L1700">
        <v>0.2951278</v>
      </c>
      <c r="M1700">
        <v>0.35025000000000001</v>
      </c>
      <c r="N1700">
        <v>0.42983769999999999</v>
      </c>
      <c r="O1700">
        <v>4870</v>
      </c>
    </row>
    <row r="1701" spans="1:15">
      <c r="A1701" t="s">
        <v>51</v>
      </c>
      <c r="B1701" t="s">
        <v>42</v>
      </c>
      <c r="C1701" t="s">
        <v>52</v>
      </c>
      <c r="D1701" t="s">
        <v>27</v>
      </c>
      <c r="E1701">
        <v>17</v>
      </c>
      <c r="F1701" t="str">
        <f t="shared" si="26"/>
        <v>Aggregate1-in-10October System Peak DayAll17</v>
      </c>
      <c r="G1701">
        <v>46.198439999999998</v>
      </c>
      <c r="H1701">
        <v>49.620440000000002</v>
      </c>
      <c r="I1701">
        <v>88.707800000000006</v>
      </c>
      <c r="J1701">
        <v>1.8600449999999999</v>
      </c>
      <c r="K1701">
        <v>2.782864</v>
      </c>
      <c r="L1701">
        <v>3.4220060000000001</v>
      </c>
      <c r="M1701">
        <v>4.0611490000000003</v>
      </c>
      <c r="N1701">
        <v>4.983968</v>
      </c>
      <c r="O1701">
        <v>4870</v>
      </c>
    </row>
    <row r="1702" spans="1:15">
      <c r="A1702" t="s">
        <v>31</v>
      </c>
      <c r="B1702" t="s">
        <v>42</v>
      </c>
      <c r="C1702" t="s">
        <v>52</v>
      </c>
      <c r="D1702" t="s">
        <v>27</v>
      </c>
      <c r="E1702">
        <v>18</v>
      </c>
      <c r="F1702" t="str">
        <f t="shared" si="26"/>
        <v>Average Per Ton1-in-10October System Peak DayAll18</v>
      </c>
      <c r="G1702">
        <v>0.92722760000000004</v>
      </c>
      <c r="H1702">
        <v>0.98630200000000001</v>
      </c>
      <c r="I1702">
        <v>85.085800000000006</v>
      </c>
      <c r="J1702">
        <v>3.2388E-2</v>
      </c>
      <c r="K1702">
        <v>4.8154500000000003E-2</v>
      </c>
      <c r="L1702">
        <v>5.9074399999999999E-2</v>
      </c>
      <c r="M1702">
        <v>6.9994200000000006E-2</v>
      </c>
      <c r="N1702">
        <v>8.5760699999999995E-2</v>
      </c>
      <c r="O1702">
        <v>4870</v>
      </c>
    </row>
    <row r="1703" spans="1:15">
      <c r="A1703" t="s">
        <v>29</v>
      </c>
      <c r="B1703" t="s">
        <v>42</v>
      </c>
      <c r="C1703" t="s">
        <v>52</v>
      </c>
      <c r="D1703" t="s">
        <v>27</v>
      </c>
      <c r="E1703">
        <v>18</v>
      </c>
      <c r="F1703" t="str">
        <f t="shared" si="26"/>
        <v>Average Per Premise1-in-10October System Peak DayAll18</v>
      </c>
      <c r="G1703">
        <v>8.5698679999999996</v>
      </c>
      <c r="H1703">
        <v>9.1158610000000007</v>
      </c>
      <c r="I1703">
        <v>85.085800000000006</v>
      </c>
      <c r="J1703">
        <v>0.29934490000000002</v>
      </c>
      <c r="K1703">
        <v>0.44506649999999998</v>
      </c>
      <c r="L1703">
        <v>0.54599279999999994</v>
      </c>
      <c r="M1703">
        <v>0.64691909999999997</v>
      </c>
      <c r="N1703">
        <v>0.79264060000000003</v>
      </c>
      <c r="O1703">
        <v>4870</v>
      </c>
    </row>
    <row r="1704" spans="1:15">
      <c r="A1704" t="s">
        <v>30</v>
      </c>
      <c r="B1704" t="s">
        <v>42</v>
      </c>
      <c r="C1704" t="s">
        <v>52</v>
      </c>
      <c r="D1704" t="s">
        <v>27</v>
      </c>
      <c r="E1704">
        <v>18</v>
      </c>
      <c r="F1704" t="str">
        <f t="shared" si="26"/>
        <v>Average Per Device1-in-10October System Peak DayAll18</v>
      </c>
      <c r="G1704">
        <v>3.599418</v>
      </c>
      <c r="H1704">
        <v>3.8287399999999998</v>
      </c>
      <c r="I1704">
        <v>85.085800000000006</v>
      </c>
      <c r="J1704">
        <v>0.12572739999999999</v>
      </c>
      <c r="K1704">
        <v>0.18693180000000001</v>
      </c>
      <c r="L1704">
        <v>0.22932169999999999</v>
      </c>
      <c r="M1704">
        <v>0.2717116</v>
      </c>
      <c r="N1704">
        <v>0.33291589999999999</v>
      </c>
      <c r="O1704">
        <v>4870</v>
      </c>
    </row>
    <row r="1705" spans="1:15">
      <c r="A1705" t="s">
        <v>51</v>
      </c>
      <c r="B1705" t="s">
        <v>42</v>
      </c>
      <c r="C1705" t="s">
        <v>52</v>
      </c>
      <c r="D1705" t="s">
        <v>27</v>
      </c>
      <c r="E1705">
        <v>18</v>
      </c>
      <c r="F1705" t="str">
        <f t="shared" si="26"/>
        <v>Aggregate1-in-10October System Peak DayAll18</v>
      </c>
      <c r="G1705">
        <v>41.735259999999997</v>
      </c>
      <c r="H1705">
        <v>44.394240000000003</v>
      </c>
      <c r="I1705">
        <v>85.085800000000006</v>
      </c>
      <c r="J1705">
        <v>1.4578100000000001</v>
      </c>
      <c r="K1705">
        <v>2.1674739999999999</v>
      </c>
      <c r="L1705">
        <v>2.6589849999999999</v>
      </c>
      <c r="M1705">
        <v>3.150496</v>
      </c>
      <c r="N1705">
        <v>3.86016</v>
      </c>
      <c r="O1705">
        <v>4870</v>
      </c>
    </row>
    <row r="1706" spans="1:15">
      <c r="A1706" t="s">
        <v>31</v>
      </c>
      <c r="B1706" t="s">
        <v>42</v>
      </c>
      <c r="C1706" t="s">
        <v>52</v>
      </c>
      <c r="D1706" t="s">
        <v>27</v>
      </c>
      <c r="E1706">
        <v>19</v>
      </c>
      <c r="F1706" t="str">
        <f t="shared" si="26"/>
        <v>Average Per Ton1-in-10October System Peak DayAll19</v>
      </c>
      <c r="G1706">
        <v>0.85214599999999996</v>
      </c>
      <c r="H1706">
        <v>0.85214599999999996</v>
      </c>
      <c r="I1706">
        <v>78.617699999999999</v>
      </c>
      <c r="J1706">
        <v>0</v>
      </c>
      <c r="K1706">
        <v>0</v>
      </c>
      <c r="L1706">
        <v>0</v>
      </c>
      <c r="M1706">
        <v>0</v>
      </c>
      <c r="N1706">
        <v>0</v>
      </c>
      <c r="O1706">
        <v>4870</v>
      </c>
    </row>
    <row r="1707" spans="1:15">
      <c r="A1707" t="s">
        <v>29</v>
      </c>
      <c r="B1707" t="s">
        <v>42</v>
      </c>
      <c r="C1707" t="s">
        <v>52</v>
      </c>
      <c r="D1707" t="s">
        <v>27</v>
      </c>
      <c r="E1707">
        <v>19</v>
      </c>
      <c r="F1707" t="str">
        <f t="shared" si="26"/>
        <v>Average Per Premise1-in-10October System Peak DayAll19</v>
      </c>
      <c r="G1707">
        <v>7.8759290000000002</v>
      </c>
      <c r="H1707">
        <v>7.8759290000000002</v>
      </c>
      <c r="I1707">
        <v>78.617699999999999</v>
      </c>
      <c r="J1707">
        <v>0</v>
      </c>
      <c r="K1707">
        <v>0</v>
      </c>
      <c r="L1707">
        <v>0</v>
      </c>
      <c r="M1707">
        <v>0</v>
      </c>
      <c r="N1707">
        <v>0</v>
      </c>
      <c r="O1707">
        <v>4870</v>
      </c>
    </row>
    <row r="1708" spans="1:15">
      <c r="A1708" t="s">
        <v>30</v>
      </c>
      <c r="B1708" t="s">
        <v>42</v>
      </c>
      <c r="C1708" t="s">
        <v>52</v>
      </c>
      <c r="D1708" t="s">
        <v>27</v>
      </c>
      <c r="E1708">
        <v>19</v>
      </c>
      <c r="F1708" t="str">
        <f t="shared" si="26"/>
        <v>Average Per Device1-in-10October System Peak DayAll19</v>
      </c>
      <c r="G1708">
        <v>3.3079580000000002</v>
      </c>
      <c r="H1708">
        <v>3.3079580000000002</v>
      </c>
      <c r="I1708">
        <v>78.617699999999999</v>
      </c>
      <c r="J1708">
        <v>0</v>
      </c>
      <c r="K1708">
        <v>0</v>
      </c>
      <c r="L1708">
        <v>0</v>
      </c>
      <c r="M1708">
        <v>0</v>
      </c>
      <c r="N1708">
        <v>0</v>
      </c>
      <c r="O1708">
        <v>4870</v>
      </c>
    </row>
    <row r="1709" spans="1:15">
      <c r="A1709" t="s">
        <v>51</v>
      </c>
      <c r="B1709" t="s">
        <v>42</v>
      </c>
      <c r="C1709" t="s">
        <v>52</v>
      </c>
      <c r="D1709" t="s">
        <v>27</v>
      </c>
      <c r="E1709">
        <v>19</v>
      </c>
      <c r="F1709" t="str">
        <f t="shared" si="26"/>
        <v>Aggregate1-in-10October System Peak DayAll19</v>
      </c>
      <c r="G1709">
        <v>38.35577</v>
      </c>
      <c r="H1709">
        <v>38.35577</v>
      </c>
      <c r="I1709">
        <v>78.617699999999999</v>
      </c>
      <c r="J1709">
        <v>0</v>
      </c>
      <c r="K1709">
        <v>0</v>
      </c>
      <c r="L1709">
        <v>0</v>
      </c>
      <c r="M1709">
        <v>0</v>
      </c>
      <c r="N1709">
        <v>0</v>
      </c>
      <c r="O1709">
        <v>4870</v>
      </c>
    </row>
    <row r="1710" spans="1:15">
      <c r="A1710" t="s">
        <v>31</v>
      </c>
      <c r="B1710" t="s">
        <v>42</v>
      </c>
      <c r="C1710" t="s">
        <v>52</v>
      </c>
      <c r="D1710" t="s">
        <v>27</v>
      </c>
      <c r="E1710">
        <v>20</v>
      </c>
      <c r="F1710" t="str">
        <f t="shared" si="26"/>
        <v>Average Per Ton1-in-10October System Peak DayAll20</v>
      </c>
      <c r="G1710">
        <v>0.79582980000000003</v>
      </c>
      <c r="H1710">
        <v>0.79582980000000003</v>
      </c>
      <c r="I1710">
        <v>74.980099999999993</v>
      </c>
      <c r="J1710">
        <v>0</v>
      </c>
      <c r="K1710">
        <v>0</v>
      </c>
      <c r="L1710">
        <v>0</v>
      </c>
      <c r="M1710">
        <v>0</v>
      </c>
      <c r="N1710">
        <v>0</v>
      </c>
      <c r="O1710">
        <v>4870</v>
      </c>
    </row>
    <row r="1711" spans="1:15">
      <c r="A1711" t="s">
        <v>29</v>
      </c>
      <c r="B1711" t="s">
        <v>42</v>
      </c>
      <c r="C1711" t="s">
        <v>52</v>
      </c>
      <c r="D1711" t="s">
        <v>27</v>
      </c>
      <c r="E1711">
        <v>20</v>
      </c>
      <c r="F1711" t="str">
        <f t="shared" si="26"/>
        <v>Average Per Premise1-in-10October System Peak DayAll20</v>
      </c>
      <c r="G1711">
        <v>7.3554279999999999</v>
      </c>
      <c r="H1711">
        <v>7.3554279999999999</v>
      </c>
      <c r="I1711">
        <v>74.980099999999993</v>
      </c>
      <c r="J1711">
        <v>0</v>
      </c>
      <c r="K1711">
        <v>0</v>
      </c>
      <c r="L1711">
        <v>0</v>
      </c>
      <c r="M1711">
        <v>0</v>
      </c>
      <c r="N1711">
        <v>0</v>
      </c>
      <c r="O1711">
        <v>4870</v>
      </c>
    </row>
    <row r="1712" spans="1:15">
      <c r="A1712" t="s">
        <v>30</v>
      </c>
      <c r="B1712" t="s">
        <v>42</v>
      </c>
      <c r="C1712" t="s">
        <v>52</v>
      </c>
      <c r="D1712" t="s">
        <v>27</v>
      </c>
      <c r="E1712">
        <v>20</v>
      </c>
      <c r="F1712" t="str">
        <f t="shared" si="26"/>
        <v>Average Per Device1-in-10October System Peak DayAll20</v>
      </c>
      <c r="G1712">
        <v>3.089343</v>
      </c>
      <c r="H1712">
        <v>3.089343</v>
      </c>
      <c r="I1712">
        <v>74.980099999999993</v>
      </c>
      <c r="J1712">
        <v>0</v>
      </c>
      <c r="K1712">
        <v>0</v>
      </c>
      <c r="L1712">
        <v>0</v>
      </c>
      <c r="M1712">
        <v>0</v>
      </c>
      <c r="N1712">
        <v>0</v>
      </c>
      <c r="O1712">
        <v>4870</v>
      </c>
    </row>
    <row r="1713" spans="1:15">
      <c r="A1713" t="s">
        <v>51</v>
      </c>
      <c r="B1713" t="s">
        <v>42</v>
      </c>
      <c r="C1713" t="s">
        <v>52</v>
      </c>
      <c r="D1713" t="s">
        <v>27</v>
      </c>
      <c r="E1713">
        <v>20</v>
      </c>
      <c r="F1713" t="str">
        <f t="shared" si="26"/>
        <v>Aggregate1-in-10October System Peak DayAll20</v>
      </c>
      <c r="G1713">
        <v>35.820929999999997</v>
      </c>
      <c r="H1713">
        <v>35.820929999999997</v>
      </c>
      <c r="I1713">
        <v>74.980099999999993</v>
      </c>
      <c r="J1713">
        <v>0</v>
      </c>
      <c r="K1713">
        <v>0</v>
      </c>
      <c r="L1713">
        <v>0</v>
      </c>
      <c r="M1713">
        <v>0</v>
      </c>
      <c r="N1713">
        <v>0</v>
      </c>
      <c r="O1713">
        <v>4870</v>
      </c>
    </row>
    <row r="1714" spans="1:15">
      <c r="A1714" t="s">
        <v>31</v>
      </c>
      <c r="B1714" t="s">
        <v>42</v>
      </c>
      <c r="C1714" t="s">
        <v>52</v>
      </c>
      <c r="D1714" t="s">
        <v>27</v>
      </c>
      <c r="E1714">
        <v>21</v>
      </c>
      <c r="F1714" t="str">
        <f t="shared" si="26"/>
        <v>Average Per Ton1-in-10October System Peak DayAll21</v>
      </c>
      <c r="G1714">
        <v>0.73585489999999998</v>
      </c>
      <c r="H1714">
        <v>0.73585489999999998</v>
      </c>
      <c r="I1714">
        <v>69.890600000000006</v>
      </c>
      <c r="J1714">
        <v>0</v>
      </c>
      <c r="K1714">
        <v>0</v>
      </c>
      <c r="L1714">
        <v>0</v>
      </c>
      <c r="M1714">
        <v>0</v>
      </c>
      <c r="N1714">
        <v>0</v>
      </c>
      <c r="O1714">
        <v>4870</v>
      </c>
    </row>
    <row r="1715" spans="1:15">
      <c r="A1715" t="s">
        <v>29</v>
      </c>
      <c r="B1715" t="s">
        <v>42</v>
      </c>
      <c r="C1715" t="s">
        <v>52</v>
      </c>
      <c r="D1715" t="s">
        <v>27</v>
      </c>
      <c r="E1715">
        <v>21</v>
      </c>
      <c r="F1715" t="str">
        <f t="shared" si="26"/>
        <v>Average Per Premise1-in-10October System Peak DayAll21</v>
      </c>
      <c r="G1715">
        <v>6.801113</v>
      </c>
      <c r="H1715">
        <v>6.801113</v>
      </c>
      <c r="I1715">
        <v>69.890600000000006</v>
      </c>
      <c r="J1715">
        <v>0</v>
      </c>
      <c r="K1715">
        <v>0</v>
      </c>
      <c r="L1715">
        <v>0</v>
      </c>
      <c r="M1715">
        <v>0</v>
      </c>
      <c r="N1715">
        <v>0</v>
      </c>
      <c r="O1715">
        <v>4870</v>
      </c>
    </row>
    <row r="1716" spans="1:15">
      <c r="A1716" t="s">
        <v>30</v>
      </c>
      <c r="B1716" t="s">
        <v>42</v>
      </c>
      <c r="C1716" t="s">
        <v>52</v>
      </c>
      <c r="D1716" t="s">
        <v>27</v>
      </c>
      <c r="E1716">
        <v>21</v>
      </c>
      <c r="F1716" t="str">
        <f t="shared" si="26"/>
        <v>Average Per Device1-in-10October System Peak DayAll21</v>
      </c>
      <c r="G1716">
        <v>2.8565260000000001</v>
      </c>
      <c r="H1716">
        <v>2.8565260000000001</v>
      </c>
      <c r="I1716">
        <v>69.890600000000006</v>
      </c>
      <c r="J1716">
        <v>0</v>
      </c>
      <c r="K1716">
        <v>0</v>
      </c>
      <c r="L1716">
        <v>0</v>
      </c>
      <c r="M1716">
        <v>0</v>
      </c>
      <c r="N1716">
        <v>0</v>
      </c>
      <c r="O1716">
        <v>4870</v>
      </c>
    </row>
    <row r="1717" spans="1:15">
      <c r="A1717" t="s">
        <v>51</v>
      </c>
      <c r="B1717" t="s">
        <v>42</v>
      </c>
      <c r="C1717" t="s">
        <v>52</v>
      </c>
      <c r="D1717" t="s">
        <v>27</v>
      </c>
      <c r="E1717">
        <v>21</v>
      </c>
      <c r="F1717" t="str">
        <f t="shared" si="26"/>
        <v>Aggregate1-in-10October System Peak DayAll21</v>
      </c>
      <c r="G1717">
        <v>33.121420000000001</v>
      </c>
      <c r="H1717">
        <v>33.121420000000001</v>
      </c>
      <c r="I1717">
        <v>69.890600000000006</v>
      </c>
      <c r="J1717">
        <v>0</v>
      </c>
      <c r="K1717">
        <v>0</v>
      </c>
      <c r="L1717">
        <v>0</v>
      </c>
      <c r="M1717">
        <v>0</v>
      </c>
      <c r="N1717">
        <v>0</v>
      </c>
      <c r="O1717">
        <v>4870</v>
      </c>
    </row>
    <row r="1718" spans="1:15">
      <c r="A1718" t="s">
        <v>31</v>
      </c>
      <c r="B1718" t="s">
        <v>42</v>
      </c>
      <c r="C1718" t="s">
        <v>52</v>
      </c>
      <c r="D1718" t="s">
        <v>27</v>
      </c>
      <c r="E1718">
        <v>22</v>
      </c>
      <c r="F1718" t="str">
        <f t="shared" si="26"/>
        <v>Average Per Ton1-in-10October System Peak DayAll22</v>
      </c>
      <c r="G1718">
        <v>0.64534749999999996</v>
      </c>
      <c r="H1718">
        <v>0.64534749999999996</v>
      </c>
      <c r="I1718">
        <v>69.933000000000007</v>
      </c>
      <c r="J1718">
        <v>0</v>
      </c>
      <c r="K1718">
        <v>0</v>
      </c>
      <c r="L1718">
        <v>0</v>
      </c>
      <c r="M1718">
        <v>0</v>
      </c>
      <c r="N1718">
        <v>0</v>
      </c>
      <c r="O1718">
        <v>4870</v>
      </c>
    </row>
    <row r="1719" spans="1:15">
      <c r="A1719" t="s">
        <v>29</v>
      </c>
      <c r="B1719" t="s">
        <v>42</v>
      </c>
      <c r="C1719" t="s">
        <v>52</v>
      </c>
      <c r="D1719" t="s">
        <v>27</v>
      </c>
      <c r="E1719">
        <v>22</v>
      </c>
      <c r="F1719" t="str">
        <f t="shared" si="26"/>
        <v>Average Per Premise1-in-10October System Peak DayAll22</v>
      </c>
      <c r="G1719">
        <v>5.964601</v>
      </c>
      <c r="H1719">
        <v>5.964601</v>
      </c>
      <c r="I1719">
        <v>69.933000000000007</v>
      </c>
      <c r="J1719">
        <v>0</v>
      </c>
      <c r="K1719">
        <v>0</v>
      </c>
      <c r="L1719">
        <v>0</v>
      </c>
      <c r="M1719">
        <v>0</v>
      </c>
      <c r="N1719">
        <v>0</v>
      </c>
      <c r="O1719">
        <v>4870</v>
      </c>
    </row>
    <row r="1720" spans="1:15">
      <c r="A1720" t="s">
        <v>30</v>
      </c>
      <c r="B1720" t="s">
        <v>42</v>
      </c>
      <c r="C1720" t="s">
        <v>52</v>
      </c>
      <c r="D1720" t="s">
        <v>27</v>
      </c>
      <c r="E1720">
        <v>22</v>
      </c>
      <c r="F1720" t="str">
        <f t="shared" si="26"/>
        <v>Average Per Device1-in-10October System Peak DayAll22</v>
      </c>
      <c r="G1720">
        <v>2.5051839999999999</v>
      </c>
      <c r="H1720">
        <v>2.5051839999999999</v>
      </c>
      <c r="I1720">
        <v>69.933000000000007</v>
      </c>
      <c r="J1720">
        <v>0</v>
      </c>
      <c r="K1720">
        <v>0</v>
      </c>
      <c r="L1720">
        <v>0</v>
      </c>
      <c r="M1720">
        <v>0</v>
      </c>
      <c r="N1720">
        <v>0</v>
      </c>
      <c r="O1720">
        <v>4870</v>
      </c>
    </row>
    <row r="1721" spans="1:15">
      <c r="A1721" t="s">
        <v>51</v>
      </c>
      <c r="B1721" t="s">
        <v>42</v>
      </c>
      <c r="C1721" t="s">
        <v>52</v>
      </c>
      <c r="D1721" t="s">
        <v>27</v>
      </c>
      <c r="E1721">
        <v>22</v>
      </c>
      <c r="F1721" t="str">
        <f t="shared" si="26"/>
        <v>Aggregate1-in-10October System Peak DayAll22</v>
      </c>
      <c r="G1721">
        <v>29.047609999999999</v>
      </c>
      <c r="H1721">
        <v>29.047609999999999</v>
      </c>
      <c r="I1721">
        <v>69.933000000000007</v>
      </c>
      <c r="J1721">
        <v>0</v>
      </c>
      <c r="K1721">
        <v>0</v>
      </c>
      <c r="L1721">
        <v>0</v>
      </c>
      <c r="M1721">
        <v>0</v>
      </c>
      <c r="N1721">
        <v>0</v>
      </c>
      <c r="O1721">
        <v>4870</v>
      </c>
    </row>
    <row r="1722" spans="1:15">
      <c r="A1722" t="s">
        <v>31</v>
      </c>
      <c r="B1722" t="s">
        <v>42</v>
      </c>
      <c r="C1722" t="s">
        <v>52</v>
      </c>
      <c r="D1722" t="s">
        <v>27</v>
      </c>
      <c r="E1722">
        <v>23</v>
      </c>
      <c r="F1722" t="str">
        <f t="shared" si="26"/>
        <v>Average Per Ton1-in-10October System Peak DayAll23</v>
      </c>
      <c r="G1722">
        <v>0.56190079999999998</v>
      </c>
      <c r="H1722">
        <v>0.56190079999999998</v>
      </c>
      <c r="I1722">
        <v>68.936400000000006</v>
      </c>
      <c r="J1722">
        <v>0</v>
      </c>
      <c r="K1722">
        <v>0</v>
      </c>
      <c r="L1722">
        <v>0</v>
      </c>
      <c r="M1722">
        <v>0</v>
      </c>
      <c r="N1722">
        <v>0</v>
      </c>
      <c r="O1722">
        <v>4870</v>
      </c>
    </row>
    <row r="1723" spans="1:15">
      <c r="A1723" t="s">
        <v>29</v>
      </c>
      <c r="B1723" t="s">
        <v>42</v>
      </c>
      <c r="C1723" t="s">
        <v>52</v>
      </c>
      <c r="D1723" t="s">
        <v>27</v>
      </c>
      <c r="E1723">
        <v>23</v>
      </c>
      <c r="F1723" t="str">
        <f t="shared" si="26"/>
        <v>Average Per Premise1-in-10October System Peak DayAll23</v>
      </c>
      <c r="G1723">
        <v>5.1933480000000003</v>
      </c>
      <c r="H1723">
        <v>5.1933480000000003</v>
      </c>
      <c r="I1723">
        <v>68.936400000000006</v>
      </c>
      <c r="J1723">
        <v>0</v>
      </c>
      <c r="K1723">
        <v>0</v>
      </c>
      <c r="L1723">
        <v>0</v>
      </c>
      <c r="M1723">
        <v>0</v>
      </c>
      <c r="N1723">
        <v>0</v>
      </c>
      <c r="O1723">
        <v>4870</v>
      </c>
    </row>
    <row r="1724" spans="1:15">
      <c r="A1724" t="s">
        <v>30</v>
      </c>
      <c r="B1724" t="s">
        <v>42</v>
      </c>
      <c r="C1724" t="s">
        <v>52</v>
      </c>
      <c r="D1724" t="s">
        <v>27</v>
      </c>
      <c r="E1724">
        <v>23</v>
      </c>
      <c r="F1724" t="str">
        <f t="shared" si="26"/>
        <v>Average Per Device1-in-10October System Peak DayAll23</v>
      </c>
      <c r="G1724">
        <v>2.1812510000000001</v>
      </c>
      <c r="H1724">
        <v>2.1812510000000001</v>
      </c>
      <c r="I1724">
        <v>68.936400000000006</v>
      </c>
      <c r="J1724">
        <v>0</v>
      </c>
      <c r="K1724">
        <v>0</v>
      </c>
      <c r="L1724">
        <v>0</v>
      </c>
      <c r="M1724">
        <v>0</v>
      </c>
      <c r="N1724">
        <v>0</v>
      </c>
      <c r="O1724">
        <v>4870</v>
      </c>
    </row>
    <row r="1725" spans="1:15">
      <c r="A1725" t="s">
        <v>51</v>
      </c>
      <c r="B1725" t="s">
        <v>42</v>
      </c>
      <c r="C1725" t="s">
        <v>52</v>
      </c>
      <c r="D1725" t="s">
        <v>27</v>
      </c>
      <c r="E1725">
        <v>23</v>
      </c>
      <c r="F1725" t="str">
        <f t="shared" si="26"/>
        <v>Aggregate1-in-10October System Peak DayAll23</v>
      </c>
      <c r="G1725">
        <v>25.291609999999999</v>
      </c>
      <c r="H1725">
        <v>25.291609999999999</v>
      </c>
      <c r="I1725">
        <v>68.936400000000006</v>
      </c>
      <c r="J1725">
        <v>0</v>
      </c>
      <c r="K1725">
        <v>0</v>
      </c>
      <c r="L1725">
        <v>0</v>
      </c>
      <c r="M1725">
        <v>0</v>
      </c>
      <c r="N1725">
        <v>0</v>
      </c>
      <c r="O1725">
        <v>4870</v>
      </c>
    </row>
    <row r="1726" spans="1:15">
      <c r="A1726" t="s">
        <v>31</v>
      </c>
      <c r="B1726" t="s">
        <v>42</v>
      </c>
      <c r="C1726" t="s">
        <v>52</v>
      </c>
      <c r="D1726" t="s">
        <v>27</v>
      </c>
      <c r="E1726">
        <v>24</v>
      </c>
      <c r="F1726" t="str">
        <f t="shared" si="26"/>
        <v>Average Per Ton1-in-10October System Peak DayAll24</v>
      </c>
      <c r="G1726">
        <v>0.50566710000000004</v>
      </c>
      <c r="H1726">
        <v>0.50566710000000004</v>
      </c>
      <c r="I1726">
        <v>67.559399999999997</v>
      </c>
      <c r="J1726">
        <v>0</v>
      </c>
      <c r="K1726">
        <v>0</v>
      </c>
      <c r="L1726">
        <v>0</v>
      </c>
      <c r="M1726">
        <v>0</v>
      </c>
      <c r="N1726">
        <v>0</v>
      </c>
      <c r="O1726">
        <v>4870</v>
      </c>
    </row>
    <row r="1727" spans="1:15">
      <c r="A1727" t="s">
        <v>29</v>
      </c>
      <c r="B1727" t="s">
        <v>42</v>
      </c>
      <c r="C1727" t="s">
        <v>52</v>
      </c>
      <c r="D1727" t="s">
        <v>27</v>
      </c>
      <c r="E1727">
        <v>24</v>
      </c>
      <c r="F1727" t="str">
        <f t="shared" si="26"/>
        <v>Average Per Premise1-in-10October System Peak DayAll24</v>
      </c>
      <c r="G1727">
        <v>4.67361</v>
      </c>
      <c r="H1727">
        <v>4.67361</v>
      </c>
      <c r="I1727">
        <v>67.559399999999997</v>
      </c>
      <c r="J1727">
        <v>0</v>
      </c>
      <c r="K1727">
        <v>0</v>
      </c>
      <c r="L1727">
        <v>0</v>
      </c>
      <c r="M1727">
        <v>0</v>
      </c>
      <c r="N1727">
        <v>0</v>
      </c>
      <c r="O1727">
        <v>4870</v>
      </c>
    </row>
    <row r="1728" spans="1:15">
      <c r="A1728" t="s">
        <v>30</v>
      </c>
      <c r="B1728" t="s">
        <v>42</v>
      </c>
      <c r="C1728" t="s">
        <v>52</v>
      </c>
      <c r="D1728" t="s">
        <v>27</v>
      </c>
      <c r="E1728">
        <v>24</v>
      </c>
      <c r="F1728" t="str">
        <f t="shared" si="26"/>
        <v>Average Per Device1-in-10October System Peak DayAll24</v>
      </c>
      <c r="G1728">
        <v>1.9629559999999999</v>
      </c>
      <c r="H1728">
        <v>1.9629559999999999</v>
      </c>
      <c r="I1728">
        <v>67.559399999999997</v>
      </c>
      <c r="J1728">
        <v>0</v>
      </c>
      <c r="K1728">
        <v>0</v>
      </c>
      <c r="L1728">
        <v>0</v>
      </c>
      <c r="M1728">
        <v>0</v>
      </c>
      <c r="N1728">
        <v>0</v>
      </c>
      <c r="O1728">
        <v>4870</v>
      </c>
    </row>
    <row r="1729" spans="1:15">
      <c r="A1729" t="s">
        <v>51</v>
      </c>
      <c r="B1729" t="s">
        <v>42</v>
      </c>
      <c r="C1729" t="s">
        <v>52</v>
      </c>
      <c r="D1729" t="s">
        <v>27</v>
      </c>
      <c r="E1729">
        <v>24</v>
      </c>
      <c r="F1729" t="str">
        <f t="shared" si="26"/>
        <v>Aggregate1-in-10October System Peak DayAll24</v>
      </c>
      <c r="G1729">
        <v>22.760480000000001</v>
      </c>
      <c r="H1729">
        <v>22.760480000000001</v>
      </c>
      <c r="I1729">
        <v>67.559399999999997</v>
      </c>
      <c r="J1729">
        <v>0</v>
      </c>
      <c r="K1729">
        <v>0</v>
      </c>
      <c r="L1729">
        <v>0</v>
      </c>
      <c r="M1729">
        <v>0</v>
      </c>
      <c r="N1729">
        <v>0</v>
      </c>
      <c r="O1729">
        <v>4870</v>
      </c>
    </row>
    <row r="1730" spans="1:15">
      <c r="A1730" t="s">
        <v>31</v>
      </c>
      <c r="B1730" t="s">
        <v>42</v>
      </c>
      <c r="C1730" t="s">
        <v>43</v>
      </c>
      <c r="D1730" t="s">
        <v>53</v>
      </c>
      <c r="E1730">
        <v>1</v>
      </c>
      <c r="F1730" t="str">
        <f t="shared" si="26"/>
        <v>Average Per Ton1-in-10September System Peak Day30% Cycling1</v>
      </c>
      <c r="G1730">
        <v>0.50946400000000003</v>
      </c>
      <c r="H1730">
        <v>0.50946400000000003</v>
      </c>
      <c r="I1730">
        <v>76.761700000000005</v>
      </c>
      <c r="J1730">
        <v>0</v>
      </c>
      <c r="K1730">
        <v>0</v>
      </c>
      <c r="L1730">
        <v>0</v>
      </c>
      <c r="M1730">
        <v>0</v>
      </c>
      <c r="N1730">
        <v>0</v>
      </c>
      <c r="O1730">
        <v>1469</v>
      </c>
    </row>
    <row r="1731" spans="1:15">
      <c r="A1731" t="s">
        <v>29</v>
      </c>
      <c r="B1731" t="s">
        <v>42</v>
      </c>
      <c r="C1731" t="s">
        <v>43</v>
      </c>
      <c r="D1731" t="s">
        <v>53</v>
      </c>
      <c r="E1731">
        <v>1</v>
      </c>
      <c r="F1731" t="str">
        <f t="shared" ref="F1731:F1794" si="27">CONCATENATE(A1731,B1731,C1731,D1731,E1731)</f>
        <v>Average Per Premise1-in-10September System Peak Day30% Cycling1</v>
      </c>
      <c r="G1731">
        <v>5.2533060000000003</v>
      </c>
      <c r="H1731">
        <v>5.2533060000000003</v>
      </c>
      <c r="I1731">
        <v>76.761700000000005</v>
      </c>
      <c r="J1731">
        <v>0</v>
      </c>
      <c r="K1731">
        <v>0</v>
      </c>
      <c r="L1731">
        <v>0</v>
      </c>
      <c r="M1731">
        <v>0</v>
      </c>
      <c r="N1731">
        <v>0</v>
      </c>
      <c r="O1731">
        <v>1469</v>
      </c>
    </row>
    <row r="1732" spans="1:15">
      <c r="A1732" t="s">
        <v>30</v>
      </c>
      <c r="B1732" t="s">
        <v>42</v>
      </c>
      <c r="C1732" t="s">
        <v>43</v>
      </c>
      <c r="D1732" t="s">
        <v>53</v>
      </c>
      <c r="E1732">
        <v>1</v>
      </c>
      <c r="F1732" t="str">
        <f t="shared" si="27"/>
        <v>Average Per Device1-in-10September System Peak Day30% Cycling1</v>
      </c>
      <c r="G1732">
        <v>1.9731799999999999</v>
      </c>
      <c r="H1732">
        <v>1.9731799999999999</v>
      </c>
      <c r="I1732">
        <v>76.761700000000005</v>
      </c>
      <c r="J1732">
        <v>0</v>
      </c>
      <c r="K1732">
        <v>0</v>
      </c>
      <c r="L1732">
        <v>0</v>
      </c>
      <c r="M1732">
        <v>0</v>
      </c>
      <c r="N1732">
        <v>0</v>
      </c>
      <c r="O1732">
        <v>1469</v>
      </c>
    </row>
    <row r="1733" spans="1:15">
      <c r="A1733" t="s">
        <v>51</v>
      </c>
      <c r="B1733" t="s">
        <v>42</v>
      </c>
      <c r="C1733" t="s">
        <v>43</v>
      </c>
      <c r="D1733" t="s">
        <v>53</v>
      </c>
      <c r="E1733">
        <v>1</v>
      </c>
      <c r="F1733" t="str">
        <f t="shared" si="27"/>
        <v>Aggregate1-in-10September System Peak Day30% Cycling1</v>
      </c>
      <c r="G1733">
        <v>7.7171070000000004</v>
      </c>
      <c r="H1733">
        <v>7.7171070000000004</v>
      </c>
      <c r="I1733">
        <v>76.761700000000005</v>
      </c>
      <c r="J1733">
        <v>0</v>
      </c>
      <c r="K1733">
        <v>0</v>
      </c>
      <c r="L1733">
        <v>0</v>
      </c>
      <c r="M1733">
        <v>0</v>
      </c>
      <c r="N1733">
        <v>0</v>
      </c>
      <c r="O1733">
        <v>1469</v>
      </c>
    </row>
    <row r="1734" spans="1:15">
      <c r="A1734" t="s">
        <v>31</v>
      </c>
      <c r="B1734" t="s">
        <v>42</v>
      </c>
      <c r="C1734" t="s">
        <v>43</v>
      </c>
      <c r="D1734" t="s">
        <v>53</v>
      </c>
      <c r="E1734">
        <v>2</v>
      </c>
      <c r="F1734" t="str">
        <f t="shared" si="27"/>
        <v>Average Per Ton1-in-10September System Peak Day30% Cycling2</v>
      </c>
      <c r="G1734">
        <v>0.48409479999999999</v>
      </c>
      <c r="H1734">
        <v>0.48409479999999999</v>
      </c>
      <c r="I1734">
        <v>76.008200000000002</v>
      </c>
      <c r="J1734">
        <v>0</v>
      </c>
      <c r="K1734">
        <v>0</v>
      </c>
      <c r="L1734">
        <v>0</v>
      </c>
      <c r="M1734">
        <v>0</v>
      </c>
      <c r="N1734">
        <v>0</v>
      </c>
      <c r="O1734">
        <v>1469</v>
      </c>
    </row>
    <row r="1735" spans="1:15">
      <c r="A1735" t="s">
        <v>29</v>
      </c>
      <c r="B1735" t="s">
        <v>42</v>
      </c>
      <c r="C1735" t="s">
        <v>43</v>
      </c>
      <c r="D1735" t="s">
        <v>53</v>
      </c>
      <c r="E1735">
        <v>2</v>
      </c>
      <c r="F1735" t="str">
        <f t="shared" si="27"/>
        <v>Average Per Premise1-in-10September System Peak Day30% Cycling2</v>
      </c>
      <c r="G1735">
        <v>4.9917129999999998</v>
      </c>
      <c r="H1735">
        <v>4.9917129999999998</v>
      </c>
      <c r="I1735">
        <v>76.008200000000002</v>
      </c>
      <c r="J1735">
        <v>0</v>
      </c>
      <c r="K1735">
        <v>0</v>
      </c>
      <c r="L1735">
        <v>0</v>
      </c>
      <c r="M1735">
        <v>0</v>
      </c>
      <c r="N1735">
        <v>0</v>
      </c>
      <c r="O1735">
        <v>1469</v>
      </c>
    </row>
    <row r="1736" spans="1:15">
      <c r="A1736" t="s">
        <v>30</v>
      </c>
      <c r="B1736" t="s">
        <v>42</v>
      </c>
      <c r="C1736" t="s">
        <v>43</v>
      </c>
      <c r="D1736" t="s">
        <v>53</v>
      </c>
      <c r="E1736">
        <v>2</v>
      </c>
      <c r="F1736" t="str">
        <f t="shared" si="27"/>
        <v>Average Per Device1-in-10September System Peak Day30% Cycling2</v>
      </c>
      <c r="G1736">
        <v>1.874924</v>
      </c>
      <c r="H1736">
        <v>1.874924</v>
      </c>
      <c r="I1736">
        <v>76.008200000000002</v>
      </c>
      <c r="J1736">
        <v>0</v>
      </c>
      <c r="K1736">
        <v>0</v>
      </c>
      <c r="L1736">
        <v>0</v>
      </c>
      <c r="M1736">
        <v>0</v>
      </c>
      <c r="N1736">
        <v>0</v>
      </c>
      <c r="O1736">
        <v>1469</v>
      </c>
    </row>
    <row r="1737" spans="1:15">
      <c r="A1737" t="s">
        <v>51</v>
      </c>
      <c r="B1737" t="s">
        <v>42</v>
      </c>
      <c r="C1737" t="s">
        <v>43</v>
      </c>
      <c r="D1737" t="s">
        <v>53</v>
      </c>
      <c r="E1737">
        <v>2</v>
      </c>
      <c r="F1737" t="str">
        <f t="shared" si="27"/>
        <v>Aggregate1-in-10September System Peak Day30% Cycling2</v>
      </c>
      <c r="G1737">
        <v>7.332827</v>
      </c>
      <c r="H1737">
        <v>7.332827</v>
      </c>
      <c r="I1737">
        <v>76.008200000000002</v>
      </c>
      <c r="J1737">
        <v>0</v>
      </c>
      <c r="K1737">
        <v>0</v>
      </c>
      <c r="L1737">
        <v>0</v>
      </c>
      <c r="M1737">
        <v>0</v>
      </c>
      <c r="N1737">
        <v>0</v>
      </c>
      <c r="O1737">
        <v>1469</v>
      </c>
    </row>
    <row r="1738" spans="1:15">
      <c r="A1738" t="s">
        <v>31</v>
      </c>
      <c r="B1738" t="s">
        <v>42</v>
      </c>
      <c r="C1738" t="s">
        <v>43</v>
      </c>
      <c r="D1738" t="s">
        <v>53</v>
      </c>
      <c r="E1738">
        <v>3</v>
      </c>
      <c r="F1738" t="str">
        <f t="shared" si="27"/>
        <v>Average Per Ton1-in-10September System Peak Day30% Cycling3</v>
      </c>
      <c r="G1738">
        <v>0.46402759999999998</v>
      </c>
      <c r="H1738">
        <v>0.46402759999999998</v>
      </c>
      <c r="I1738">
        <v>75.654200000000003</v>
      </c>
      <c r="J1738">
        <v>0</v>
      </c>
      <c r="K1738">
        <v>0</v>
      </c>
      <c r="L1738">
        <v>0</v>
      </c>
      <c r="M1738">
        <v>0</v>
      </c>
      <c r="N1738">
        <v>0</v>
      </c>
      <c r="O1738">
        <v>1469</v>
      </c>
    </row>
    <row r="1739" spans="1:15">
      <c r="A1739" t="s">
        <v>29</v>
      </c>
      <c r="B1739" t="s">
        <v>42</v>
      </c>
      <c r="C1739" t="s">
        <v>43</v>
      </c>
      <c r="D1739" t="s">
        <v>53</v>
      </c>
      <c r="E1739">
        <v>3</v>
      </c>
      <c r="F1739" t="str">
        <f t="shared" si="27"/>
        <v>Average Per Premise1-in-10September System Peak Day30% Cycling3</v>
      </c>
      <c r="G1739">
        <v>4.7847910000000002</v>
      </c>
      <c r="H1739">
        <v>4.7847910000000002</v>
      </c>
      <c r="I1739">
        <v>75.654200000000003</v>
      </c>
      <c r="J1739">
        <v>0</v>
      </c>
      <c r="K1739">
        <v>0</v>
      </c>
      <c r="L1739">
        <v>0</v>
      </c>
      <c r="M1739">
        <v>0</v>
      </c>
      <c r="N1739">
        <v>0</v>
      </c>
      <c r="O1739">
        <v>1469</v>
      </c>
    </row>
    <row r="1740" spans="1:15">
      <c r="A1740" t="s">
        <v>30</v>
      </c>
      <c r="B1740" t="s">
        <v>42</v>
      </c>
      <c r="C1740" t="s">
        <v>43</v>
      </c>
      <c r="D1740" t="s">
        <v>53</v>
      </c>
      <c r="E1740">
        <v>3</v>
      </c>
      <c r="F1740" t="str">
        <f t="shared" si="27"/>
        <v>Average Per Device1-in-10September System Peak Day30% Cycling3</v>
      </c>
      <c r="G1740">
        <v>1.797202</v>
      </c>
      <c r="H1740">
        <v>1.797202</v>
      </c>
      <c r="I1740">
        <v>75.654200000000003</v>
      </c>
      <c r="J1740">
        <v>0</v>
      </c>
      <c r="K1740">
        <v>0</v>
      </c>
      <c r="L1740">
        <v>0</v>
      </c>
      <c r="M1740">
        <v>0</v>
      </c>
      <c r="N1740">
        <v>0</v>
      </c>
      <c r="O1740">
        <v>1469</v>
      </c>
    </row>
    <row r="1741" spans="1:15">
      <c r="A1741" t="s">
        <v>51</v>
      </c>
      <c r="B1741" t="s">
        <v>42</v>
      </c>
      <c r="C1741" t="s">
        <v>43</v>
      </c>
      <c r="D1741" t="s">
        <v>53</v>
      </c>
      <c r="E1741">
        <v>3</v>
      </c>
      <c r="F1741" t="str">
        <f t="shared" si="27"/>
        <v>Aggregate1-in-10September System Peak Day30% Cycling3</v>
      </c>
      <c r="G1741">
        <v>7.0288579999999996</v>
      </c>
      <c r="H1741">
        <v>7.0288579999999996</v>
      </c>
      <c r="I1741">
        <v>75.654200000000003</v>
      </c>
      <c r="J1741">
        <v>0</v>
      </c>
      <c r="K1741">
        <v>0</v>
      </c>
      <c r="L1741">
        <v>0</v>
      </c>
      <c r="M1741">
        <v>0</v>
      </c>
      <c r="N1741">
        <v>0</v>
      </c>
      <c r="O1741">
        <v>1469</v>
      </c>
    </row>
    <row r="1742" spans="1:15">
      <c r="A1742" t="s">
        <v>31</v>
      </c>
      <c r="B1742" t="s">
        <v>42</v>
      </c>
      <c r="C1742" t="s">
        <v>43</v>
      </c>
      <c r="D1742" t="s">
        <v>53</v>
      </c>
      <c r="E1742">
        <v>4</v>
      </c>
      <c r="F1742" t="str">
        <f t="shared" si="27"/>
        <v>Average Per Ton1-in-10September System Peak Day30% Cycling4</v>
      </c>
      <c r="G1742">
        <v>0.45429219999999998</v>
      </c>
      <c r="H1742">
        <v>0.45429219999999998</v>
      </c>
      <c r="I1742">
        <v>74.870699999999999</v>
      </c>
      <c r="J1742">
        <v>0</v>
      </c>
      <c r="K1742">
        <v>0</v>
      </c>
      <c r="L1742">
        <v>0</v>
      </c>
      <c r="M1742">
        <v>0</v>
      </c>
      <c r="N1742">
        <v>0</v>
      </c>
      <c r="O1742">
        <v>1469</v>
      </c>
    </row>
    <row r="1743" spans="1:15">
      <c r="A1743" t="s">
        <v>29</v>
      </c>
      <c r="B1743" t="s">
        <v>42</v>
      </c>
      <c r="C1743" t="s">
        <v>43</v>
      </c>
      <c r="D1743" t="s">
        <v>53</v>
      </c>
      <c r="E1743">
        <v>4</v>
      </c>
      <c r="F1743" t="str">
        <f t="shared" si="27"/>
        <v>Average Per Premise1-in-10September System Peak Day30% Cycling4</v>
      </c>
      <c r="G1743">
        <v>4.6844049999999999</v>
      </c>
      <c r="H1743">
        <v>4.6844049999999999</v>
      </c>
      <c r="I1743">
        <v>74.870699999999999</v>
      </c>
      <c r="J1743">
        <v>0</v>
      </c>
      <c r="K1743">
        <v>0</v>
      </c>
      <c r="L1743">
        <v>0</v>
      </c>
      <c r="M1743">
        <v>0</v>
      </c>
      <c r="N1743">
        <v>0</v>
      </c>
      <c r="O1743">
        <v>1469</v>
      </c>
    </row>
    <row r="1744" spans="1:15">
      <c r="A1744" t="s">
        <v>30</v>
      </c>
      <c r="B1744" t="s">
        <v>42</v>
      </c>
      <c r="C1744" t="s">
        <v>43</v>
      </c>
      <c r="D1744" t="s">
        <v>53</v>
      </c>
      <c r="E1744">
        <v>4</v>
      </c>
      <c r="F1744" t="str">
        <f t="shared" si="27"/>
        <v>Average Per Device1-in-10September System Peak Day30% Cycling4</v>
      </c>
      <c r="G1744">
        <v>1.7594970000000001</v>
      </c>
      <c r="H1744">
        <v>1.7594970000000001</v>
      </c>
      <c r="I1744">
        <v>74.870699999999999</v>
      </c>
      <c r="J1744">
        <v>0</v>
      </c>
      <c r="K1744">
        <v>0</v>
      </c>
      <c r="L1744">
        <v>0</v>
      </c>
      <c r="M1744">
        <v>0</v>
      </c>
      <c r="N1744">
        <v>0</v>
      </c>
      <c r="O1744">
        <v>1469</v>
      </c>
    </row>
    <row r="1745" spans="1:15">
      <c r="A1745" t="s">
        <v>51</v>
      </c>
      <c r="B1745" t="s">
        <v>42</v>
      </c>
      <c r="C1745" t="s">
        <v>43</v>
      </c>
      <c r="D1745" t="s">
        <v>53</v>
      </c>
      <c r="E1745">
        <v>4</v>
      </c>
      <c r="F1745" t="str">
        <f t="shared" si="27"/>
        <v>Aggregate1-in-10September System Peak Day30% Cycling4</v>
      </c>
      <c r="G1745">
        <v>6.881392</v>
      </c>
      <c r="H1745">
        <v>6.881392</v>
      </c>
      <c r="I1745">
        <v>74.870699999999999</v>
      </c>
      <c r="J1745">
        <v>0</v>
      </c>
      <c r="K1745">
        <v>0</v>
      </c>
      <c r="L1745">
        <v>0</v>
      </c>
      <c r="M1745">
        <v>0</v>
      </c>
      <c r="N1745">
        <v>0</v>
      </c>
      <c r="O1745">
        <v>1469</v>
      </c>
    </row>
    <row r="1746" spans="1:15">
      <c r="A1746" t="s">
        <v>31</v>
      </c>
      <c r="B1746" t="s">
        <v>42</v>
      </c>
      <c r="C1746" t="s">
        <v>43</v>
      </c>
      <c r="D1746" t="s">
        <v>53</v>
      </c>
      <c r="E1746">
        <v>5</v>
      </c>
      <c r="F1746" t="str">
        <f t="shared" si="27"/>
        <v>Average Per Ton1-in-10September System Peak Day30% Cycling5</v>
      </c>
      <c r="G1746">
        <v>0.46114860000000002</v>
      </c>
      <c r="H1746">
        <v>0.46114860000000002</v>
      </c>
      <c r="I1746">
        <v>75.13</v>
      </c>
      <c r="J1746">
        <v>0</v>
      </c>
      <c r="K1746">
        <v>0</v>
      </c>
      <c r="L1746">
        <v>0</v>
      </c>
      <c r="M1746">
        <v>0</v>
      </c>
      <c r="N1746">
        <v>0</v>
      </c>
      <c r="O1746">
        <v>1469</v>
      </c>
    </row>
    <row r="1747" spans="1:15">
      <c r="A1747" t="s">
        <v>29</v>
      </c>
      <c r="B1747" t="s">
        <v>42</v>
      </c>
      <c r="C1747" t="s">
        <v>43</v>
      </c>
      <c r="D1747" t="s">
        <v>53</v>
      </c>
      <c r="E1747">
        <v>5</v>
      </c>
      <c r="F1747" t="str">
        <f t="shared" si="27"/>
        <v>Average Per Premise1-in-10September System Peak Day30% Cycling5</v>
      </c>
      <c r="G1747">
        <v>4.7551050000000004</v>
      </c>
      <c r="H1747">
        <v>4.7551050000000004</v>
      </c>
      <c r="I1747">
        <v>75.13</v>
      </c>
      <c r="J1747">
        <v>0</v>
      </c>
      <c r="K1747">
        <v>0</v>
      </c>
      <c r="L1747">
        <v>0</v>
      </c>
      <c r="M1747">
        <v>0</v>
      </c>
      <c r="N1747">
        <v>0</v>
      </c>
      <c r="O1747">
        <v>1469</v>
      </c>
    </row>
    <row r="1748" spans="1:15">
      <c r="A1748" t="s">
        <v>30</v>
      </c>
      <c r="B1748" t="s">
        <v>42</v>
      </c>
      <c r="C1748" t="s">
        <v>43</v>
      </c>
      <c r="D1748" t="s">
        <v>53</v>
      </c>
      <c r="E1748">
        <v>5</v>
      </c>
      <c r="F1748" t="str">
        <f t="shared" si="27"/>
        <v>Average Per Device1-in-10September System Peak Day30% Cycling5</v>
      </c>
      <c r="G1748">
        <v>1.786052</v>
      </c>
      <c r="H1748">
        <v>1.786052</v>
      </c>
      <c r="I1748">
        <v>75.13</v>
      </c>
      <c r="J1748">
        <v>0</v>
      </c>
      <c r="K1748">
        <v>0</v>
      </c>
      <c r="L1748">
        <v>0</v>
      </c>
      <c r="M1748">
        <v>0</v>
      </c>
      <c r="N1748">
        <v>0</v>
      </c>
      <c r="O1748">
        <v>1469</v>
      </c>
    </row>
    <row r="1749" spans="1:15">
      <c r="A1749" t="s">
        <v>51</v>
      </c>
      <c r="B1749" t="s">
        <v>42</v>
      </c>
      <c r="C1749" t="s">
        <v>43</v>
      </c>
      <c r="D1749" t="s">
        <v>53</v>
      </c>
      <c r="E1749">
        <v>5</v>
      </c>
      <c r="F1749" t="str">
        <f t="shared" si="27"/>
        <v>Aggregate1-in-10September System Peak Day30% Cycling5</v>
      </c>
      <c r="G1749">
        <v>6.9852499999999997</v>
      </c>
      <c r="H1749">
        <v>6.9852499999999997</v>
      </c>
      <c r="I1749">
        <v>75.13</v>
      </c>
      <c r="J1749">
        <v>0</v>
      </c>
      <c r="K1749">
        <v>0</v>
      </c>
      <c r="L1749">
        <v>0</v>
      </c>
      <c r="M1749">
        <v>0</v>
      </c>
      <c r="N1749">
        <v>0</v>
      </c>
      <c r="O1749">
        <v>1469</v>
      </c>
    </row>
    <row r="1750" spans="1:15">
      <c r="A1750" t="s">
        <v>31</v>
      </c>
      <c r="B1750" t="s">
        <v>42</v>
      </c>
      <c r="C1750" t="s">
        <v>43</v>
      </c>
      <c r="D1750" t="s">
        <v>53</v>
      </c>
      <c r="E1750">
        <v>6</v>
      </c>
      <c r="F1750" t="str">
        <f t="shared" si="27"/>
        <v>Average Per Ton1-in-10September System Peak Day30% Cycling6</v>
      </c>
      <c r="G1750">
        <v>0.51150070000000003</v>
      </c>
      <c r="H1750">
        <v>0.51150070000000003</v>
      </c>
      <c r="I1750">
        <v>75.608599999999996</v>
      </c>
      <c r="J1750">
        <v>0</v>
      </c>
      <c r="K1750">
        <v>0</v>
      </c>
      <c r="L1750">
        <v>0</v>
      </c>
      <c r="M1750">
        <v>0</v>
      </c>
      <c r="N1750">
        <v>0</v>
      </c>
      <c r="O1750">
        <v>1469</v>
      </c>
    </row>
    <row r="1751" spans="1:15">
      <c r="A1751" t="s">
        <v>29</v>
      </c>
      <c r="B1751" t="s">
        <v>42</v>
      </c>
      <c r="C1751" t="s">
        <v>43</v>
      </c>
      <c r="D1751" t="s">
        <v>53</v>
      </c>
      <c r="E1751">
        <v>6</v>
      </c>
      <c r="F1751" t="str">
        <f t="shared" si="27"/>
        <v>Average Per Premise1-in-10September System Peak Day30% Cycling6</v>
      </c>
      <c r="G1751">
        <v>5.2743070000000003</v>
      </c>
      <c r="H1751">
        <v>5.2743070000000003</v>
      </c>
      <c r="I1751">
        <v>75.608599999999996</v>
      </c>
      <c r="J1751">
        <v>0</v>
      </c>
      <c r="K1751">
        <v>0</v>
      </c>
      <c r="L1751">
        <v>0</v>
      </c>
      <c r="M1751">
        <v>0</v>
      </c>
      <c r="N1751">
        <v>0</v>
      </c>
      <c r="O1751">
        <v>1469</v>
      </c>
    </row>
    <row r="1752" spans="1:15">
      <c r="A1752" t="s">
        <v>30</v>
      </c>
      <c r="B1752" t="s">
        <v>42</v>
      </c>
      <c r="C1752" t="s">
        <v>43</v>
      </c>
      <c r="D1752" t="s">
        <v>53</v>
      </c>
      <c r="E1752">
        <v>6</v>
      </c>
      <c r="F1752" t="str">
        <f t="shared" si="27"/>
        <v>Average Per Device1-in-10September System Peak Day30% Cycling6</v>
      </c>
      <c r="G1752">
        <v>1.9810680000000001</v>
      </c>
      <c r="H1752">
        <v>1.9810680000000001</v>
      </c>
      <c r="I1752">
        <v>75.608599999999996</v>
      </c>
      <c r="J1752">
        <v>0</v>
      </c>
      <c r="K1752">
        <v>0</v>
      </c>
      <c r="L1752">
        <v>0</v>
      </c>
      <c r="M1752">
        <v>0</v>
      </c>
      <c r="N1752">
        <v>0</v>
      </c>
      <c r="O1752">
        <v>1469</v>
      </c>
    </row>
    <row r="1753" spans="1:15">
      <c r="A1753" t="s">
        <v>51</v>
      </c>
      <c r="B1753" t="s">
        <v>42</v>
      </c>
      <c r="C1753" t="s">
        <v>43</v>
      </c>
      <c r="D1753" t="s">
        <v>53</v>
      </c>
      <c r="E1753">
        <v>6</v>
      </c>
      <c r="F1753" t="str">
        <f t="shared" si="27"/>
        <v>Aggregate1-in-10September System Peak Day30% Cycling6</v>
      </c>
      <c r="G1753">
        <v>7.7479570000000004</v>
      </c>
      <c r="H1753">
        <v>7.7479570000000004</v>
      </c>
      <c r="I1753">
        <v>75.608599999999996</v>
      </c>
      <c r="J1753">
        <v>0</v>
      </c>
      <c r="K1753">
        <v>0</v>
      </c>
      <c r="L1753">
        <v>0</v>
      </c>
      <c r="M1753">
        <v>0</v>
      </c>
      <c r="N1753">
        <v>0</v>
      </c>
      <c r="O1753">
        <v>1469</v>
      </c>
    </row>
    <row r="1754" spans="1:15">
      <c r="A1754" t="s">
        <v>31</v>
      </c>
      <c r="B1754" t="s">
        <v>42</v>
      </c>
      <c r="C1754" t="s">
        <v>43</v>
      </c>
      <c r="D1754" t="s">
        <v>53</v>
      </c>
      <c r="E1754">
        <v>7</v>
      </c>
      <c r="F1754" t="str">
        <f t="shared" si="27"/>
        <v>Average Per Ton1-in-10September System Peak Day30% Cycling7</v>
      </c>
      <c r="G1754">
        <v>0.58594590000000002</v>
      </c>
      <c r="H1754">
        <v>0.58594590000000002</v>
      </c>
      <c r="I1754">
        <v>76.200100000000006</v>
      </c>
      <c r="J1754">
        <v>0</v>
      </c>
      <c r="K1754">
        <v>0</v>
      </c>
      <c r="L1754">
        <v>0</v>
      </c>
      <c r="M1754">
        <v>0</v>
      </c>
      <c r="N1754">
        <v>0</v>
      </c>
      <c r="O1754">
        <v>1469</v>
      </c>
    </row>
    <row r="1755" spans="1:15">
      <c r="A1755" t="s">
        <v>29</v>
      </c>
      <c r="B1755" t="s">
        <v>42</v>
      </c>
      <c r="C1755" t="s">
        <v>43</v>
      </c>
      <c r="D1755" t="s">
        <v>53</v>
      </c>
      <c r="E1755">
        <v>7</v>
      </c>
      <c r="F1755" t="str">
        <f t="shared" si="27"/>
        <v>Average Per Premise1-in-10September System Peak Day30% Cycling7</v>
      </c>
      <c r="G1755">
        <v>6.041944</v>
      </c>
      <c r="H1755">
        <v>6.041944</v>
      </c>
      <c r="I1755">
        <v>76.200100000000006</v>
      </c>
      <c r="J1755">
        <v>0</v>
      </c>
      <c r="K1755">
        <v>0</v>
      </c>
      <c r="L1755">
        <v>0</v>
      </c>
      <c r="M1755">
        <v>0</v>
      </c>
      <c r="N1755">
        <v>0</v>
      </c>
      <c r="O1755">
        <v>1469</v>
      </c>
    </row>
    <row r="1756" spans="1:15">
      <c r="A1756" t="s">
        <v>30</v>
      </c>
      <c r="B1756" t="s">
        <v>42</v>
      </c>
      <c r="C1756" t="s">
        <v>43</v>
      </c>
      <c r="D1756" t="s">
        <v>53</v>
      </c>
      <c r="E1756">
        <v>7</v>
      </c>
      <c r="F1756" t="str">
        <f t="shared" si="27"/>
        <v>Average Per Device1-in-10September System Peak Day30% Cycling7</v>
      </c>
      <c r="G1756">
        <v>2.2693979999999998</v>
      </c>
      <c r="H1756">
        <v>2.2693979999999998</v>
      </c>
      <c r="I1756">
        <v>76.200100000000006</v>
      </c>
      <c r="J1756">
        <v>0</v>
      </c>
      <c r="K1756">
        <v>0</v>
      </c>
      <c r="L1756">
        <v>0</v>
      </c>
      <c r="M1756">
        <v>0</v>
      </c>
      <c r="N1756">
        <v>0</v>
      </c>
      <c r="O1756">
        <v>1469</v>
      </c>
    </row>
    <row r="1757" spans="1:15">
      <c r="A1757" t="s">
        <v>51</v>
      </c>
      <c r="B1757" t="s">
        <v>42</v>
      </c>
      <c r="C1757" t="s">
        <v>43</v>
      </c>
      <c r="D1757" t="s">
        <v>53</v>
      </c>
      <c r="E1757">
        <v>7</v>
      </c>
      <c r="F1757" t="str">
        <f t="shared" si="27"/>
        <v>Aggregate1-in-10September System Peak Day30% Cycling7</v>
      </c>
      <c r="G1757">
        <v>8.8756160000000008</v>
      </c>
      <c r="H1757">
        <v>8.8756160000000008</v>
      </c>
      <c r="I1757">
        <v>76.200100000000006</v>
      </c>
      <c r="J1757">
        <v>0</v>
      </c>
      <c r="K1757">
        <v>0</v>
      </c>
      <c r="L1757">
        <v>0</v>
      </c>
      <c r="M1757">
        <v>0</v>
      </c>
      <c r="N1757">
        <v>0</v>
      </c>
      <c r="O1757">
        <v>1469</v>
      </c>
    </row>
    <row r="1758" spans="1:15">
      <c r="A1758" t="s">
        <v>31</v>
      </c>
      <c r="B1758" t="s">
        <v>42</v>
      </c>
      <c r="C1758" t="s">
        <v>43</v>
      </c>
      <c r="D1758" t="s">
        <v>53</v>
      </c>
      <c r="E1758">
        <v>8</v>
      </c>
      <c r="F1758" t="str">
        <f t="shared" si="27"/>
        <v>Average Per Ton1-in-10September System Peak Day30% Cycling8</v>
      </c>
      <c r="G1758">
        <v>0.71618280000000001</v>
      </c>
      <c r="H1758">
        <v>0.71618280000000001</v>
      </c>
      <c r="I1758">
        <v>80.996600000000001</v>
      </c>
      <c r="J1758">
        <v>0</v>
      </c>
      <c r="K1758">
        <v>0</v>
      </c>
      <c r="L1758">
        <v>0</v>
      </c>
      <c r="M1758">
        <v>0</v>
      </c>
      <c r="N1758">
        <v>0</v>
      </c>
      <c r="O1758">
        <v>1469</v>
      </c>
    </row>
    <row r="1759" spans="1:15">
      <c r="A1759" t="s">
        <v>29</v>
      </c>
      <c r="B1759" t="s">
        <v>42</v>
      </c>
      <c r="C1759" t="s">
        <v>43</v>
      </c>
      <c r="D1759" t="s">
        <v>53</v>
      </c>
      <c r="E1759">
        <v>8</v>
      </c>
      <c r="F1759" t="str">
        <f t="shared" si="27"/>
        <v>Average Per Premise1-in-10September System Peak Day30% Cycling8</v>
      </c>
      <c r="G1759">
        <v>7.3848739999999999</v>
      </c>
      <c r="H1759">
        <v>7.3848739999999999</v>
      </c>
      <c r="I1759">
        <v>80.996600000000001</v>
      </c>
      <c r="J1759">
        <v>0</v>
      </c>
      <c r="K1759">
        <v>0</v>
      </c>
      <c r="L1759">
        <v>0</v>
      </c>
      <c r="M1759">
        <v>0</v>
      </c>
      <c r="N1759">
        <v>0</v>
      </c>
      <c r="O1759">
        <v>1469</v>
      </c>
    </row>
    <row r="1760" spans="1:15">
      <c r="A1760" t="s">
        <v>30</v>
      </c>
      <c r="B1760" t="s">
        <v>42</v>
      </c>
      <c r="C1760" t="s">
        <v>43</v>
      </c>
      <c r="D1760" t="s">
        <v>53</v>
      </c>
      <c r="E1760">
        <v>8</v>
      </c>
      <c r="F1760" t="str">
        <f t="shared" si="27"/>
        <v>Average Per Device1-in-10September System Peak Day30% Cycling8</v>
      </c>
      <c r="G1760">
        <v>2.7738119999999999</v>
      </c>
      <c r="H1760">
        <v>2.7738119999999999</v>
      </c>
      <c r="I1760">
        <v>80.996600000000001</v>
      </c>
      <c r="J1760">
        <v>0</v>
      </c>
      <c r="K1760">
        <v>0</v>
      </c>
      <c r="L1760">
        <v>0</v>
      </c>
      <c r="M1760">
        <v>0</v>
      </c>
      <c r="N1760">
        <v>0</v>
      </c>
      <c r="O1760">
        <v>1469</v>
      </c>
    </row>
    <row r="1761" spans="1:15">
      <c r="A1761" t="s">
        <v>51</v>
      </c>
      <c r="B1761" t="s">
        <v>42</v>
      </c>
      <c r="C1761" t="s">
        <v>43</v>
      </c>
      <c r="D1761" t="s">
        <v>53</v>
      </c>
      <c r="E1761">
        <v>8</v>
      </c>
      <c r="F1761" t="str">
        <f t="shared" si="27"/>
        <v>Aggregate1-in-10September System Peak Day30% Cycling8</v>
      </c>
      <c r="G1761">
        <v>10.848380000000001</v>
      </c>
      <c r="H1761">
        <v>10.848380000000001</v>
      </c>
      <c r="I1761">
        <v>80.996600000000001</v>
      </c>
      <c r="J1761">
        <v>0</v>
      </c>
      <c r="K1761">
        <v>0</v>
      </c>
      <c r="L1761">
        <v>0</v>
      </c>
      <c r="M1761">
        <v>0</v>
      </c>
      <c r="N1761">
        <v>0</v>
      </c>
      <c r="O1761">
        <v>1469</v>
      </c>
    </row>
    <row r="1762" spans="1:15">
      <c r="A1762" t="s">
        <v>31</v>
      </c>
      <c r="B1762" t="s">
        <v>42</v>
      </c>
      <c r="C1762" t="s">
        <v>43</v>
      </c>
      <c r="D1762" t="s">
        <v>53</v>
      </c>
      <c r="E1762">
        <v>9</v>
      </c>
      <c r="F1762" t="str">
        <f t="shared" si="27"/>
        <v>Average Per Ton1-in-10September System Peak Day30% Cycling9</v>
      </c>
      <c r="G1762">
        <v>0.91556899999999997</v>
      </c>
      <c r="H1762">
        <v>0.91556899999999997</v>
      </c>
      <c r="I1762">
        <v>86.313800000000001</v>
      </c>
      <c r="J1762">
        <v>0</v>
      </c>
      <c r="K1762">
        <v>0</v>
      </c>
      <c r="L1762">
        <v>0</v>
      </c>
      <c r="M1762">
        <v>0</v>
      </c>
      <c r="N1762">
        <v>0</v>
      </c>
      <c r="O1762">
        <v>1469</v>
      </c>
    </row>
    <row r="1763" spans="1:15">
      <c r="A1763" t="s">
        <v>29</v>
      </c>
      <c r="B1763" t="s">
        <v>42</v>
      </c>
      <c r="C1763" t="s">
        <v>43</v>
      </c>
      <c r="D1763" t="s">
        <v>53</v>
      </c>
      <c r="E1763">
        <v>9</v>
      </c>
      <c r="F1763" t="str">
        <f t="shared" si="27"/>
        <v>Average Per Premise1-in-10September System Peak Day30% Cycling9</v>
      </c>
      <c r="G1763">
        <v>9.4408320000000003</v>
      </c>
      <c r="H1763">
        <v>9.4408320000000003</v>
      </c>
      <c r="I1763">
        <v>86.313800000000001</v>
      </c>
      <c r="J1763">
        <v>0</v>
      </c>
      <c r="K1763">
        <v>0</v>
      </c>
      <c r="L1763">
        <v>0</v>
      </c>
      <c r="M1763">
        <v>0</v>
      </c>
      <c r="N1763">
        <v>0</v>
      </c>
      <c r="O1763">
        <v>1469</v>
      </c>
    </row>
    <row r="1764" spans="1:15">
      <c r="A1764" t="s">
        <v>30</v>
      </c>
      <c r="B1764" t="s">
        <v>42</v>
      </c>
      <c r="C1764" t="s">
        <v>43</v>
      </c>
      <c r="D1764" t="s">
        <v>53</v>
      </c>
      <c r="E1764">
        <v>9</v>
      </c>
      <c r="F1764" t="str">
        <f t="shared" si="27"/>
        <v>Average Per Device1-in-10September System Peak Day30% Cycling9</v>
      </c>
      <c r="G1764">
        <v>3.5460449999999999</v>
      </c>
      <c r="H1764">
        <v>3.5460449999999999</v>
      </c>
      <c r="I1764">
        <v>86.313800000000001</v>
      </c>
      <c r="J1764">
        <v>0</v>
      </c>
      <c r="K1764">
        <v>0</v>
      </c>
      <c r="L1764">
        <v>0</v>
      </c>
      <c r="M1764">
        <v>0</v>
      </c>
      <c r="N1764">
        <v>0</v>
      </c>
      <c r="O1764">
        <v>1469</v>
      </c>
    </row>
    <row r="1765" spans="1:15">
      <c r="A1765" t="s">
        <v>51</v>
      </c>
      <c r="B1765" t="s">
        <v>42</v>
      </c>
      <c r="C1765" t="s">
        <v>43</v>
      </c>
      <c r="D1765" t="s">
        <v>53</v>
      </c>
      <c r="E1765">
        <v>9</v>
      </c>
      <c r="F1765" t="str">
        <f t="shared" si="27"/>
        <v>Aggregate1-in-10September System Peak Day30% Cycling9</v>
      </c>
      <c r="G1765">
        <v>13.86858</v>
      </c>
      <c r="H1765">
        <v>13.86858</v>
      </c>
      <c r="I1765">
        <v>86.313800000000001</v>
      </c>
      <c r="J1765">
        <v>0</v>
      </c>
      <c r="K1765">
        <v>0</v>
      </c>
      <c r="L1765">
        <v>0</v>
      </c>
      <c r="M1765">
        <v>0</v>
      </c>
      <c r="N1765">
        <v>0</v>
      </c>
      <c r="O1765">
        <v>1469</v>
      </c>
    </row>
    <row r="1766" spans="1:15">
      <c r="A1766" t="s">
        <v>31</v>
      </c>
      <c r="B1766" t="s">
        <v>42</v>
      </c>
      <c r="C1766" t="s">
        <v>43</v>
      </c>
      <c r="D1766" t="s">
        <v>53</v>
      </c>
      <c r="E1766">
        <v>10</v>
      </c>
      <c r="F1766" t="str">
        <f t="shared" si="27"/>
        <v>Average Per Ton1-in-10September System Peak Day30% Cycling10</v>
      </c>
      <c r="G1766">
        <v>1.095102</v>
      </c>
      <c r="H1766">
        <v>1.095102</v>
      </c>
      <c r="I1766">
        <v>91.081699999999998</v>
      </c>
      <c r="J1766">
        <v>0</v>
      </c>
      <c r="K1766">
        <v>0</v>
      </c>
      <c r="L1766">
        <v>0</v>
      </c>
      <c r="M1766">
        <v>0</v>
      </c>
      <c r="N1766">
        <v>0</v>
      </c>
      <c r="O1766">
        <v>1469</v>
      </c>
    </row>
    <row r="1767" spans="1:15">
      <c r="A1767" t="s">
        <v>29</v>
      </c>
      <c r="B1767" t="s">
        <v>42</v>
      </c>
      <c r="C1767" t="s">
        <v>43</v>
      </c>
      <c r="D1767" t="s">
        <v>53</v>
      </c>
      <c r="E1767">
        <v>10</v>
      </c>
      <c r="F1767" t="str">
        <f t="shared" si="27"/>
        <v>Average Per Premise1-in-10September System Peak Day30% Cycling10</v>
      </c>
      <c r="G1767">
        <v>11.29208</v>
      </c>
      <c r="H1767">
        <v>11.29208</v>
      </c>
      <c r="I1767">
        <v>91.081699999999998</v>
      </c>
      <c r="J1767">
        <v>0</v>
      </c>
      <c r="K1767">
        <v>0</v>
      </c>
      <c r="L1767">
        <v>0</v>
      </c>
      <c r="M1767">
        <v>0</v>
      </c>
      <c r="N1767">
        <v>0</v>
      </c>
      <c r="O1767">
        <v>1469</v>
      </c>
    </row>
    <row r="1768" spans="1:15">
      <c r="A1768" t="s">
        <v>30</v>
      </c>
      <c r="B1768" t="s">
        <v>42</v>
      </c>
      <c r="C1768" t="s">
        <v>43</v>
      </c>
      <c r="D1768" t="s">
        <v>53</v>
      </c>
      <c r="E1768">
        <v>10</v>
      </c>
      <c r="F1768" t="str">
        <f t="shared" si="27"/>
        <v>Average Per Device1-in-10September System Peak Day30% Cycling10</v>
      </c>
      <c r="G1768">
        <v>4.2413869999999996</v>
      </c>
      <c r="H1768">
        <v>4.2413869999999996</v>
      </c>
      <c r="I1768">
        <v>91.081699999999998</v>
      </c>
      <c r="J1768">
        <v>0</v>
      </c>
      <c r="K1768">
        <v>0</v>
      </c>
      <c r="L1768">
        <v>0</v>
      </c>
      <c r="M1768">
        <v>0</v>
      </c>
      <c r="N1768">
        <v>0</v>
      </c>
      <c r="O1768">
        <v>1469</v>
      </c>
    </row>
    <row r="1769" spans="1:15">
      <c r="A1769" t="s">
        <v>51</v>
      </c>
      <c r="B1769" t="s">
        <v>42</v>
      </c>
      <c r="C1769" t="s">
        <v>43</v>
      </c>
      <c r="D1769" t="s">
        <v>53</v>
      </c>
      <c r="E1769">
        <v>10</v>
      </c>
      <c r="F1769" t="str">
        <f t="shared" si="27"/>
        <v>Aggregate1-in-10September System Peak Day30% Cycling10</v>
      </c>
      <c r="G1769">
        <v>16.588059999999999</v>
      </c>
      <c r="H1769">
        <v>16.588059999999999</v>
      </c>
      <c r="I1769">
        <v>91.081699999999998</v>
      </c>
      <c r="J1769">
        <v>0</v>
      </c>
      <c r="K1769">
        <v>0</v>
      </c>
      <c r="L1769">
        <v>0</v>
      </c>
      <c r="M1769">
        <v>0</v>
      </c>
      <c r="N1769">
        <v>0</v>
      </c>
      <c r="O1769">
        <v>1469</v>
      </c>
    </row>
    <row r="1770" spans="1:15">
      <c r="A1770" t="s">
        <v>31</v>
      </c>
      <c r="B1770" t="s">
        <v>42</v>
      </c>
      <c r="C1770" t="s">
        <v>43</v>
      </c>
      <c r="D1770" t="s">
        <v>53</v>
      </c>
      <c r="E1770">
        <v>11</v>
      </c>
      <c r="F1770" t="str">
        <f t="shared" si="27"/>
        <v>Average Per Ton1-in-10September System Peak Day30% Cycling11</v>
      </c>
      <c r="G1770">
        <v>1.2315529999999999</v>
      </c>
      <c r="H1770">
        <v>1.2315529999999999</v>
      </c>
      <c r="I1770">
        <v>96.166799999999995</v>
      </c>
      <c r="J1770">
        <v>0</v>
      </c>
      <c r="K1770">
        <v>0</v>
      </c>
      <c r="L1770">
        <v>0</v>
      </c>
      <c r="M1770">
        <v>0</v>
      </c>
      <c r="N1770">
        <v>0</v>
      </c>
      <c r="O1770">
        <v>1469</v>
      </c>
    </row>
    <row r="1771" spans="1:15">
      <c r="A1771" t="s">
        <v>29</v>
      </c>
      <c r="B1771" t="s">
        <v>42</v>
      </c>
      <c r="C1771" t="s">
        <v>43</v>
      </c>
      <c r="D1771" t="s">
        <v>53</v>
      </c>
      <c r="E1771">
        <v>11</v>
      </c>
      <c r="F1771" t="str">
        <f t="shared" si="27"/>
        <v>Average Per Premise1-in-10September System Peak Day30% Cycling11</v>
      </c>
      <c r="G1771">
        <v>12.69908</v>
      </c>
      <c r="H1771">
        <v>12.69908</v>
      </c>
      <c r="I1771">
        <v>96.166799999999995</v>
      </c>
      <c r="J1771">
        <v>0</v>
      </c>
      <c r="K1771">
        <v>0</v>
      </c>
      <c r="L1771">
        <v>0</v>
      </c>
      <c r="M1771">
        <v>0</v>
      </c>
      <c r="N1771">
        <v>0</v>
      </c>
      <c r="O1771">
        <v>1469</v>
      </c>
    </row>
    <row r="1772" spans="1:15">
      <c r="A1772" t="s">
        <v>30</v>
      </c>
      <c r="B1772" t="s">
        <v>42</v>
      </c>
      <c r="C1772" t="s">
        <v>43</v>
      </c>
      <c r="D1772" t="s">
        <v>53</v>
      </c>
      <c r="E1772">
        <v>11</v>
      </c>
      <c r="F1772" t="str">
        <f t="shared" si="27"/>
        <v>Average Per Device1-in-10September System Peak Day30% Cycling11</v>
      </c>
      <c r="G1772">
        <v>4.7698660000000004</v>
      </c>
      <c r="H1772">
        <v>4.7698660000000004</v>
      </c>
      <c r="I1772">
        <v>96.166799999999995</v>
      </c>
      <c r="J1772">
        <v>0</v>
      </c>
      <c r="K1772">
        <v>0</v>
      </c>
      <c r="L1772">
        <v>0</v>
      </c>
      <c r="M1772">
        <v>0</v>
      </c>
      <c r="N1772">
        <v>0</v>
      </c>
      <c r="O1772">
        <v>1469</v>
      </c>
    </row>
    <row r="1773" spans="1:15">
      <c r="A1773" t="s">
        <v>51</v>
      </c>
      <c r="B1773" t="s">
        <v>42</v>
      </c>
      <c r="C1773" t="s">
        <v>43</v>
      </c>
      <c r="D1773" t="s">
        <v>53</v>
      </c>
      <c r="E1773">
        <v>11</v>
      </c>
      <c r="F1773" t="str">
        <f t="shared" si="27"/>
        <v>Aggregate1-in-10September System Peak Day30% Cycling11</v>
      </c>
      <c r="G1773">
        <v>18.654949999999999</v>
      </c>
      <c r="H1773">
        <v>18.654949999999999</v>
      </c>
      <c r="I1773">
        <v>96.166799999999995</v>
      </c>
      <c r="J1773">
        <v>0</v>
      </c>
      <c r="K1773">
        <v>0</v>
      </c>
      <c r="L1773">
        <v>0</v>
      </c>
      <c r="M1773">
        <v>0</v>
      </c>
      <c r="N1773">
        <v>0</v>
      </c>
      <c r="O1773">
        <v>1469</v>
      </c>
    </row>
    <row r="1774" spans="1:15">
      <c r="A1774" t="s">
        <v>31</v>
      </c>
      <c r="B1774" t="s">
        <v>42</v>
      </c>
      <c r="C1774" t="s">
        <v>43</v>
      </c>
      <c r="D1774" t="s">
        <v>53</v>
      </c>
      <c r="E1774">
        <v>12</v>
      </c>
      <c r="F1774" t="str">
        <f t="shared" si="27"/>
        <v>Average Per Ton1-in-10September System Peak Day30% Cycling12</v>
      </c>
      <c r="G1774">
        <v>1.3043819999999999</v>
      </c>
      <c r="H1774">
        <v>1.3043819999999999</v>
      </c>
      <c r="I1774">
        <v>98.937399999999997</v>
      </c>
      <c r="J1774">
        <v>0</v>
      </c>
      <c r="K1774">
        <v>0</v>
      </c>
      <c r="L1774">
        <v>0</v>
      </c>
      <c r="M1774">
        <v>0</v>
      </c>
      <c r="N1774">
        <v>0</v>
      </c>
      <c r="O1774">
        <v>1469</v>
      </c>
    </row>
    <row r="1775" spans="1:15">
      <c r="A1775" t="s">
        <v>29</v>
      </c>
      <c r="B1775" t="s">
        <v>42</v>
      </c>
      <c r="C1775" t="s">
        <v>43</v>
      </c>
      <c r="D1775" t="s">
        <v>53</v>
      </c>
      <c r="E1775">
        <v>12</v>
      </c>
      <c r="F1775" t="str">
        <f t="shared" si="27"/>
        <v>Average Per Premise1-in-10September System Peak Day30% Cycling12</v>
      </c>
      <c r="G1775">
        <v>13.450049999999999</v>
      </c>
      <c r="H1775">
        <v>13.450049999999999</v>
      </c>
      <c r="I1775">
        <v>98.937399999999997</v>
      </c>
      <c r="J1775">
        <v>0</v>
      </c>
      <c r="K1775">
        <v>0</v>
      </c>
      <c r="L1775">
        <v>0</v>
      </c>
      <c r="M1775">
        <v>0</v>
      </c>
      <c r="N1775">
        <v>0</v>
      </c>
      <c r="O1775">
        <v>1469</v>
      </c>
    </row>
    <row r="1776" spans="1:15">
      <c r="A1776" t="s">
        <v>30</v>
      </c>
      <c r="B1776" t="s">
        <v>42</v>
      </c>
      <c r="C1776" t="s">
        <v>43</v>
      </c>
      <c r="D1776" t="s">
        <v>53</v>
      </c>
      <c r="E1776">
        <v>12</v>
      </c>
      <c r="F1776" t="str">
        <f t="shared" si="27"/>
        <v>Average Per Device1-in-10September System Peak Day30% Cycling12</v>
      </c>
      <c r="G1776">
        <v>5.0519379999999998</v>
      </c>
      <c r="H1776">
        <v>5.0519379999999998</v>
      </c>
      <c r="I1776">
        <v>98.937399999999997</v>
      </c>
      <c r="J1776">
        <v>0</v>
      </c>
      <c r="K1776">
        <v>0</v>
      </c>
      <c r="L1776">
        <v>0</v>
      </c>
      <c r="M1776">
        <v>0</v>
      </c>
      <c r="N1776">
        <v>0</v>
      </c>
      <c r="O1776">
        <v>1469</v>
      </c>
    </row>
    <row r="1777" spans="1:15">
      <c r="A1777" t="s">
        <v>51</v>
      </c>
      <c r="B1777" t="s">
        <v>42</v>
      </c>
      <c r="C1777" t="s">
        <v>43</v>
      </c>
      <c r="D1777" t="s">
        <v>53</v>
      </c>
      <c r="E1777">
        <v>12</v>
      </c>
      <c r="F1777" t="str">
        <f t="shared" si="27"/>
        <v>Aggregate1-in-10September System Peak Day30% Cycling12</v>
      </c>
      <c r="G1777">
        <v>19.758130000000001</v>
      </c>
      <c r="H1777">
        <v>19.758130000000001</v>
      </c>
      <c r="I1777">
        <v>98.937399999999997</v>
      </c>
      <c r="J1777">
        <v>0</v>
      </c>
      <c r="K1777">
        <v>0</v>
      </c>
      <c r="L1777">
        <v>0</v>
      </c>
      <c r="M1777">
        <v>0</v>
      </c>
      <c r="N1777">
        <v>0</v>
      </c>
      <c r="O1777">
        <v>1469</v>
      </c>
    </row>
    <row r="1778" spans="1:15">
      <c r="A1778" t="s">
        <v>31</v>
      </c>
      <c r="B1778" t="s">
        <v>42</v>
      </c>
      <c r="C1778" t="s">
        <v>43</v>
      </c>
      <c r="D1778" t="s">
        <v>53</v>
      </c>
      <c r="E1778">
        <v>13</v>
      </c>
      <c r="F1778" t="str">
        <f t="shared" si="27"/>
        <v>Average Per Ton1-in-10September System Peak Day30% Cycling13</v>
      </c>
      <c r="G1778">
        <v>1.328111</v>
      </c>
      <c r="H1778">
        <v>1.328111</v>
      </c>
      <c r="I1778">
        <v>95.4268</v>
      </c>
      <c r="J1778">
        <v>0</v>
      </c>
      <c r="K1778">
        <v>0</v>
      </c>
      <c r="L1778">
        <v>0</v>
      </c>
      <c r="M1778">
        <v>0</v>
      </c>
      <c r="N1778">
        <v>0</v>
      </c>
      <c r="O1778">
        <v>1469</v>
      </c>
    </row>
    <row r="1779" spans="1:15">
      <c r="A1779" t="s">
        <v>29</v>
      </c>
      <c r="B1779" t="s">
        <v>42</v>
      </c>
      <c r="C1779" t="s">
        <v>43</v>
      </c>
      <c r="D1779" t="s">
        <v>53</v>
      </c>
      <c r="E1779">
        <v>13</v>
      </c>
      <c r="F1779" t="str">
        <f t="shared" si="27"/>
        <v>Average Per Premise1-in-10September System Peak Day30% Cycling13</v>
      </c>
      <c r="G1779">
        <v>13.69473</v>
      </c>
      <c r="H1779">
        <v>13.69473</v>
      </c>
      <c r="I1779">
        <v>95.4268</v>
      </c>
      <c r="J1779">
        <v>0</v>
      </c>
      <c r="K1779">
        <v>0</v>
      </c>
      <c r="L1779">
        <v>0</v>
      </c>
      <c r="M1779">
        <v>0</v>
      </c>
      <c r="N1779">
        <v>0</v>
      </c>
      <c r="O1779">
        <v>1469</v>
      </c>
    </row>
    <row r="1780" spans="1:15">
      <c r="A1780" t="s">
        <v>30</v>
      </c>
      <c r="B1780" t="s">
        <v>42</v>
      </c>
      <c r="C1780" t="s">
        <v>43</v>
      </c>
      <c r="D1780" t="s">
        <v>53</v>
      </c>
      <c r="E1780">
        <v>13</v>
      </c>
      <c r="F1780" t="str">
        <f t="shared" si="27"/>
        <v>Average Per Device1-in-10September System Peak Day30% Cycling13</v>
      </c>
      <c r="G1780">
        <v>5.1438410000000001</v>
      </c>
      <c r="H1780">
        <v>5.1438410000000001</v>
      </c>
      <c r="I1780">
        <v>95.4268</v>
      </c>
      <c r="J1780">
        <v>0</v>
      </c>
      <c r="K1780">
        <v>0</v>
      </c>
      <c r="L1780">
        <v>0</v>
      </c>
      <c r="M1780">
        <v>0</v>
      </c>
      <c r="N1780">
        <v>0</v>
      </c>
      <c r="O1780">
        <v>1469</v>
      </c>
    </row>
    <row r="1781" spans="1:15">
      <c r="A1781" t="s">
        <v>51</v>
      </c>
      <c r="B1781" t="s">
        <v>42</v>
      </c>
      <c r="C1781" t="s">
        <v>43</v>
      </c>
      <c r="D1781" t="s">
        <v>53</v>
      </c>
      <c r="E1781">
        <v>13</v>
      </c>
      <c r="F1781" t="str">
        <f t="shared" si="27"/>
        <v>Aggregate1-in-10September System Peak Day30% Cycling13</v>
      </c>
      <c r="G1781">
        <v>20.117560000000001</v>
      </c>
      <c r="H1781">
        <v>20.117560000000001</v>
      </c>
      <c r="I1781">
        <v>95.4268</v>
      </c>
      <c r="J1781">
        <v>0</v>
      </c>
      <c r="K1781">
        <v>0</v>
      </c>
      <c r="L1781">
        <v>0</v>
      </c>
      <c r="M1781">
        <v>0</v>
      </c>
      <c r="N1781">
        <v>0</v>
      </c>
      <c r="O1781">
        <v>1469</v>
      </c>
    </row>
    <row r="1782" spans="1:15">
      <c r="A1782" t="s">
        <v>31</v>
      </c>
      <c r="B1782" t="s">
        <v>42</v>
      </c>
      <c r="C1782" t="s">
        <v>43</v>
      </c>
      <c r="D1782" t="s">
        <v>53</v>
      </c>
      <c r="E1782">
        <v>14</v>
      </c>
      <c r="F1782" t="str">
        <f t="shared" si="27"/>
        <v>Average Per Ton1-in-10September System Peak Day30% Cycling14</v>
      </c>
      <c r="G1782">
        <v>1.2425219999999999</v>
      </c>
      <c r="H1782">
        <v>1.3335520000000001</v>
      </c>
      <c r="I1782">
        <v>94.217799999999997</v>
      </c>
      <c r="J1782">
        <v>6.5022200000000002E-2</v>
      </c>
      <c r="K1782">
        <v>8.0388100000000004E-2</v>
      </c>
      <c r="L1782">
        <v>9.10305E-2</v>
      </c>
      <c r="M1782">
        <v>0.1016729</v>
      </c>
      <c r="N1782">
        <v>0.1170389</v>
      </c>
      <c r="O1782">
        <v>1469</v>
      </c>
    </row>
    <row r="1783" spans="1:15">
      <c r="A1783" t="s">
        <v>29</v>
      </c>
      <c r="B1783" t="s">
        <v>42</v>
      </c>
      <c r="C1783" t="s">
        <v>43</v>
      </c>
      <c r="D1783" t="s">
        <v>53</v>
      </c>
      <c r="E1783">
        <v>14</v>
      </c>
      <c r="F1783" t="str">
        <f t="shared" si="27"/>
        <v>Average Per Premise1-in-10September System Peak Day30% Cycling14</v>
      </c>
      <c r="G1783">
        <v>12.81218</v>
      </c>
      <c r="H1783">
        <v>13.75084</v>
      </c>
      <c r="I1783">
        <v>94.217799999999997</v>
      </c>
      <c r="J1783">
        <v>0.67047190000000001</v>
      </c>
      <c r="K1783">
        <v>0.82891680000000001</v>
      </c>
      <c r="L1783">
        <v>0.93865529999999997</v>
      </c>
      <c r="M1783">
        <v>1.048394</v>
      </c>
      <c r="N1783">
        <v>1.206839</v>
      </c>
      <c r="O1783">
        <v>1469</v>
      </c>
    </row>
    <row r="1784" spans="1:15">
      <c r="A1784" t="s">
        <v>30</v>
      </c>
      <c r="B1784" t="s">
        <v>42</v>
      </c>
      <c r="C1784" t="s">
        <v>43</v>
      </c>
      <c r="D1784" t="s">
        <v>53</v>
      </c>
      <c r="E1784">
        <v>14</v>
      </c>
      <c r="F1784" t="str">
        <f t="shared" si="27"/>
        <v>Average Per Device1-in-10September System Peak Day30% Cycling14</v>
      </c>
      <c r="G1784">
        <v>4.8123490000000002</v>
      </c>
      <c r="H1784">
        <v>5.1649149999999997</v>
      </c>
      <c r="I1784">
        <v>94.217799999999997</v>
      </c>
      <c r="J1784">
        <v>0.25183410000000001</v>
      </c>
      <c r="K1784">
        <v>0.31134719999999999</v>
      </c>
      <c r="L1784">
        <v>0.35256569999999998</v>
      </c>
      <c r="M1784">
        <v>0.39378429999999998</v>
      </c>
      <c r="N1784">
        <v>0.45329740000000002</v>
      </c>
      <c r="O1784">
        <v>1469</v>
      </c>
    </row>
    <row r="1785" spans="1:15">
      <c r="A1785" t="s">
        <v>51</v>
      </c>
      <c r="B1785" t="s">
        <v>42</v>
      </c>
      <c r="C1785" t="s">
        <v>43</v>
      </c>
      <c r="D1785" t="s">
        <v>53</v>
      </c>
      <c r="E1785">
        <v>14</v>
      </c>
      <c r="F1785" t="str">
        <f t="shared" si="27"/>
        <v>Aggregate1-in-10September System Peak Day30% Cycling14</v>
      </c>
      <c r="G1785">
        <v>18.821100000000001</v>
      </c>
      <c r="H1785">
        <v>20.19998</v>
      </c>
      <c r="I1785">
        <v>94.217799999999997</v>
      </c>
      <c r="J1785">
        <v>0.9849232</v>
      </c>
      <c r="K1785">
        <v>1.217679</v>
      </c>
      <c r="L1785">
        <v>1.3788849999999999</v>
      </c>
      <c r="M1785">
        <v>1.54009</v>
      </c>
      <c r="N1785">
        <v>1.7728459999999999</v>
      </c>
      <c r="O1785">
        <v>1469</v>
      </c>
    </row>
    <row r="1786" spans="1:15">
      <c r="A1786" t="s">
        <v>31</v>
      </c>
      <c r="B1786" t="s">
        <v>42</v>
      </c>
      <c r="C1786" t="s">
        <v>43</v>
      </c>
      <c r="D1786" t="s">
        <v>53</v>
      </c>
      <c r="E1786">
        <v>15</v>
      </c>
      <c r="F1786" t="str">
        <f t="shared" si="27"/>
        <v>Average Per Ton1-in-10September System Peak Day30% Cycling15</v>
      </c>
      <c r="G1786">
        <v>1.232022</v>
      </c>
      <c r="H1786">
        <v>1.3331120000000001</v>
      </c>
      <c r="I1786">
        <v>94.339699999999993</v>
      </c>
      <c r="J1786">
        <v>7.2207300000000002E-2</v>
      </c>
      <c r="K1786">
        <v>8.9271299999999998E-2</v>
      </c>
      <c r="L1786">
        <v>0.1010897</v>
      </c>
      <c r="M1786">
        <v>0.1129081</v>
      </c>
      <c r="N1786">
        <v>0.12997210000000001</v>
      </c>
      <c r="O1786">
        <v>1469</v>
      </c>
    </row>
    <row r="1787" spans="1:15">
      <c r="A1787" t="s">
        <v>29</v>
      </c>
      <c r="B1787" t="s">
        <v>42</v>
      </c>
      <c r="C1787" t="s">
        <v>43</v>
      </c>
      <c r="D1787" t="s">
        <v>53</v>
      </c>
      <c r="E1787">
        <v>15</v>
      </c>
      <c r="F1787" t="str">
        <f t="shared" si="27"/>
        <v>Average Per Premise1-in-10September System Peak Day30% Cycling15</v>
      </c>
      <c r="G1787">
        <v>12.70392</v>
      </c>
      <c r="H1787">
        <v>13.7463</v>
      </c>
      <c r="I1787">
        <v>94.339699999999993</v>
      </c>
      <c r="J1787">
        <v>0.74456129999999998</v>
      </c>
      <c r="K1787">
        <v>0.92051499999999997</v>
      </c>
      <c r="L1787">
        <v>1.0423800000000001</v>
      </c>
      <c r="M1787">
        <v>1.164245</v>
      </c>
      <c r="N1787">
        <v>1.3401989999999999</v>
      </c>
      <c r="O1787">
        <v>1469</v>
      </c>
    </row>
    <row r="1788" spans="1:15">
      <c r="A1788" t="s">
        <v>30</v>
      </c>
      <c r="B1788" t="s">
        <v>42</v>
      </c>
      <c r="C1788" t="s">
        <v>43</v>
      </c>
      <c r="D1788" t="s">
        <v>53</v>
      </c>
      <c r="E1788">
        <v>15</v>
      </c>
      <c r="F1788" t="str">
        <f t="shared" si="27"/>
        <v>Average Per Device1-in-10September System Peak Day30% Cycling15</v>
      </c>
      <c r="G1788">
        <v>4.7716830000000003</v>
      </c>
      <c r="H1788">
        <v>5.163208</v>
      </c>
      <c r="I1788">
        <v>94.339699999999993</v>
      </c>
      <c r="J1788">
        <v>0.27966259999999998</v>
      </c>
      <c r="K1788">
        <v>0.34575210000000001</v>
      </c>
      <c r="L1788">
        <v>0.39152550000000003</v>
      </c>
      <c r="M1788">
        <v>0.43729889999999999</v>
      </c>
      <c r="N1788">
        <v>0.50338830000000001</v>
      </c>
      <c r="O1788">
        <v>1469</v>
      </c>
    </row>
    <row r="1789" spans="1:15">
      <c r="A1789" t="s">
        <v>51</v>
      </c>
      <c r="B1789" t="s">
        <v>42</v>
      </c>
      <c r="C1789" t="s">
        <v>43</v>
      </c>
      <c r="D1789" t="s">
        <v>53</v>
      </c>
      <c r="E1789">
        <v>15</v>
      </c>
      <c r="F1789" t="str">
        <f t="shared" si="27"/>
        <v>Aggregate1-in-10September System Peak Day30% Cycling15</v>
      </c>
      <c r="G1789">
        <v>18.662050000000001</v>
      </c>
      <c r="H1789">
        <v>20.19331</v>
      </c>
      <c r="I1789">
        <v>94.339699999999993</v>
      </c>
      <c r="J1789">
        <v>1.093761</v>
      </c>
      <c r="K1789">
        <v>1.3522369999999999</v>
      </c>
      <c r="L1789">
        <v>1.531256</v>
      </c>
      <c r="M1789">
        <v>1.7102759999999999</v>
      </c>
      <c r="N1789">
        <v>1.9687520000000001</v>
      </c>
      <c r="O1789">
        <v>1469</v>
      </c>
    </row>
    <row r="1790" spans="1:15">
      <c r="A1790" t="s">
        <v>31</v>
      </c>
      <c r="B1790" t="s">
        <v>42</v>
      </c>
      <c r="C1790" t="s">
        <v>43</v>
      </c>
      <c r="D1790" t="s">
        <v>53</v>
      </c>
      <c r="E1790">
        <v>16</v>
      </c>
      <c r="F1790" t="str">
        <f t="shared" si="27"/>
        <v>Average Per Ton1-in-10September System Peak Day30% Cycling16</v>
      </c>
      <c r="G1790">
        <v>1.214513</v>
      </c>
      <c r="H1790">
        <v>1.3061739999999999</v>
      </c>
      <c r="I1790">
        <v>91.343800000000002</v>
      </c>
      <c r="J1790">
        <v>6.5472699999999995E-2</v>
      </c>
      <c r="K1790">
        <v>8.0945100000000006E-2</v>
      </c>
      <c r="L1790">
        <v>9.1661300000000001E-2</v>
      </c>
      <c r="M1790">
        <v>0.10237739999999999</v>
      </c>
      <c r="N1790">
        <v>0.1178498</v>
      </c>
      <c r="O1790">
        <v>1469</v>
      </c>
    </row>
    <row r="1791" spans="1:15">
      <c r="A1791" t="s">
        <v>29</v>
      </c>
      <c r="B1791" t="s">
        <v>42</v>
      </c>
      <c r="C1791" t="s">
        <v>43</v>
      </c>
      <c r="D1791" t="s">
        <v>53</v>
      </c>
      <c r="E1791">
        <v>16</v>
      </c>
      <c r="F1791" t="str">
        <f t="shared" si="27"/>
        <v>Average Per Premise1-in-10September System Peak Day30% Cycling16</v>
      </c>
      <c r="G1791">
        <v>12.52337</v>
      </c>
      <c r="H1791">
        <v>13.468529999999999</v>
      </c>
      <c r="I1791">
        <v>91.343800000000002</v>
      </c>
      <c r="J1791">
        <v>0.67511750000000004</v>
      </c>
      <c r="K1791">
        <v>0.83466030000000002</v>
      </c>
      <c r="L1791">
        <v>0.94515919999999998</v>
      </c>
      <c r="M1791">
        <v>1.055658</v>
      </c>
      <c r="N1791">
        <v>1.215201</v>
      </c>
      <c r="O1791">
        <v>1469</v>
      </c>
    </row>
    <row r="1792" spans="1:15">
      <c r="A1792" t="s">
        <v>30</v>
      </c>
      <c r="B1792" t="s">
        <v>42</v>
      </c>
      <c r="C1792" t="s">
        <v>43</v>
      </c>
      <c r="D1792" t="s">
        <v>53</v>
      </c>
      <c r="E1792">
        <v>16</v>
      </c>
      <c r="F1792" t="str">
        <f t="shared" si="27"/>
        <v>Average Per Device1-in-10September System Peak Day30% Cycling16</v>
      </c>
      <c r="G1792">
        <v>4.7038690000000001</v>
      </c>
      <c r="H1792">
        <v>5.0588769999999998</v>
      </c>
      <c r="I1792">
        <v>91.343800000000002</v>
      </c>
      <c r="J1792">
        <v>0.253579</v>
      </c>
      <c r="K1792">
        <v>0.31350450000000002</v>
      </c>
      <c r="L1792">
        <v>0.35500870000000001</v>
      </c>
      <c r="M1792">
        <v>0.3965128</v>
      </c>
      <c r="N1792">
        <v>0.45643830000000002</v>
      </c>
      <c r="O1792">
        <v>1469</v>
      </c>
    </row>
    <row r="1793" spans="1:15">
      <c r="A1793" t="s">
        <v>51</v>
      </c>
      <c r="B1793" t="s">
        <v>42</v>
      </c>
      <c r="C1793" t="s">
        <v>43</v>
      </c>
      <c r="D1793" t="s">
        <v>53</v>
      </c>
      <c r="E1793">
        <v>16</v>
      </c>
      <c r="F1793" t="str">
        <f t="shared" si="27"/>
        <v>Aggregate1-in-10September System Peak Day30% Cycling16</v>
      </c>
      <c r="G1793">
        <v>18.396830000000001</v>
      </c>
      <c r="H1793">
        <v>19.785270000000001</v>
      </c>
      <c r="I1793">
        <v>91.343800000000002</v>
      </c>
      <c r="J1793">
        <v>0.99174770000000001</v>
      </c>
      <c r="K1793">
        <v>1.226116</v>
      </c>
      <c r="L1793">
        <v>1.388439</v>
      </c>
      <c r="M1793">
        <v>1.550762</v>
      </c>
      <c r="N1793">
        <v>1.7851300000000001</v>
      </c>
      <c r="O1793">
        <v>1469</v>
      </c>
    </row>
    <row r="1794" spans="1:15">
      <c r="A1794" t="s">
        <v>31</v>
      </c>
      <c r="B1794" t="s">
        <v>42</v>
      </c>
      <c r="C1794" t="s">
        <v>43</v>
      </c>
      <c r="D1794" t="s">
        <v>53</v>
      </c>
      <c r="E1794">
        <v>17</v>
      </c>
      <c r="F1794" t="str">
        <f t="shared" si="27"/>
        <v>Average Per Ton1-in-10September System Peak Day30% Cycling17</v>
      </c>
      <c r="G1794">
        <v>1.1639139999999999</v>
      </c>
      <c r="H1794">
        <v>1.24298</v>
      </c>
      <c r="I1794">
        <v>90.172200000000004</v>
      </c>
      <c r="J1794">
        <v>5.64758E-2</v>
      </c>
      <c r="K1794">
        <v>6.9822099999999998E-2</v>
      </c>
      <c r="L1794">
        <v>7.9065700000000003E-2</v>
      </c>
      <c r="M1794">
        <v>8.8309200000000004E-2</v>
      </c>
      <c r="N1794">
        <v>0.1016555</v>
      </c>
      <c r="O1794">
        <v>1469</v>
      </c>
    </row>
    <row r="1795" spans="1:15">
      <c r="A1795" t="s">
        <v>29</v>
      </c>
      <c r="B1795" t="s">
        <v>42</v>
      </c>
      <c r="C1795" t="s">
        <v>43</v>
      </c>
      <c r="D1795" t="s">
        <v>53</v>
      </c>
      <c r="E1795">
        <v>17</v>
      </c>
      <c r="F1795" t="str">
        <f t="shared" ref="F1795:F1858" si="28">CONCATENATE(A1795,B1795,C1795,D1795,E1795)</f>
        <v>Average Per Premise1-in-10September System Peak Day30% Cycling17</v>
      </c>
      <c r="G1795">
        <v>12.00163</v>
      </c>
      <c r="H1795">
        <v>12.81691</v>
      </c>
      <c r="I1795">
        <v>90.172200000000004</v>
      </c>
      <c r="J1795">
        <v>0.58234649999999999</v>
      </c>
      <c r="K1795">
        <v>0.71996570000000004</v>
      </c>
      <c r="L1795">
        <v>0.81528049999999996</v>
      </c>
      <c r="M1795">
        <v>0.91059520000000005</v>
      </c>
      <c r="N1795">
        <v>1.048214</v>
      </c>
      <c r="O1795">
        <v>1469</v>
      </c>
    </row>
    <row r="1796" spans="1:15">
      <c r="A1796" t="s">
        <v>30</v>
      </c>
      <c r="B1796" t="s">
        <v>42</v>
      </c>
      <c r="C1796" t="s">
        <v>43</v>
      </c>
      <c r="D1796" t="s">
        <v>53</v>
      </c>
      <c r="E1796">
        <v>17</v>
      </c>
      <c r="F1796" t="str">
        <f t="shared" si="28"/>
        <v>Average Per Device1-in-10September System Peak Day30% Cycling17</v>
      </c>
      <c r="G1796">
        <v>4.5078990000000001</v>
      </c>
      <c r="H1796">
        <v>4.8141249999999998</v>
      </c>
      <c r="I1796">
        <v>90.172200000000004</v>
      </c>
      <c r="J1796">
        <v>0.2187336</v>
      </c>
      <c r="K1796">
        <v>0.27042440000000001</v>
      </c>
      <c r="L1796">
        <v>0.30622529999999998</v>
      </c>
      <c r="M1796">
        <v>0.3420262</v>
      </c>
      <c r="N1796">
        <v>0.39371699999999998</v>
      </c>
      <c r="O1796">
        <v>1469</v>
      </c>
    </row>
    <row r="1797" spans="1:15">
      <c r="A1797" t="s">
        <v>51</v>
      </c>
      <c r="B1797" t="s">
        <v>42</v>
      </c>
      <c r="C1797" t="s">
        <v>43</v>
      </c>
      <c r="D1797" t="s">
        <v>53</v>
      </c>
      <c r="E1797">
        <v>17</v>
      </c>
      <c r="F1797" t="str">
        <f t="shared" si="28"/>
        <v>Aggregate1-in-10September System Peak Day30% Cycling17</v>
      </c>
      <c r="G1797">
        <v>17.630389999999998</v>
      </c>
      <c r="H1797">
        <v>18.828040000000001</v>
      </c>
      <c r="I1797">
        <v>90.172200000000004</v>
      </c>
      <c r="J1797">
        <v>0.85546699999999998</v>
      </c>
      <c r="K1797">
        <v>1.0576300000000001</v>
      </c>
      <c r="L1797">
        <v>1.1976469999999999</v>
      </c>
      <c r="M1797">
        <v>1.337664</v>
      </c>
      <c r="N1797">
        <v>1.5398270000000001</v>
      </c>
      <c r="O1797">
        <v>1469</v>
      </c>
    </row>
    <row r="1798" spans="1:15">
      <c r="A1798" t="s">
        <v>31</v>
      </c>
      <c r="B1798" t="s">
        <v>42</v>
      </c>
      <c r="C1798" t="s">
        <v>43</v>
      </c>
      <c r="D1798" t="s">
        <v>53</v>
      </c>
      <c r="E1798">
        <v>18</v>
      </c>
      <c r="F1798" t="str">
        <f t="shared" si="28"/>
        <v>Average Per Ton1-in-10September System Peak Day30% Cycling18</v>
      </c>
      <c r="G1798">
        <v>1.0448649999999999</v>
      </c>
      <c r="H1798">
        <v>1.1194569999999999</v>
      </c>
      <c r="I1798">
        <v>87.772599999999997</v>
      </c>
      <c r="J1798">
        <v>5.3280099999999997E-2</v>
      </c>
      <c r="K1798">
        <v>6.5871200000000005E-2</v>
      </c>
      <c r="L1798">
        <v>7.4591699999999997E-2</v>
      </c>
      <c r="M1798">
        <v>8.3312300000000006E-2</v>
      </c>
      <c r="N1798">
        <v>9.59034E-2</v>
      </c>
      <c r="O1798">
        <v>1469</v>
      </c>
    </row>
    <row r="1799" spans="1:15">
      <c r="A1799" t="s">
        <v>29</v>
      </c>
      <c r="B1799" t="s">
        <v>42</v>
      </c>
      <c r="C1799" t="s">
        <v>43</v>
      </c>
      <c r="D1799" t="s">
        <v>53</v>
      </c>
      <c r="E1799">
        <v>18</v>
      </c>
      <c r="F1799" t="str">
        <f t="shared" si="28"/>
        <v>Average Per Premise1-in-10September System Peak Day30% Cycling18</v>
      </c>
      <c r="G1799">
        <v>10.77406</v>
      </c>
      <c r="H1799">
        <v>11.54321</v>
      </c>
      <c r="I1799">
        <v>87.772599999999997</v>
      </c>
      <c r="J1799">
        <v>0.54939450000000001</v>
      </c>
      <c r="K1799">
        <v>0.67922660000000001</v>
      </c>
      <c r="L1799">
        <v>0.76914800000000005</v>
      </c>
      <c r="M1799">
        <v>0.85906919999999998</v>
      </c>
      <c r="N1799">
        <v>0.98890140000000004</v>
      </c>
      <c r="O1799">
        <v>1469</v>
      </c>
    </row>
    <row r="1800" spans="1:15">
      <c r="A1800" t="s">
        <v>30</v>
      </c>
      <c r="B1800" t="s">
        <v>42</v>
      </c>
      <c r="C1800" t="s">
        <v>43</v>
      </c>
      <c r="D1800" t="s">
        <v>53</v>
      </c>
      <c r="E1800">
        <v>18</v>
      </c>
      <c r="F1800" t="str">
        <f t="shared" si="28"/>
        <v>Average Per Device1-in-10September System Peak Day30% Cycling18</v>
      </c>
      <c r="G1800">
        <v>4.0468169999999999</v>
      </c>
      <c r="H1800">
        <v>4.3357140000000003</v>
      </c>
      <c r="I1800">
        <v>87.772599999999997</v>
      </c>
      <c r="J1800">
        <v>0.2063565</v>
      </c>
      <c r="K1800">
        <v>0.25512240000000003</v>
      </c>
      <c r="L1800">
        <v>0.28889749999999997</v>
      </c>
      <c r="M1800">
        <v>0.32267259999999998</v>
      </c>
      <c r="N1800">
        <v>0.3714385</v>
      </c>
      <c r="O1800">
        <v>1469</v>
      </c>
    </row>
    <row r="1801" spans="1:15">
      <c r="A1801" t="s">
        <v>51</v>
      </c>
      <c r="B1801" t="s">
        <v>42</v>
      </c>
      <c r="C1801" t="s">
        <v>43</v>
      </c>
      <c r="D1801" t="s">
        <v>53</v>
      </c>
      <c r="E1801">
        <v>18</v>
      </c>
      <c r="F1801" t="str">
        <f t="shared" si="28"/>
        <v>Aggregate1-in-10September System Peak Day30% Cycling18</v>
      </c>
      <c r="G1801">
        <v>15.8271</v>
      </c>
      <c r="H1801">
        <v>16.956980000000001</v>
      </c>
      <c r="I1801">
        <v>87.772599999999997</v>
      </c>
      <c r="J1801">
        <v>0.80706049999999996</v>
      </c>
      <c r="K1801">
        <v>0.9977838</v>
      </c>
      <c r="L1801">
        <v>1.1298779999999999</v>
      </c>
      <c r="M1801">
        <v>1.261973</v>
      </c>
      <c r="N1801">
        <v>1.452696</v>
      </c>
      <c r="O1801">
        <v>1469</v>
      </c>
    </row>
    <row r="1802" spans="1:15">
      <c r="A1802" t="s">
        <v>31</v>
      </c>
      <c r="B1802" t="s">
        <v>42</v>
      </c>
      <c r="C1802" t="s">
        <v>43</v>
      </c>
      <c r="D1802" t="s">
        <v>53</v>
      </c>
      <c r="E1802">
        <v>19</v>
      </c>
      <c r="F1802" t="str">
        <f t="shared" si="28"/>
        <v>Average Per Ton1-in-10September System Peak Day30% Cycling19</v>
      </c>
      <c r="G1802">
        <v>0.97365179999999996</v>
      </c>
      <c r="H1802">
        <v>0.97365179999999996</v>
      </c>
      <c r="I1802">
        <v>85.628299999999996</v>
      </c>
      <c r="J1802">
        <v>0</v>
      </c>
      <c r="K1802">
        <v>0</v>
      </c>
      <c r="L1802">
        <v>0</v>
      </c>
      <c r="M1802">
        <v>0</v>
      </c>
      <c r="N1802">
        <v>0</v>
      </c>
      <c r="O1802">
        <v>1469</v>
      </c>
    </row>
    <row r="1803" spans="1:15">
      <c r="A1803" t="s">
        <v>29</v>
      </c>
      <c r="B1803" t="s">
        <v>42</v>
      </c>
      <c r="C1803" t="s">
        <v>43</v>
      </c>
      <c r="D1803" t="s">
        <v>53</v>
      </c>
      <c r="E1803">
        <v>19</v>
      </c>
      <c r="F1803" t="str">
        <f t="shared" si="28"/>
        <v>Average Per Premise1-in-10September System Peak Day30% Cycling19</v>
      </c>
      <c r="G1803">
        <v>10.03975</v>
      </c>
      <c r="H1803">
        <v>10.03975</v>
      </c>
      <c r="I1803">
        <v>85.628299999999996</v>
      </c>
      <c r="J1803">
        <v>0</v>
      </c>
      <c r="K1803">
        <v>0</v>
      </c>
      <c r="L1803">
        <v>0</v>
      </c>
      <c r="M1803">
        <v>0</v>
      </c>
      <c r="N1803">
        <v>0</v>
      </c>
      <c r="O1803">
        <v>1469</v>
      </c>
    </row>
    <row r="1804" spans="1:15">
      <c r="A1804" t="s">
        <v>30</v>
      </c>
      <c r="B1804" t="s">
        <v>42</v>
      </c>
      <c r="C1804" t="s">
        <v>43</v>
      </c>
      <c r="D1804" t="s">
        <v>53</v>
      </c>
      <c r="E1804">
        <v>19</v>
      </c>
      <c r="F1804" t="str">
        <f t="shared" si="28"/>
        <v>Average Per Device1-in-10September System Peak Day30% Cycling19</v>
      </c>
      <c r="G1804">
        <v>3.7710020000000002</v>
      </c>
      <c r="H1804">
        <v>3.7710020000000002</v>
      </c>
      <c r="I1804">
        <v>85.628299999999996</v>
      </c>
      <c r="J1804">
        <v>0</v>
      </c>
      <c r="K1804">
        <v>0</v>
      </c>
      <c r="L1804">
        <v>0</v>
      </c>
      <c r="M1804">
        <v>0</v>
      </c>
      <c r="N1804">
        <v>0</v>
      </c>
      <c r="O1804">
        <v>1469</v>
      </c>
    </row>
    <row r="1805" spans="1:15">
      <c r="A1805" t="s">
        <v>51</v>
      </c>
      <c r="B1805" t="s">
        <v>42</v>
      </c>
      <c r="C1805" t="s">
        <v>43</v>
      </c>
      <c r="D1805" t="s">
        <v>53</v>
      </c>
      <c r="E1805">
        <v>19</v>
      </c>
      <c r="F1805" t="str">
        <f t="shared" si="28"/>
        <v>Aggregate1-in-10September System Peak Day30% Cycling19</v>
      </c>
      <c r="G1805">
        <v>14.748390000000001</v>
      </c>
      <c r="H1805">
        <v>14.748390000000001</v>
      </c>
      <c r="I1805">
        <v>85.628299999999996</v>
      </c>
      <c r="J1805">
        <v>0</v>
      </c>
      <c r="K1805">
        <v>0</v>
      </c>
      <c r="L1805">
        <v>0</v>
      </c>
      <c r="M1805">
        <v>0</v>
      </c>
      <c r="N1805">
        <v>0</v>
      </c>
      <c r="O1805">
        <v>1469</v>
      </c>
    </row>
    <row r="1806" spans="1:15">
      <c r="A1806" t="s">
        <v>31</v>
      </c>
      <c r="B1806" t="s">
        <v>42</v>
      </c>
      <c r="C1806" t="s">
        <v>43</v>
      </c>
      <c r="D1806" t="s">
        <v>53</v>
      </c>
      <c r="E1806">
        <v>20</v>
      </c>
      <c r="F1806" t="str">
        <f t="shared" si="28"/>
        <v>Average Per Ton1-in-10September System Peak Day30% Cycling20</v>
      </c>
      <c r="G1806">
        <v>0.91100970000000003</v>
      </c>
      <c r="H1806">
        <v>0.91100970000000003</v>
      </c>
      <c r="I1806">
        <v>82.789599999999993</v>
      </c>
      <c r="J1806">
        <v>0</v>
      </c>
      <c r="K1806">
        <v>0</v>
      </c>
      <c r="L1806">
        <v>0</v>
      </c>
      <c r="M1806">
        <v>0</v>
      </c>
      <c r="N1806">
        <v>0</v>
      </c>
      <c r="O1806">
        <v>1469</v>
      </c>
    </row>
    <row r="1807" spans="1:15">
      <c r="A1807" t="s">
        <v>29</v>
      </c>
      <c r="B1807" t="s">
        <v>42</v>
      </c>
      <c r="C1807" t="s">
        <v>43</v>
      </c>
      <c r="D1807" t="s">
        <v>53</v>
      </c>
      <c r="E1807">
        <v>20</v>
      </c>
      <c r="F1807" t="str">
        <f t="shared" si="28"/>
        <v>Average Per Premise1-in-10September System Peak Day30% Cycling20</v>
      </c>
      <c r="G1807">
        <v>9.3938190000000006</v>
      </c>
      <c r="H1807">
        <v>9.3938190000000006</v>
      </c>
      <c r="I1807">
        <v>82.789599999999993</v>
      </c>
      <c r="J1807">
        <v>0</v>
      </c>
      <c r="K1807">
        <v>0</v>
      </c>
      <c r="L1807">
        <v>0</v>
      </c>
      <c r="M1807">
        <v>0</v>
      </c>
      <c r="N1807">
        <v>0</v>
      </c>
      <c r="O1807">
        <v>1469</v>
      </c>
    </row>
    <row r="1808" spans="1:15">
      <c r="A1808" t="s">
        <v>30</v>
      </c>
      <c r="B1808" t="s">
        <v>42</v>
      </c>
      <c r="C1808" t="s">
        <v>43</v>
      </c>
      <c r="D1808" t="s">
        <v>53</v>
      </c>
      <c r="E1808">
        <v>20</v>
      </c>
      <c r="F1808" t="str">
        <f t="shared" si="28"/>
        <v>Average Per Device1-in-10September System Peak Day30% Cycling20</v>
      </c>
      <c r="G1808">
        <v>3.5283869999999999</v>
      </c>
      <c r="H1808">
        <v>3.5283869999999999</v>
      </c>
      <c r="I1808">
        <v>82.789599999999993</v>
      </c>
      <c r="J1808">
        <v>0</v>
      </c>
      <c r="K1808">
        <v>0</v>
      </c>
      <c r="L1808">
        <v>0</v>
      </c>
      <c r="M1808">
        <v>0</v>
      </c>
      <c r="N1808">
        <v>0</v>
      </c>
      <c r="O1808">
        <v>1469</v>
      </c>
    </row>
    <row r="1809" spans="1:15">
      <c r="A1809" t="s">
        <v>51</v>
      </c>
      <c r="B1809" t="s">
        <v>42</v>
      </c>
      <c r="C1809" t="s">
        <v>43</v>
      </c>
      <c r="D1809" t="s">
        <v>53</v>
      </c>
      <c r="E1809">
        <v>20</v>
      </c>
      <c r="F1809" t="str">
        <f t="shared" si="28"/>
        <v>Aggregate1-in-10September System Peak Day30% Cycling20</v>
      </c>
      <c r="G1809">
        <v>13.799519999999999</v>
      </c>
      <c r="H1809">
        <v>13.799519999999999</v>
      </c>
      <c r="I1809">
        <v>82.789599999999993</v>
      </c>
      <c r="J1809">
        <v>0</v>
      </c>
      <c r="K1809">
        <v>0</v>
      </c>
      <c r="L1809">
        <v>0</v>
      </c>
      <c r="M1809">
        <v>0</v>
      </c>
      <c r="N1809">
        <v>0</v>
      </c>
      <c r="O1809">
        <v>1469</v>
      </c>
    </row>
    <row r="1810" spans="1:15">
      <c r="A1810" t="s">
        <v>31</v>
      </c>
      <c r="B1810" t="s">
        <v>42</v>
      </c>
      <c r="C1810" t="s">
        <v>43</v>
      </c>
      <c r="D1810" t="s">
        <v>53</v>
      </c>
      <c r="E1810">
        <v>21</v>
      </c>
      <c r="F1810" t="str">
        <f t="shared" si="28"/>
        <v>Average Per Ton1-in-10September System Peak Day30% Cycling21</v>
      </c>
      <c r="G1810">
        <v>0.85468750000000004</v>
      </c>
      <c r="H1810">
        <v>0.85468750000000004</v>
      </c>
      <c r="I1810">
        <v>81.744</v>
      </c>
      <c r="J1810">
        <v>0</v>
      </c>
      <c r="K1810">
        <v>0</v>
      </c>
      <c r="L1810">
        <v>0</v>
      </c>
      <c r="M1810">
        <v>0</v>
      </c>
      <c r="N1810">
        <v>0</v>
      </c>
      <c r="O1810">
        <v>1469</v>
      </c>
    </row>
    <row r="1811" spans="1:15">
      <c r="A1811" t="s">
        <v>29</v>
      </c>
      <c r="B1811" t="s">
        <v>42</v>
      </c>
      <c r="C1811" t="s">
        <v>43</v>
      </c>
      <c r="D1811" t="s">
        <v>53</v>
      </c>
      <c r="E1811">
        <v>21</v>
      </c>
      <c r="F1811" t="str">
        <f t="shared" si="28"/>
        <v>Average Per Premise1-in-10September System Peak Day30% Cycling21</v>
      </c>
      <c r="G1811">
        <v>8.8130559999999996</v>
      </c>
      <c r="H1811">
        <v>8.8130559999999996</v>
      </c>
      <c r="I1811">
        <v>81.744</v>
      </c>
      <c r="J1811">
        <v>0</v>
      </c>
      <c r="K1811">
        <v>0</v>
      </c>
      <c r="L1811">
        <v>0</v>
      </c>
      <c r="M1811">
        <v>0</v>
      </c>
      <c r="N1811">
        <v>0</v>
      </c>
      <c r="O1811">
        <v>1469</v>
      </c>
    </row>
    <row r="1812" spans="1:15">
      <c r="A1812" t="s">
        <v>30</v>
      </c>
      <c r="B1812" t="s">
        <v>42</v>
      </c>
      <c r="C1812" t="s">
        <v>43</v>
      </c>
      <c r="D1812" t="s">
        <v>53</v>
      </c>
      <c r="E1812">
        <v>21</v>
      </c>
      <c r="F1812" t="str">
        <f t="shared" si="28"/>
        <v>Average Per Device1-in-10September System Peak Day30% Cycling21</v>
      </c>
      <c r="G1812">
        <v>3.3102480000000001</v>
      </c>
      <c r="H1812">
        <v>3.3102480000000001</v>
      </c>
      <c r="I1812">
        <v>81.744</v>
      </c>
      <c r="J1812">
        <v>0</v>
      </c>
      <c r="K1812">
        <v>0</v>
      </c>
      <c r="L1812">
        <v>0</v>
      </c>
      <c r="M1812">
        <v>0</v>
      </c>
      <c r="N1812">
        <v>0</v>
      </c>
      <c r="O1812">
        <v>1469</v>
      </c>
    </row>
    <row r="1813" spans="1:15">
      <c r="A1813" t="s">
        <v>51</v>
      </c>
      <c r="B1813" t="s">
        <v>42</v>
      </c>
      <c r="C1813" t="s">
        <v>43</v>
      </c>
      <c r="D1813" t="s">
        <v>53</v>
      </c>
      <c r="E1813">
        <v>21</v>
      </c>
      <c r="F1813" t="str">
        <f t="shared" si="28"/>
        <v>Aggregate1-in-10September System Peak Day30% Cycling21</v>
      </c>
      <c r="G1813">
        <v>12.94638</v>
      </c>
      <c r="H1813">
        <v>12.94638</v>
      </c>
      <c r="I1813">
        <v>81.744</v>
      </c>
      <c r="J1813">
        <v>0</v>
      </c>
      <c r="K1813">
        <v>0</v>
      </c>
      <c r="L1813">
        <v>0</v>
      </c>
      <c r="M1813">
        <v>0</v>
      </c>
      <c r="N1813">
        <v>0</v>
      </c>
      <c r="O1813">
        <v>1469</v>
      </c>
    </row>
    <row r="1814" spans="1:15">
      <c r="A1814" t="s">
        <v>31</v>
      </c>
      <c r="B1814" t="s">
        <v>42</v>
      </c>
      <c r="C1814" t="s">
        <v>43</v>
      </c>
      <c r="D1814" t="s">
        <v>53</v>
      </c>
      <c r="E1814">
        <v>22</v>
      </c>
      <c r="F1814" t="str">
        <f t="shared" si="28"/>
        <v>Average Per Ton1-in-10September System Peak Day30% Cycling22</v>
      </c>
      <c r="G1814">
        <v>0.75090049999999997</v>
      </c>
      <c r="H1814">
        <v>0.75090049999999997</v>
      </c>
      <c r="I1814">
        <v>78.594300000000004</v>
      </c>
      <c r="J1814">
        <v>0</v>
      </c>
      <c r="K1814">
        <v>0</v>
      </c>
      <c r="L1814">
        <v>0</v>
      </c>
      <c r="M1814">
        <v>0</v>
      </c>
      <c r="N1814">
        <v>0</v>
      </c>
      <c r="O1814">
        <v>1469</v>
      </c>
    </row>
    <row r="1815" spans="1:15">
      <c r="A1815" t="s">
        <v>29</v>
      </c>
      <c r="B1815" t="s">
        <v>42</v>
      </c>
      <c r="C1815" t="s">
        <v>43</v>
      </c>
      <c r="D1815" t="s">
        <v>53</v>
      </c>
      <c r="E1815">
        <v>22</v>
      </c>
      <c r="F1815" t="str">
        <f t="shared" si="28"/>
        <v>Average Per Premise1-in-10September System Peak Day30% Cycling22</v>
      </c>
      <c r="G1815">
        <v>7.7428629999999998</v>
      </c>
      <c r="H1815">
        <v>7.7428629999999998</v>
      </c>
      <c r="I1815">
        <v>78.594300000000004</v>
      </c>
      <c r="J1815">
        <v>0</v>
      </c>
      <c r="K1815">
        <v>0</v>
      </c>
      <c r="L1815">
        <v>0</v>
      </c>
      <c r="M1815">
        <v>0</v>
      </c>
      <c r="N1815">
        <v>0</v>
      </c>
      <c r="O1815">
        <v>1469</v>
      </c>
    </row>
    <row r="1816" spans="1:15">
      <c r="A1816" t="s">
        <v>30</v>
      </c>
      <c r="B1816" t="s">
        <v>42</v>
      </c>
      <c r="C1816" t="s">
        <v>43</v>
      </c>
      <c r="D1816" t="s">
        <v>53</v>
      </c>
      <c r="E1816">
        <v>22</v>
      </c>
      <c r="F1816" t="str">
        <f t="shared" si="28"/>
        <v>Average Per Device1-in-10September System Peak Day30% Cycling22</v>
      </c>
      <c r="G1816">
        <v>2.9082759999999999</v>
      </c>
      <c r="H1816">
        <v>2.9082759999999999</v>
      </c>
      <c r="I1816">
        <v>78.594300000000004</v>
      </c>
      <c r="J1816">
        <v>0</v>
      </c>
      <c r="K1816">
        <v>0</v>
      </c>
      <c r="L1816">
        <v>0</v>
      </c>
      <c r="M1816">
        <v>0</v>
      </c>
      <c r="N1816">
        <v>0</v>
      </c>
      <c r="O1816">
        <v>1469</v>
      </c>
    </row>
    <row r="1817" spans="1:15">
      <c r="A1817" t="s">
        <v>51</v>
      </c>
      <c r="B1817" t="s">
        <v>42</v>
      </c>
      <c r="C1817" t="s">
        <v>43</v>
      </c>
      <c r="D1817" t="s">
        <v>53</v>
      </c>
      <c r="E1817">
        <v>22</v>
      </c>
      <c r="F1817" t="str">
        <f t="shared" si="28"/>
        <v>Aggregate1-in-10September System Peak Day30% Cycling22</v>
      </c>
      <c r="G1817">
        <v>11.374269999999999</v>
      </c>
      <c r="H1817">
        <v>11.374269999999999</v>
      </c>
      <c r="I1817">
        <v>78.594300000000004</v>
      </c>
      <c r="J1817">
        <v>0</v>
      </c>
      <c r="K1817">
        <v>0</v>
      </c>
      <c r="L1817">
        <v>0</v>
      </c>
      <c r="M1817">
        <v>0</v>
      </c>
      <c r="N1817">
        <v>0</v>
      </c>
      <c r="O1817">
        <v>1469</v>
      </c>
    </row>
    <row r="1818" spans="1:15">
      <c r="A1818" t="s">
        <v>31</v>
      </c>
      <c r="B1818" t="s">
        <v>42</v>
      </c>
      <c r="C1818" t="s">
        <v>43</v>
      </c>
      <c r="D1818" t="s">
        <v>53</v>
      </c>
      <c r="E1818">
        <v>23</v>
      </c>
      <c r="F1818" t="str">
        <f t="shared" si="28"/>
        <v>Average Per Ton1-in-10September System Peak Day30% Cycling23</v>
      </c>
      <c r="G1818">
        <v>0.65301560000000003</v>
      </c>
      <c r="H1818">
        <v>0.65301560000000003</v>
      </c>
      <c r="I1818">
        <v>75.925799999999995</v>
      </c>
      <c r="J1818">
        <v>0</v>
      </c>
      <c r="K1818">
        <v>0</v>
      </c>
      <c r="L1818">
        <v>0</v>
      </c>
      <c r="M1818">
        <v>0</v>
      </c>
      <c r="N1818">
        <v>0</v>
      </c>
      <c r="O1818">
        <v>1469</v>
      </c>
    </row>
    <row r="1819" spans="1:15">
      <c r="A1819" t="s">
        <v>29</v>
      </c>
      <c r="B1819" t="s">
        <v>42</v>
      </c>
      <c r="C1819" t="s">
        <v>43</v>
      </c>
      <c r="D1819" t="s">
        <v>53</v>
      </c>
      <c r="E1819">
        <v>23</v>
      </c>
      <c r="F1819" t="str">
        <f t="shared" si="28"/>
        <v>Average Per Premise1-in-10September System Peak Day30% Cycling23</v>
      </c>
      <c r="G1819">
        <v>6.7335289999999999</v>
      </c>
      <c r="H1819">
        <v>6.7335289999999999</v>
      </c>
      <c r="I1819">
        <v>75.925799999999995</v>
      </c>
      <c r="J1819">
        <v>0</v>
      </c>
      <c r="K1819">
        <v>0</v>
      </c>
      <c r="L1819">
        <v>0</v>
      </c>
      <c r="M1819">
        <v>0</v>
      </c>
      <c r="N1819">
        <v>0</v>
      </c>
      <c r="O1819">
        <v>1469</v>
      </c>
    </row>
    <row r="1820" spans="1:15">
      <c r="A1820" t="s">
        <v>30</v>
      </c>
      <c r="B1820" t="s">
        <v>42</v>
      </c>
      <c r="C1820" t="s">
        <v>43</v>
      </c>
      <c r="D1820" t="s">
        <v>53</v>
      </c>
      <c r="E1820">
        <v>23</v>
      </c>
      <c r="F1820" t="str">
        <f t="shared" si="28"/>
        <v>Average Per Device1-in-10September System Peak Day30% Cycling23</v>
      </c>
      <c r="G1820">
        <v>2.5291619999999999</v>
      </c>
      <c r="H1820">
        <v>2.5291619999999999</v>
      </c>
      <c r="I1820">
        <v>75.925799999999995</v>
      </c>
      <c r="J1820">
        <v>0</v>
      </c>
      <c r="K1820">
        <v>0</v>
      </c>
      <c r="L1820">
        <v>0</v>
      </c>
      <c r="M1820">
        <v>0</v>
      </c>
      <c r="N1820">
        <v>0</v>
      </c>
      <c r="O1820">
        <v>1469</v>
      </c>
    </row>
    <row r="1821" spans="1:15">
      <c r="A1821" t="s">
        <v>51</v>
      </c>
      <c r="B1821" t="s">
        <v>42</v>
      </c>
      <c r="C1821" t="s">
        <v>43</v>
      </c>
      <c r="D1821" t="s">
        <v>53</v>
      </c>
      <c r="E1821">
        <v>23</v>
      </c>
      <c r="F1821" t="str">
        <f t="shared" si="28"/>
        <v>Aggregate1-in-10September System Peak Day30% Cycling23</v>
      </c>
      <c r="G1821">
        <v>9.8915539999999993</v>
      </c>
      <c r="H1821">
        <v>9.8915539999999993</v>
      </c>
      <c r="I1821">
        <v>75.925799999999995</v>
      </c>
      <c r="J1821">
        <v>0</v>
      </c>
      <c r="K1821">
        <v>0</v>
      </c>
      <c r="L1821">
        <v>0</v>
      </c>
      <c r="M1821">
        <v>0</v>
      </c>
      <c r="N1821">
        <v>0</v>
      </c>
      <c r="O1821">
        <v>1469</v>
      </c>
    </row>
    <row r="1822" spans="1:15">
      <c r="A1822" t="s">
        <v>31</v>
      </c>
      <c r="B1822" t="s">
        <v>42</v>
      </c>
      <c r="C1822" t="s">
        <v>43</v>
      </c>
      <c r="D1822" t="s">
        <v>53</v>
      </c>
      <c r="E1822">
        <v>24</v>
      </c>
      <c r="F1822" t="str">
        <f t="shared" si="28"/>
        <v>Average Per Ton1-in-10September System Peak Day30% Cycling24</v>
      </c>
      <c r="G1822">
        <v>0.58439229999999998</v>
      </c>
      <c r="H1822">
        <v>0.58439229999999998</v>
      </c>
      <c r="I1822">
        <v>75.447900000000004</v>
      </c>
      <c r="J1822">
        <v>0</v>
      </c>
      <c r="K1822">
        <v>0</v>
      </c>
      <c r="L1822">
        <v>0</v>
      </c>
      <c r="M1822">
        <v>0</v>
      </c>
      <c r="N1822">
        <v>0</v>
      </c>
      <c r="O1822">
        <v>1469</v>
      </c>
    </row>
    <row r="1823" spans="1:15">
      <c r="A1823" t="s">
        <v>29</v>
      </c>
      <c r="B1823" t="s">
        <v>42</v>
      </c>
      <c r="C1823" t="s">
        <v>43</v>
      </c>
      <c r="D1823" t="s">
        <v>53</v>
      </c>
      <c r="E1823">
        <v>24</v>
      </c>
      <c r="F1823" t="str">
        <f t="shared" si="28"/>
        <v>Average Per Premise1-in-10September System Peak Day30% Cycling24</v>
      </c>
      <c r="G1823">
        <v>6.0259239999999998</v>
      </c>
      <c r="H1823">
        <v>6.0259239999999998</v>
      </c>
      <c r="I1823">
        <v>75.447900000000004</v>
      </c>
      <c r="J1823">
        <v>0</v>
      </c>
      <c r="K1823">
        <v>0</v>
      </c>
      <c r="L1823">
        <v>0</v>
      </c>
      <c r="M1823">
        <v>0</v>
      </c>
      <c r="N1823">
        <v>0</v>
      </c>
      <c r="O1823">
        <v>1469</v>
      </c>
    </row>
    <row r="1824" spans="1:15">
      <c r="A1824" t="s">
        <v>30</v>
      </c>
      <c r="B1824" t="s">
        <v>42</v>
      </c>
      <c r="C1824" t="s">
        <v>43</v>
      </c>
      <c r="D1824" t="s">
        <v>53</v>
      </c>
      <c r="E1824">
        <v>24</v>
      </c>
      <c r="F1824" t="str">
        <f t="shared" si="28"/>
        <v>Average Per Device1-in-10September System Peak Day30% Cycling24</v>
      </c>
      <c r="G1824">
        <v>2.2633809999999999</v>
      </c>
      <c r="H1824">
        <v>2.2633809999999999</v>
      </c>
      <c r="I1824">
        <v>75.447900000000004</v>
      </c>
      <c r="J1824">
        <v>0</v>
      </c>
      <c r="K1824">
        <v>0</v>
      </c>
      <c r="L1824">
        <v>0</v>
      </c>
      <c r="M1824">
        <v>0</v>
      </c>
      <c r="N1824">
        <v>0</v>
      </c>
      <c r="O1824">
        <v>1469</v>
      </c>
    </row>
    <row r="1825" spans="1:15">
      <c r="A1825" t="s">
        <v>51</v>
      </c>
      <c r="B1825" t="s">
        <v>42</v>
      </c>
      <c r="C1825" t="s">
        <v>43</v>
      </c>
      <c r="D1825" t="s">
        <v>53</v>
      </c>
      <c r="E1825">
        <v>24</v>
      </c>
      <c r="F1825" t="str">
        <f t="shared" si="28"/>
        <v>Aggregate1-in-10September System Peak Day30% Cycling24</v>
      </c>
      <c r="G1825">
        <v>8.8520830000000004</v>
      </c>
      <c r="H1825">
        <v>8.8520830000000004</v>
      </c>
      <c r="I1825">
        <v>75.447900000000004</v>
      </c>
      <c r="J1825">
        <v>0</v>
      </c>
      <c r="K1825">
        <v>0</v>
      </c>
      <c r="L1825">
        <v>0</v>
      </c>
      <c r="M1825">
        <v>0</v>
      </c>
      <c r="N1825">
        <v>0</v>
      </c>
      <c r="O1825">
        <v>1469</v>
      </c>
    </row>
    <row r="1826" spans="1:15">
      <c r="A1826" t="s">
        <v>31</v>
      </c>
      <c r="B1826" t="s">
        <v>42</v>
      </c>
      <c r="C1826" t="s">
        <v>43</v>
      </c>
      <c r="D1826" t="s">
        <v>32</v>
      </c>
      <c r="E1826">
        <v>1</v>
      </c>
      <c r="F1826" t="str">
        <f t="shared" si="28"/>
        <v>Average Per Ton1-in-10September System Peak Day50% Cycling1</v>
      </c>
      <c r="G1826">
        <v>0.4776745</v>
      </c>
      <c r="H1826">
        <v>0.4776745</v>
      </c>
      <c r="I1826">
        <v>76.702699999999993</v>
      </c>
      <c r="J1826">
        <v>0</v>
      </c>
      <c r="K1826">
        <v>0</v>
      </c>
      <c r="L1826">
        <v>0</v>
      </c>
      <c r="M1826">
        <v>0</v>
      </c>
      <c r="N1826">
        <v>0</v>
      </c>
      <c r="O1826">
        <v>3401</v>
      </c>
    </row>
    <row r="1827" spans="1:15">
      <c r="A1827" t="s">
        <v>29</v>
      </c>
      <c r="B1827" t="s">
        <v>42</v>
      </c>
      <c r="C1827" t="s">
        <v>43</v>
      </c>
      <c r="D1827" t="s">
        <v>32</v>
      </c>
      <c r="E1827">
        <v>1</v>
      </c>
      <c r="F1827" t="str">
        <f t="shared" si="28"/>
        <v>Average Per Premise1-in-10September System Peak Day50% Cycling1</v>
      </c>
      <c r="G1827">
        <v>4.194337</v>
      </c>
      <c r="H1827">
        <v>4.194337</v>
      </c>
      <c r="I1827">
        <v>76.702699999999993</v>
      </c>
      <c r="J1827">
        <v>0</v>
      </c>
      <c r="K1827">
        <v>0</v>
      </c>
      <c r="L1827">
        <v>0</v>
      </c>
      <c r="M1827">
        <v>0</v>
      </c>
      <c r="N1827">
        <v>0</v>
      </c>
      <c r="O1827">
        <v>3401</v>
      </c>
    </row>
    <row r="1828" spans="1:15">
      <c r="A1828" t="s">
        <v>30</v>
      </c>
      <c r="B1828" t="s">
        <v>42</v>
      </c>
      <c r="C1828" t="s">
        <v>43</v>
      </c>
      <c r="D1828" t="s">
        <v>32</v>
      </c>
      <c r="E1828">
        <v>1</v>
      </c>
      <c r="F1828" t="str">
        <f t="shared" si="28"/>
        <v>Average Per Device1-in-10September System Peak Day50% Cycling1</v>
      </c>
      <c r="G1828">
        <v>1.856447</v>
      </c>
      <c r="H1828">
        <v>1.856447</v>
      </c>
      <c r="I1828">
        <v>76.702699999999993</v>
      </c>
      <c r="J1828">
        <v>0</v>
      </c>
      <c r="K1828">
        <v>0</v>
      </c>
      <c r="L1828">
        <v>0</v>
      </c>
      <c r="M1828">
        <v>0</v>
      </c>
      <c r="N1828">
        <v>0</v>
      </c>
      <c r="O1828">
        <v>3401</v>
      </c>
    </row>
    <row r="1829" spans="1:15">
      <c r="A1829" t="s">
        <v>51</v>
      </c>
      <c r="B1829" t="s">
        <v>42</v>
      </c>
      <c r="C1829" t="s">
        <v>43</v>
      </c>
      <c r="D1829" t="s">
        <v>32</v>
      </c>
      <c r="E1829">
        <v>1</v>
      </c>
      <c r="F1829" t="str">
        <f t="shared" si="28"/>
        <v>Aggregate1-in-10September System Peak Day50% Cycling1</v>
      </c>
      <c r="G1829">
        <v>14.264939999999999</v>
      </c>
      <c r="H1829">
        <v>14.264939999999999</v>
      </c>
      <c r="I1829">
        <v>76.702699999999993</v>
      </c>
      <c r="J1829">
        <v>0</v>
      </c>
      <c r="K1829">
        <v>0</v>
      </c>
      <c r="L1829">
        <v>0</v>
      </c>
      <c r="M1829">
        <v>0</v>
      </c>
      <c r="N1829">
        <v>0</v>
      </c>
      <c r="O1829">
        <v>3401</v>
      </c>
    </row>
    <row r="1830" spans="1:15">
      <c r="A1830" t="s">
        <v>31</v>
      </c>
      <c r="B1830" t="s">
        <v>42</v>
      </c>
      <c r="C1830" t="s">
        <v>43</v>
      </c>
      <c r="D1830" t="s">
        <v>32</v>
      </c>
      <c r="E1830">
        <v>2</v>
      </c>
      <c r="F1830" t="str">
        <f t="shared" si="28"/>
        <v>Average Per Ton1-in-10September System Peak Day50% Cycling2</v>
      </c>
      <c r="G1830">
        <v>0.45948470000000002</v>
      </c>
      <c r="H1830">
        <v>0.45948470000000002</v>
      </c>
      <c r="I1830">
        <v>75.848299999999995</v>
      </c>
      <c r="J1830">
        <v>0</v>
      </c>
      <c r="K1830">
        <v>0</v>
      </c>
      <c r="L1830">
        <v>0</v>
      </c>
      <c r="M1830">
        <v>0</v>
      </c>
      <c r="N1830">
        <v>0</v>
      </c>
      <c r="O1830">
        <v>3401</v>
      </c>
    </row>
    <row r="1831" spans="1:15">
      <c r="A1831" t="s">
        <v>29</v>
      </c>
      <c r="B1831" t="s">
        <v>42</v>
      </c>
      <c r="C1831" t="s">
        <v>43</v>
      </c>
      <c r="D1831" t="s">
        <v>32</v>
      </c>
      <c r="E1831">
        <v>2</v>
      </c>
      <c r="F1831" t="str">
        <f t="shared" si="28"/>
        <v>Average Per Premise1-in-10September System Peak Day50% Cycling2</v>
      </c>
      <c r="G1831">
        <v>4.0346159999999998</v>
      </c>
      <c r="H1831">
        <v>4.0346159999999998</v>
      </c>
      <c r="I1831">
        <v>75.848299999999995</v>
      </c>
      <c r="J1831">
        <v>0</v>
      </c>
      <c r="K1831">
        <v>0</v>
      </c>
      <c r="L1831">
        <v>0</v>
      </c>
      <c r="M1831">
        <v>0</v>
      </c>
      <c r="N1831">
        <v>0</v>
      </c>
      <c r="O1831">
        <v>3401</v>
      </c>
    </row>
    <row r="1832" spans="1:15">
      <c r="A1832" t="s">
        <v>30</v>
      </c>
      <c r="B1832" t="s">
        <v>42</v>
      </c>
      <c r="C1832" t="s">
        <v>43</v>
      </c>
      <c r="D1832" t="s">
        <v>32</v>
      </c>
      <c r="E1832">
        <v>2</v>
      </c>
      <c r="F1832" t="str">
        <f t="shared" si="28"/>
        <v>Average Per Device1-in-10September System Peak Day50% Cycling2</v>
      </c>
      <c r="G1832">
        <v>1.7857529999999999</v>
      </c>
      <c r="H1832">
        <v>1.7857529999999999</v>
      </c>
      <c r="I1832">
        <v>75.848299999999995</v>
      </c>
      <c r="J1832">
        <v>0</v>
      </c>
      <c r="K1832">
        <v>0</v>
      </c>
      <c r="L1832">
        <v>0</v>
      </c>
      <c r="M1832">
        <v>0</v>
      </c>
      <c r="N1832">
        <v>0</v>
      </c>
      <c r="O1832">
        <v>3401</v>
      </c>
    </row>
    <row r="1833" spans="1:15">
      <c r="A1833" t="s">
        <v>51</v>
      </c>
      <c r="B1833" t="s">
        <v>42</v>
      </c>
      <c r="C1833" t="s">
        <v>43</v>
      </c>
      <c r="D1833" t="s">
        <v>32</v>
      </c>
      <c r="E1833">
        <v>2</v>
      </c>
      <c r="F1833" t="str">
        <f t="shared" si="28"/>
        <v>Aggregate1-in-10September System Peak Day50% Cycling2</v>
      </c>
      <c r="G1833">
        <v>13.721730000000001</v>
      </c>
      <c r="H1833">
        <v>13.721730000000001</v>
      </c>
      <c r="I1833">
        <v>75.848299999999995</v>
      </c>
      <c r="J1833">
        <v>0</v>
      </c>
      <c r="K1833">
        <v>0</v>
      </c>
      <c r="L1833">
        <v>0</v>
      </c>
      <c r="M1833">
        <v>0</v>
      </c>
      <c r="N1833">
        <v>0</v>
      </c>
      <c r="O1833">
        <v>3401</v>
      </c>
    </row>
    <row r="1834" spans="1:15">
      <c r="A1834" t="s">
        <v>31</v>
      </c>
      <c r="B1834" t="s">
        <v>42</v>
      </c>
      <c r="C1834" t="s">
        <v>43</v>
      </c>
      <c r="D1834" t="s">
        <v>32</v>
      </c>
      <c r="E1834">
        <v>3</v>
      </c>
      <c r="F1834" t="str">
        <f t="shared" si="28"/>
        <v>Average Per Ton1-in-10September System Peak Day50% Cycling3</v>
      </c>
      <c r="G1834">
        <v>0.4485151</v>
      </c>
      <c r="H1834">
        <v>0.4485151</v>
      </c>
      <c r="I1834">
        <v>75.3399</v>
      </c>
      <c r="J1834">
        <v>0</v>
      </c>
      <c r="K1834">
        <v>0</v>
      </c>
      <c r="L1834">
        <v>0</v>
      </c>
      <c r="M1834">
        <v>0</v>
      </c>
      <c r="N1834">
        <v>0</v>
      </c>
      <c r="O1834">
        <v>3401</v>
      </c>
    </row>
    <row r="1835" spans="1:15">
      <c r="A1835" t="s">
        <v>29</v>
      </c>
      <c r="B1835" t="s">
        <v>42</v>
      </c>
      <c r="C1835" t="s">
        <v>43</v>
      </c>
      <c r="D1835" t="s">
        <v>32</v>
      </c>
      <c r="E1835">
        <v>3</v>
      </c>
      <c r="F1835" t="str">
        <f t="shared" si="28"/>
        <v>Average Per Premise1-in-10September System Peak Day50% Cycling3</v>
      </c>
      <c r="G1835">
        <v>3.9382950000000001</v>
      </c>
      <c r="H1835">
        <v>3.9382950000000001</v>
      </c>
      <c r="I1835">
        <v>75.3399</v>
      </c>
      <c r="J1835">
        <v>0</v>
      </c>
      <c r="K1835">
        <v>0</v>
      </c>
      <c r="L1835">
        <v>0</v>
      </c>
      <c r="M1835">
        <v>0</v>
      </c>
      <c r="N1835">
        <v>0</v>
      </c>
      <c r="O1835">
        <v>3401</v>
      </c>
    </row>
    <row r="1836" spans="1:15">
      <c r="A1836" t="s">
        <v>30</v>
      </c>
      <c r="B1836" t="s">
        <v>42</v>
      </c>
      <c r="C1836" t="s">
        <v>43</v>
      </c>
      <c r="D1836" t="s">
        <v>32</v>
      </c>
      <c r="E1836">
        <v>3</v>
      </c>
      <c r="F1836" t="str">
        <f t="shared" si="28"/>
        <v>Average Per Device1-in-10September System Peak Day50% Cycling3</v>
      </c>
      <c r="G1836">
        <v>1.7431209999999999</v>
      </c>
      <c r="H1836">
        <v>1.7431209999999999</v>
      </c>
      <c r="I1836">
        <v>75.3399</v>
      </c>
      <c r="J1836">
        <v>0</v>
      </c>
      <c r="K1836">
        <v>0</v>
      </c>
      <c r="L1836">
        <v>0</v>
      </c>
      <c r="M1836">
        <v>0</v>
      </c>
      <c r="N1836">
        <v>0</v>
      </c>
      <c r="O1836">
        <v>3401</v>
      </c>
    </row>
    <row r="1837" spans="1:15">
      <c r="A1837" t="s">
        <v>51</v>
      </c>
      <c r="B1837" t="s">
        <v>42</v>
      </c>
      <c r="C1837" t="s">
        <v>43</v>
      </c>
      <c r="D1837" t="s">
        <v>32</v>
      </c>
      <c r="E1837">
        <v>3</v>
      </c>
      <c r="F1837" t="str">
        <f t="shared" si="28"/>
        <v>Aggregate1-in-10September System Peak Day50% Cycling3</v>
      </c>
      <c r="G1837">
        <v>13.39414</v>
      </c>
      <c r="H1837">
        <v>13.39414</v>
      </c>
      <c r="I1837">
        <v>75.3399</v>
      </c>
      <c r="J1837">
        <v>0</v>
      </c>
      <c r="K1837">
        <v>0</v>
      </c>
      <c r="L1837">
        <v>0</v>
      </c>
      <c r="M1837">
        <v>0</v>
      </c>
      <c r="N1837">
        <v>0</v>
      </c>
      <c r="O1837">
        <v>3401</v>
      </c>
    </row>
    <row r="1838" spans="1:15">
      <c r="A1838" t="s">
        <v>31</v>
      </c>
      <c r="B1838" t="s">
        <v>42</v>
      </c>
      <c r="C1838" t="s">
        <v>43</v>
      </c>
      <c r="D1838" t="s">
        <v>32</v>
      </c>
      <c r="E1838">
        <v>4</v>
      </c>
      <c r="F1838" t="str">
        <f t="shared" si="28"/>
        <v>Average Per Ton1-in-10September System Peak Day50% Cycling4</v>
      </c>
      <c r="G1838">
        <v>0.4446523</v>
      </c>
      <c r="H1838">
        <v>0.4446523</v>
      </c>
      <c r="I1838">
        <v>74.595699999999994</v>
      </c>
      <c r="J1838">
        <v>0</v>
      </c>
      <c r="K1838">
        <v>0</v>
      </c>
      <c r="L1838">
        <v>0</v>
      </c>
      <c r="M1838">
        <v>0</v>
      </c>
      <c r="N1838">
        <v>0</v>
      </c>
      <c r="O1838">
        <v>3401</v>
      </c>
    </row>
    <row r="1839" spans="1:15">
      <c r="A1839" t="s">
        <v>29</v>
      </c>
      <c r="B1839" t="s">
        <v>42</v>
      </c>
      <c r="C1839" t="s">
        <v>43</v>
      </c>
      <c r="D1839" t="s">
        <v>32</v>
      </c>
      <c r="E1839">
        <v>4</v>
      </c>
      <c r="F1839" t="str">
        <f t="shared" si="28"/>
        <v>Average Per Premise1-in-10September System Peak Day50% Cycling4</v>
      </c>
      <c r="G1839">
        <v>3.9043770000000002</v>
      </c>
      <c r="H1839">
        <v>3.9043770000000002</v>
      </c>
      <c r="I1839">
        <v>74.595699999999994</v>
      </c>
      <c r="J1839">
        <v>0</v>
      </c>
      <c r="K1839">
        <v>0</v>
      </c>
      <c r="L1839">
        <v>0</v>
      </c>
      <c r="M1839">
        <v>0</v>
      </c>
      <c r="N1839">
        <v>0</v>
      </c>
      <c r="O1839">
        <v>3401</v>
      </c>
    </row>
    <row r="1840" spans="1:15">
      <c r="A1840" t="s">
        <v>30</v>
      </c>
      <c r="B1840" t="s">
        <v>42</v>
      </c>
      <c r="C1840" t="s">
        <v>43</v>
      </c>
      <c r="D1840" t="s">
        <v>32</v>
      </c>
      <c r="E1840">
        <v>4</v>
      </c>
      <c r="F1840" t="str">
        <f t="shared" si="28"/>
        <v>Average Per Device1-in-10September System Peak Day50% Cycling4</v>
      </c>
      <c r="G1840">
        <v>1.728108</v>
      </c>
      <c r="H1840">
        <v>1.728108</v>
      </c>
      <c r="I1840">
        <v>74.595699999999994</v>
      </c>
      <c r="J1840">
        <v>0</v>
      </c>
      <c r="K1840">
        <v>0</v>
      </c>
      <c r="L1840">
        <v>0</v>
      </c>
      <c r="M1840">
        <v>0</v>
      </c>
      <c r="N1840">
        <v>0</v>
      </c>
      <c r="O1840">
        <v>3401</v>
      </c>
    </row>
    <row r="1841" spans="1:15">
      <c r="A1841" t="s">
        <v>51</v>
      </c>
      <c r="B1841" t="s">
        <v>42</v>
      </c>
      <c r="C1841" t="s">
        <v>43</v>
      </c>
      <c r="D1841" t="s">
        <v>32</v>
      </c>
      <c r="E1841">
        <v>4</v>
      </c>
      <c r="F1841" t="str">
        <f t="shared" si="28"/>
        <v>Aggregate1-in-10September System Peak Day50% Cycling4</v>
      </c>
      <c r="G1841">
        <v>13.278790000000001</v>
      </c>
      <c r="H1841">
        <v>13.278790000000001</v>
      </c>
      <c r="I1841">
        <v>74.595699999999994</v>
      </c>
      <c r="J1841">
        <v>0</v>
      </c>
      <c r="K1841">
        <v>0</v>
      </c>
      <c r="L1841">
        <v>0</v>
      </c>
      <c r="M1841">
        <v>0</v>
      </c>
      <c r="N1841">
        <v>0</v>
      </c>
      <c r="O1841">
        <v>3401</v>
      </c>
    </row>
    <row r="1842" spans="1:15">
      <c r="A1842" t="s">
        <v>31</v>
      </c>
      <c r="B1842" t="s">
        <v>42</v>
      </c>
      <c r="C1842" t="s">
        <v>43</v>
      </c>
      <c r="D1842" t="s">
        <v>32</v>
      </c>
      <c r="E1842">
        <v>5</v>
      </c>
      <c r="F1842" t="str">
        <f t="shared" si="28"/>
        <v>Average Per Ton1-in-10September System Peak Day50% Cycling5</v>
      </c>
      <c r="G1842">
        <v>0.45901690000000001</v>
      </c>
      <c r="H1842">
        <v>0.45901690000000001</v>
      </c>
      <c r="I1842">
        <v>74.873900000000006</v>
      </c>
      <c r="J1842">
        <v>0</v>
      </c>
      <c r="K1842">
        <v>0</v>
      </c>
      <c r="L1842">
        <v>0</v>
      </c>
      <c r="M1842">
        <v>0</v>
      </c>
      <c r="N1842">
        <v>0</v>
      </c>
      <c r="O1842">
        <v>3401</v>
      </c>
    </row>
    <row r="1843" spans="1:15">
      <c r="A1843" t="s">
        <v>29</v>
      </c>
      <c r="B1843" t="s">
        <v>42</v>
      </c>
      <c r="C1843" t="s">
        <v>43</v>
      </c>
      <c r="D1843" t="s">
        <v>32</v>
      </c>
      <c r="E1843">
        <v>5</v>
      </c>
      <c r="F1843" t="str">
        <f t="shared" si="28"/>
        <v>Average Per Premise1-in-10September System Peak Day50% Cycling5</v>
      </c>
      <c r="G1843">
        <v>4.0305090000000003</v>
      </c>
      <c r="H1843">
        <v>4.0305090000000003</v>
      </c>
      <c r="I1843">
        <v>74.873900000000006</v>
      </c>
      <c r="J1843">
        <v>0</v>
      </c>
      <c r="K1843">
        <v>0</v>
      </c>
      <c r="L1843">
        <v>0</v>
      </c>
      <c r="M1843">
        <v>0</v>
      </c>
      <c r="N1843">
        <v>0</v>
      </c>
      <c r="O1843">
        <v>3401</v>
      </c>
    </row>
    <row r="1844" spans="1:15">
      <c r="A1844" t="s">
        <v>30</v>
      </c>
      <c r="B1844" t="s">
        <v>42</v>
      </c>
      <c r="C1844" t="s">
        <v>43</v>
      </c>
      <c r="D1844" t="s">
        <v>32</v>
      </c>
      <c r="E1844">
        <v>5</v>
      </c>
      <c r="F1844" t="str">
        <f t="shared" si="28"/>
        <v>Average Per Device1-in-10September System Peak Day50% Cycling5</v>
      </c>
      <c r="G1844">
        <v>1.783935</v>
      </c>
      <c r="H1844">
        <v>1.783935</v>
      </c>
      <c r="I1844">
        <v>74.873900000000006</v>
      </c>
      <c r="J1844">
        <v>0</v>
      </c>
      <c r="K1844">
        <v>0</v>
      </c>
      <c r="L1844">
        <v>0</v>
      </c>
      <c r="M1844">
        <v>0</v>
      </c>
      <c r="N1844">
        <v>0</v>
      </c>
      <c r="O1844">
        <v>3401</v>
      </c>
    </row>
    <row r="1845" spans="1:15">
      <c r="A1845" t="s">
        <v>51</v>
      </c>
      <c r="B1845" t="s">
        <v>42</v>
      </c>
      <c r="C1845" t="s">
        <v>43</v>
      </c>
      <c r="D1845" t="s">
        <v>32</v>
      </c>
      <c r="E1845">
        <v>5</v>
      </c>
      <c r="F1845" t="str">
        <f t="shared" si="28"/>
        <v>Aggregate1-in-10September System Peak Day50% Cycling5</v>
      </c>
      <c r="G1845">
        <v>13.70776</v>
      </c>
      <c r="H1845">
        <v>13.70776</v>
      </c>
      <c r="I1845">
        <v>74.873900000000006</v>
      </c>
      <c r="J1845">
        <v>0</v>
      </c>
      <c r="K1845">
        <v>0</v>
      </c>
      <c r="L1845">
        <v>0</v>
      </c>
      <c r="M1845">
        <v>0</v>
      </c>
      <c r="N1845">
        <v>0</v>
      </c>
      <c r="O1845">
        <v>3401</v>
      </c>
    </row>
    <row r="1846" spans="1:15">
      <c r="A1846" t="s">
        <v>31</v>
      </c>
      <c r="B1846" t="s">
        <v>42</v>
      </c>
      <c r="C1846" t="s">
        <v>43</v>
      </c>
      <c r="D1846" t="s">
        <v>32</v>
      </c>
      <c r="E1846">
        <v>6</v>
      </c>
      <c r="F1846" t="str">
        <f t="shared" si="28"/>
        <v>Average Per Ton1-in-10September System Peak Day50% Cycling6</v>
      </c>
      <c r="G1846">
        <v>0.49750329999999998</v>
      </c>
      <c r="H1846">
        <v>0.49750329999999998</v>
      </c>
      <c r="I1846">
        <v>75.194100000000006</v>
      </c>
      <c r="J1846">
        <v>0</v>
      </c>
      <c r="K1846">
        <v>0</v>
      </c>
      <c r="L1846">
        <v>0</v>
      </c>
      <c r="M1846">
        <v>0</v>
      </c>
      <c r="N1846">
        <v>0</v>
      </c>
      <c r="O1846">
        <v>3401</v>
      </c>
    </row>
    <row r="1847" spans="1:15">
      <c r="A1847" t="s">
        <v>29</v>
      </c>
      <c r="B1847" t="s">
        <v>42</v>
      </c>
      <c r="C1847" t="s">
        <v>43</v>
      </c>
      <c r="D1847" t="s">
        <v>32</v>
      </c>
      <c r="E1847">
        <v>6</v>
      </c>
      <c r="F1847" t="str">
        <f t="shared" si="28"/>
        <v>Average Per Premise1-in-10September System Peak Day50% Cycling6</v>
      </c>
      <c r="G1847">
        <v>4.3684479999999999</v>
      </c>
      <c r="H1847">
        <v>4.3684479999999999</v>
      </c>
      <c r="I1847">
        <v>75.194100000000006</v>
      </c>
      <c r="J1847">
        <v>0</v>
      </c>
      <c r="K1847">
        <v>0</v>
      </c>
      <c r="L1847">
        <v>0</v>
      </c>
      <c r="M1847">
        <v>0</v>
      </c>
      <c r="N1847">
        <v>0</v>
      </c>
      <c r="O1847">
        <v>3401</v>
      </c>
    </row>
    <row r="1848" spans="1:15">
      <c r="A1848" t="s">
        <v>30</v>
      </c>
      <c r="B1848" t="s">
        <v>42</v>
      </c>
      <c r="C1848" t="s">
        <v>43</v>
      </c>
      <c r="D1848" t="s">
        <v>32</v>
      </c>
      <c r="E1848">
        <v>6</v>
      </c>
      <c r="F1848" t="str">
        <f t="shared" si="28"/>
        <v>Average Per Device1-in-10September System Peak Day50% Cycling6</v>
      </c>
      <c r="G1848">
        <v>1.9335100000000001</v>
      </c>
      <c r="H1848">
        <v>1.9335100000000001</v>
      </c>
      <c r="I1848">
        <v>75.194100000000006</v>
      </c>
      <c r="J1848">
        <v>0</v>
      </c>
      <c r="K1848">
        <v>0</v>
      </c>
      <c r="L1848">
        <v>0</v>
      </c>
      <c r="M1848">
        <v>0</v>
      </c>
      <c r="N1848">
        <v>0</v>
      </c>
      <c r="O1848">
        <v>3401</v>
      </c>
    </row>
    <row r="1849" spans="1:15">
      <c r="A1849" t="s">
        <v>51</v>
      </c>
      <c r="B1849" t="s">
        <v>42</v>
      </c>
      <c r="C1849" t="s">
        <v>43</v>
      </c>
      <c r="D1849" t="s">
        <v>32</v>
      </c>
      <c r="E1849">
        <v>6</v>
      </c>
      <c r="F1849" t="str">
        <f t="shared" si="28"/>
        <v>Aggregate1-in-10September System Peak Day50% Cycling6</v>
      </c>
      <c r="G1849">
        <v>14.857089999999999</v>
      </c>
      <c r="H1849">
        <v>14.857089999999999</v>
      </c>
      <c r="I1849">
        <v>75.194100000000006</v>
      </c>
      <c r="J1849">
        <v>0</v>
      </c>
      <c r="K1849">
        <v>0</v>
      </c>
      <c r="L1849">
        <v>0</v>
      </c>
      <c r="M1849">
        <v>0</v>
      </c>
      <c r="N1849">
        <v>0</v>
      </c>
      <c r="O1849">
        <v>3401</v>
      </c>
    </row>
    <row r="1850" spans="1:15">
      <c r="A1850" t="s">
        <v>31</v>
      </c>
      <c r="B1850" t="s">
        <v>42</v>
      </c>
      <c r="C1850" t="s">
        <v>43</v>
      </c>
      <c r="D1850" t="s">
        <v>32</v>
      </c>
      <c r="E1850">
        <v>7</v>
      </c>
      <c r="F1850" t="str">
        <f t="shared" si="28"/>
        <v>Average Per Ton1-in-10September System Peak Day50% Cycling7</v>
      </c>
      <c r="G1850">
        <v>0.56484290000000004</v>
      </c>
      <c r="H1850">
        <v>0.56484290000000004</v>
      </c>
      <c r="I1850">
        <v>75.799499999999995</v>
      </c>
      <c r="J1850">
        <v>0</v>
      </c>
      <c r="K1850">
        <v>0</v>
      </c>
      <c r="L1850">
        <v>0</v>
      </c>
      <c r="M1850">
        <v>0</v>
      </c>
      <c r="N1850">
        <v>0</v>
      </c>
      <c r="O1850">
        <v>3401</v>
      </c>
    </row>
    <row r="1851" spans="1:15">
      <c r="A1851" t="s">
        <v>29</v>
      </c>
      <c r="B1851" t="s">
        <v>42</v>
      </c>
      <c r="C1851" t="s">
        <v>43</v>
      </c>
      <c r="D1851" t="s">
        <v>32</v>
      </c>
      <c r="E1851">
        <v>7</v>
      </c>
      <c r="F1851" t="str">
        <f t="shared" si="28"/>
        <v>Average Per Premise1-in-10September System Peak Day50% Cycling7</v>
      </c>
      <c r="G1851">
        <v>4.95974</v>
      </c>
      <c r="H1851">
        <v>4.95974</v>
      </c>
      <c r="I1851">
        <v>75.799499999999995</v>
      </c>
      <c r="J1851">
        <v>0</v>
      </c>
      <c r="K1851">
        <v>0</v>
      </c>
      <c r="L1851">
        <v>0</v>
      </c>
      <c r="M1851">
        <v>0</v>
      </c>
      <c r="N1851">
        <v>0</v>
      </c>
      <c r="O1851">
        <v>3401</v>
      </c>
    </row>
    <row r="1852" spans="1:15">
      <c r="A1852" t="s">
        <v>30</v>
      </c>
      <c r="B1852" t="s">
        <v>42</v>
      </c>
      <c r="C1852" t="s">
        <v>43</v>
      </c>
      <c r="D1852" t="s">
        <v>32</v>
      </c>
      <c r="E1852">
        <v>7</v>
      </c>
      <c r="F1852" t="str">
        <f t="shared" si="28"/>
        <v>Average Per Device1-in-10September System Peak Day50% Cycling7</v>
      </c>
      <c r="G1852">
        <v>2.1952210000000001</v>
      </c>
      <c r="H1852">
        <v>2.1952210000000001</v>
      </c>
      <c r="I1852">
        <v>75.799499999999995</v>
      </c>
      <c r="J1852">
        <v>0</v>
      </c>
      <c r="K1852">
        <v>0</v>
      </c>
      <c r="L1852">
        <v>0</v>
      </c>
      <c r="M1852">
        <v>0</v>
      </c>
      <c r="N1852">
        <v>0</v>
      </c>
      <c r="O1852">
        <v>3401</v>
      </c>
    </row>
    <row r="1853" spans="1:15">
      <c r="A1853" t="s">
        <v>51</v>
      </c>
      <c r="B1853" t="s">
        <v>42</v>
      </c>
      <c r="C1853" t="s">
        <v>43</v>
      </c>
      <c r="D1853" t="s">
        <v>32</v>
      </c>
      <c r="E1853">
        <v>7</v>
      </c>
      <c r="F1853" t="str">
        <f t="shared" si="28"/>
        <v>Aggregate1-in-10September System Peak Day50% Cycling7</v>
      </c>
      <c r="G1853">
        <v>16.868069999999999</v>
      </c>
      <c r="H1853">
        <v>16.868069999999999</v>
      </c>
      <c r="I1853">
        <v>75.799499999999995</v>
      </c>
      <c r="J1853">
        <v>0</v>
      </c>
      <c r="K1853">
        <v>0</v>
      </c>
      <c r="L1853">
        <v>0</v>
      </c>
      <c r="M1853">
        <v>0</v>
      </c>
      <c r="N1853">
        <v>0</v>
      </c>
      <c r="O1853">
        <v>3401</v>
      </c>
    </row>
    <row r="1854" spans="1:15">
      <c r="A1854" t="s">
        <v>31</v>
      </c>
      <c r="B1854" t="s">
        <v>42</v>
      </c>
      <c r="C1854" t="s">
        <v>43</v>
      </c>
      <c r="D1854" t="s">
        <v>32</v>
      </c>
      <c r="E1854">
        <v>8</v>
      </c>
      <c r="F1854" t="str">
        <f t="shared" si="28"/>
        <v>Average Per Ton1-in-10September System Peak Day50% Cycling8</v>
      </c>
      <c r="G1854">
        <v>0.694604</v>
      </c>
      <c r="H1854">
        <v>0.694604</v>
      </c>
      <c r="I1854">
        <v>80.625699999999995</v>
      </c>
      <c r="J1854">
        <v>0</v>
      </c>
      <c r="K1854">
        <v>0</v>
      </c>
      <c r="L1854">
        <v>0</v>
      </c>
      <c r="M1854">
        <v>0</v>
      </c>
      <c r="N1854">
        <v>0</v>
      </c>
      <c r="O1854">
        <v>3401</v>
      </c>
    </row>
    <row r="1855" spans="1:15">
      <c r="A1855" t="s">
        <v>29</v>
      </c>
      <c r="B1855" t="s">
        <v>42</v>
      </c>
      <c r="C1855" t="s">
        <v>43</v>
      </c>
      <c r="D1855" t="s">
        <v>32</v>
      </c>
      <c r="E1855">
        <v>8</v>
      </c>
      <c r="F1855" t="str">
        <f t="shared" si="28"/>
        <v>Average Per Premise1-in-10September System Peak Day50% Cycling8</v>
      </c>
      <c r="G1855">
        <v>6.0991379999999999</v>
      </c>
      <c r="H1855">
        <v>6.0991379999999999</v>
      </c>
      <c r="I1855">
        <v>80.625699999999995</v>
      </c>
      <c r="J1855">
        <v>0</v>
      </c>
      <c r="K1855">
        <v>0</v>
      </c>
      <c r="L1855">
        <v>0</v>
      </c>
      <c r="M1855">
        <v>0</v>
      </c>
      <c r="N1855">
        <v>0</v>
      </c>
      <c r="O1855">
        <v>3401</v>
      </c>
    </row>
    <row r="1856" spans="1:15">
      <c r="A1856" t="s">
        <v>30</v>
      </c>
      <c r="B1856" t="s">
        <v>42</v>
      </c>
      <c r="C1856" t="s">
        <v>43</v>
      </c>
      <c r="D1856" t="s">
        <v>32</v>
      </c>
      <c r="E1856">
        <v>8</v>
      </c>
      <c r="F1856" t="str">
        <f t="shared" si="28"/>
        <v>Average Per Device1-in-10September System Peak Day50% Cycling8</v>
      </c>
      <c r="G1856">
        <v>2.6995279999999999</v>
      </c>
      <c r="H1856">
        <v>2.6995279999999999</v>
      </c>
      <c r="I1856">
        <v>80.625699999999995</v>
      </c>
      <c r="J1856">
        <v>0</v>
      </c>
      <c r="K1856">
        <v>0</v>
      </c>
      <c r="L1856">
        <v>0</v>
      </c>
      <c r="M1856">
        <v>0</v>
      </c>
      <c r="N1856">
        <v>0</v>
      </c>
      <c r="O1856">
        <v>3401</v>
      </c>
    </row>
    <row r="1857" spans="1:15">
      <c r="A1857" t="s">
        <v>51</v>
      </c>
      <c r="B1857" t="s">
        <v>42</v>
      </c>
      <c r="C1857" t="s">
        <v>43</v>
      </c>
      <c r="D1857" t="s">
        <v>32</v>
      </c>
      <c r="E1857">
        <v>8</v>
      </c>
      <c r="F1857" t="str">
        <f t="shared" si="28"/>
        <v>Aggregate1-in-10September System Peak Day50% Cycling8</v>
      </c>
      <c r="G1857">
        <v>20.743169999999999</v>
      </c>
      <c r="H1857">
        <v>20.743169999999999</v>
      </c>
      <c r="I1857">
        <v>80.625699999999995</v>
      </c>
      <c r="J1857">
        <v>0</v>
      </c>
      <c r="K1857">
        <v>0</v>
      </c>
      <c r="L1857">
        <v>0</v>
      </c>
      <c r="M1857">
        <v>0</v>
      </c>
      <c r="N1857">
        <v>0</v>
      </c>
      <c r="O1857">
        <v>3401</v>
      </c>
    </row>
    <row r="1858" spans="1:15">
      <c r="A1858" t="s">
        <v>31</v>
      </c>
      <c r="B1858" t="s">
        <v>42</v>
      </c>
      <c r="C1858" t="s">
        <v>43</v>
      </c>
      <c r="D1858" t="s">
        <v>32</v>
      </c>
      <c r="E1858">
        <v>9</v>
      </c>
      <c r="F1858" t="str">
        <f t="shared" si="28"/>
        <v>Average Per Ton1-in-10September System Peak Day50% Cycling9</v>
      </c>
      <c r="G1858">
        <v>0.88393010000000005</v>
      </c>
      <c r="H1858">
        <v>0.88393010000000005</v>
      </c>
      <c r="I1858">
        <v>86.055599999999998</v>
      </c>
      <c r="J1858">
        <v>0</v>
      </c>
      <c r="K1858">
        <v>0</v>
      </c>
      <c r="L1858">
        <v>0</v>
      </c>
      <c r="M1858">
        <v>0</v>
      </c>
      <c r="N1858">
        <v>0</v>
      </c>
      <c r="O1858">
        <v>3401</v>
      </c>
    </row>
    <row r="1859" spans="1:15">
      <c r="A1859" t="s">
        <v>29</v>
      </c>
      <c r="B1859" t="s">
        <v>42</v>
      </c>
      <c r="C1859" t="s">
        <v>43</v>
      </c>
      <c r="D1859" t="s">
        <v>32</v>
      </c>
      <c r="E1859">
        <v>9</v>
      </c>
      <c r="F1859" t="str">
        <f t="shared" ref="F1859:F1922" si="29">CONCATENATE(A1859,B1859,C1859,D1859,E1859)</f>
        <v>Average Per Premise1-in-10September System Peak Day50% Cycling9</v>
      </c>
      <c r="G1859">
        <v>7.7615610000000004</v>
      </c>
      <c r="H1859">
        <v>7.7615610000000004</v>
      </c>
      <c r="I1859">
        <v>86.055599999999998</v>
      </c>
      <c r="J1859">
        <v>0</v>
      </c>
      <c r="K1859">
        <v>0</v>
      </c>
      <c r="L1859">
        <v>0</v>
      </c>
      <c r="M1859">
        <v>0</v>
      </c>
      <c r="N1859">
        <v>0</v>
      </c>
      <c r="O1859">
        <v>3401</v>
      </c>
    </row>
    <row r="1860" spans="1:15">
      <c r="A1860" t="s">
        <v>30</v>
      </c>
      <c r="B1860" t="s">
        <v>42</v>
      </c>
      <c r="C1860" t="s">
        <v>43</v>
      </c>
      <c r="D1860" t="s">
        <v>32</v>
      </c>
      <c r="E1860">
        <v>9</v>
      </c>
      <c r="F1860" t="str">
        <f t="shared" si="29"/>
        <v>Average Per Device1-in-10September System Peak Day50% Cycling9</v>
      </c>
      <c r="G1860">
        <v>3.4353289999999999</v>
      </c>
      <c r="H1860">
        <v>3.4353289999999999</v>
      </c>
      <c r="I1860">
        <v>86.055599999999998</v>
      </c>
      <c r="J1860">
        <v>0</v>
      </c>
      <c r="K1860">
        <v>0</v>
      </c>
      <c r="L1860">
        <v>0</v>
      </c>
      <c r="M1860">
        <v>0</v>
      </c>
      <c r="N1860">
        <v>0</v>
      </c>
      <c r="O1860">
        <v>3401</v>
      </c>
    </row>
    <row r="1861" spans="1:15">
      <c r="A1861" t="s">
        <v>51</v>
      </c>
      <c r="B1861" t="s">
        <v>42</v>
      </c>
      <c r="C1861" t="s">
        <v>43</v>
      </c>
      <c r="D1861" t="s">
        <v>32</v>
      </c>
      <c r="E1861">
        <v>9</v>
      </c>
      <c r="F1861" t="str">
        <f t="shared" si="29"/>
        <v>Aggregate1-in-10September System Peak Day50% Cycling9</v>
      </c>
      <c r="G1861">
        <v>26.397069999999999</v>
      </c>
      <c r="H1861">
        <v>26.397069999999999</v>
      </c>
      <c r="I1861">
        <v>86.055599999999998</v>
      </c>
      <c r="J1861">
        <v>0</v>
      </c>
      <c r="K1861">
        <v>0</v>
      </c>
      <c r="L1861">
        <v>0</v>
      </c>
      <c r="M1861">
        <v>0</v>
      </c>
      <c r="N1861">
        <v>0</v>
      </c>
      <c r="O1861">
        <v>3401</v>
      </c>
    </row>
    <row r="1862" spans="1:15">
      <c r="A1862" t="s">
        <v>31</v>
      </c>
      <c r="B1862" t="s">
        <v>42</v>
      </c>
      <c r="C1862" t="s">
        <v>43</v>
      </c>
      <c r="D1862" t="s">
        <v>32</v>
      </c>
      <c r="E1862">
        <v>10</v>
      </c>
      <c r="F1862" t="str">
        <f t="shared" si="29"/>
        <v>Average Per Ton1-in-10September System Peak Day50% Cycling10</v>
      </c>
      <c r="G1862">
        <v>1.046808</v>
      </c>
      <c r="H1862">
        <v>1.046808</v>
      </c>
      <c r="I1862">
        <v>90.204599999999999</v>
      </c>
      <c r="J1862">
        <v>0</v>
      </c>
      <c r="K1862">
        <v>0</v>
      </c>
      <c r="L1862">
        <v>0</v>
      </c>
      <c r="M1862">
        <v>0</v>
      </c>
      <c r="N1862">
        <v>0</v>
      </c>
      <c r="O1862">
        <v>3401</v>
      </c>
    </row>
    <row r="1863" spans="1:15">
      <c r="A1863" t="s">
        <v>29</v>
      </c>
      <c r="B1863" t="s">
        <v>42</v>
      </c>
      <c r="C1863" t="s">
        <v>43</v>
      </c>
      <c r="D1863" t="s">
        <v>32</v>
      </c>
      <c r="E1863">
        <v>10</v>
      </c>
      <c r="F1863" t="str">
        <f t="shared" si="29"/>
        <v>Average Per Premise1-in-10September System Peak Day50% Cycling10</v>
      </c>
      <c r="G1863">
        <v>9.1917460000000002</v>
      </c>
      <c r="H1863">
        <v>9.1917460000000002</v>
      </c>
      <c r="I1863">
        <v>90.204599999999999</v>
      </c>
      <c r="J1863">
        <v>0</v>
      </c>
      <c r="K1863">
        <v>0</v>
      </c>
      <c r="L1863">
        <v>0</v>
      </c>
      <c r="M1863">
        <v>0</v>
      </c>
      <c r="N1863">
        <v>0</v>
      </c>
      <c r="O1863">
        <v>3401</v>
      </c>
    </row>
    <row r="1864" spans="1:15">
      <c r="A1864" t="s">
        <v>30</v>
      </c>
      <c r="B1864" t="s">
        <v>42</v>
      </c>
      <c r="C1864" t="s">
        <v>43</v>
      </c>
      <c r="D1864" t="s">
        <v>32</v>
      </c>
      <c r="E1864">
        <v>10</v>
      </c>
      <c r="F1864" t="str">
        <f t="shared" si="29"/>
        <v>Average Per Device1-in-10September System Peak Day50% Cycling10</v>
      </c>
      <c r="G1864">
        <v>4.0683400000000001</v>
      </c>
      <c r="H1864">
        <v>4.0683400000000001</v>
      </c>
      <c r="I1864">
        <v>90.204599999999999</v>
      </c>
      <c r="J1864">
        <v>0</v>
      </c>
      <c r="K1864">
        <v>0</v>
      </c>
      <c r="L1864">
        <v>0</v>
      </c>
      <c r="M1864">
        <v>0</v>
      </c>
      <c r="N1864">
        <v>0</v>
      </c>
      <c r="O1864">
        <v>3401</v>
      </c>
    </row>
    <row r="1865" spans="1:15">
      <c r="A1865" t="s">
        <v>51</v>
      </c>
      <c r="B1865" t="s">
        <v>42</v>
      </c>
      <c r="C1865" t="s">
        <v>43</v>
      </c>
      <c r="D1865" t="s">
        <v>32</v>
      </c>
      <c r="E1865">
        <v>10</v>
      </c>
      <c r="F1865" t="str">
        <f t="shared" si="29"/>
        <v>Aggregate1-in-10September System Peak Day50% Cycling10</v>
      </c>
      <c r="G1865">
        <v>31.261130000000001</v>
      </c>
      <c r="H1865">
        <v>31.261130000000001</v>
      </c>
      <c r="I1865">
        <v>90.204599999999999</v>
      </c>
      <c r="J1865">
        <v>0</v>
      </c>
      <c r="K1865">
        <v>0</v>
      </c>
      <c r="L1865">
        <v>0</v>
      </c>
      <c r="M1865">
        <v>0</v>
      </c>
      <c r="N1865">
        <v>0</v>
      </c>
      <c r="O1865">
        <v>3401</v>
      </c>
    </row>
    <row r="1866" spans="1:15">
      <c r="A1866" t="s">
        <v>31</v>
      </c>
      <c r="B1866" t="s">
        <v>42</v>
      </c>
      <c r="C1866" t="s">
        <v>43</v>
      </c>
      <c r="D1866" t="s">
        <v>32</v>
      </c>
      <c r="E1866">
        <v>11</v>
      </c>
      <c r="F1866" t="str">
        <f t="shared" si="29"/>
        <v>Average Per Ton1-in-10September System Peak Day50% Cycling11</v>
      </c>
      <c r="G1866">
        <v>1.1732</v>
      </c>
      <c r="H1866">
        <v>1.1732</v>
      </c>
      <c r="I1866">
        <v>94.757400000000004</v>
      </c>
      <c r="J1866">
        <v>0</v>
      </c>
      <c r="K1866">
        <v>0</v>
      </c>
      <c r="L1866">
        <v>0</v>
      </c>
      <c r="M1866">
        <v>0</v>
      </c>
      <c r="N1866">
        <v>0</v>
      </c>
      <c r="O1866">
        <v>3401</v>
      </c>
    </row>
    <row r="1867" spans="1:15">
      <c r="A1867" t="s">
        <v>29</v>
      </c>
      <c r="B1867" t="s">
        <v>42</v>
      </c>
      <c r="C1867" t="s">
        <v>43</v>
      </c>
      <c r="D1867" t="s">
        <v>32</v>
      </c>
      <c r="E1867">
        <v>11</v>
      </c>
      <c r="F1867" t="str">
        <f t="shared" si="29"/>
        <v>Average Per Premise1-in-10September System Peak Day50% Cycling11</v>
      </c>
      <c r="G1867">
        <v>10.30157</v>
      </c>
      <c r="H1867">
        <v>10.30157</v>
      </c>
      <c r="I1867">
        <v>94.757400000000004</v>
      </c>
      <c r="J1867">
        <v>0</v>
      </c>
      <c r="K1867">
        <v>0</v>
      </c>
      <c r="L1867">
        <v>0</v>
      </c>
      <c r="M1867">
        <v>0</v>
      </c>
      <c r="N1867">
        <v>0</v>
      </c>
      <c r="O1867">
        <v>3401</v>
      </c>
    </row>
    <row r="1868" spans="1:15">
      <c r="A1868" t="s">
        <v>30</v>
      </c>
      <c r="B1868" t="s">
        <v>42</v>
      </c>
      <c r="C1868" t="s">
        <v>43</v>
      </c>
      <c r="D1868" t="s">
        <v>32</v>
      </c>
      <c r="E1868">
        <v>11</v>
      </c>
      <c r="F1868" t="str">
        <f t="shared" si="29"/>
        <v>Average Per Device1-in-10September System Peak Day50% Cycling11</v>
      </c>
      <c r="G1868">
        <v>4.5595569999999999</v>
      </c>
      <c r="H1868">
        <v>4.5595569999999999</v>
      </c>
      <c r="I1868">
        <v>94.757400000000004</v>
      </c>
      <c r="J1868">
        <v>0</v>
      </c>
      <c r="K1868">
        <v>0</v>
      </c>
      <c r="L1868">
        <v>0</v>
      </c>
      <c r="M1868">
        <v>0</v>
      </c>
      <c r="N1868">
        <v>0</v>
      </c>
      <c r="O1868">
        <v>3401</v>
      </c>
    </row>
    <row r="1869" spans="1:15">
      <c r="A1869" t="s">
        <v>51</v>
      </c>
      <c r="B1869" t="s">
        <v>42</v>
      </c>
      <c r="C1869" t="s">
        <v>43</v>
      </c>
      <c r="D1869" t="s">
        <v>32</v>
      </c>
      <c r="E1869">
        <v>11</v>
      </c>
      <c r="F1869" t="str">
        <f t="shared" si="29"/>
        <v>Aggregate1-in-10September System Peak Day50% Cycling11</v>
      </c>
      <c r="G1869">
        <v>35.035640000000001</v>
      </c>
      <c r="H1869">
        <v>35.035640000000001</v>
      </c>
      <c r="I1869">
        <v>94.757400000000004</v>
      </c>
      <c r="J1869">
        <v>0</v>
      </c>
      <c r="K1869">
        <v>0</v>
      </c>
      <c r="L1869">
        <v>0</v>
      </c>
      <c r="M1869">
        <v>0</v>
      </c>
      <c r="N1869">
        <v>0</v>
      </c>
      <c r="O1869">
        <v>3401</v>
      </c>
    </row>
    <row r="1870" spans="1:15">
      <c r="A1870" t="s">
        <v>31</v>
      </c>
      <c r="B1870" t="s">
        <v>42</v>
      </c>
      <c r="C1870" t="s">
        <v>43</v>
      </c>
      <c r="D1870" t="s">
        <v>32</v>
      </c>
      <c r="E1870">
        <v>12</v>
      </c>
      <c r="F1870" t="str">
        <f t="shared" si="29"/>
        <v>Average Per Ton1-in-10September System Peak Day50% Cycling12</v>
      </c>
      <c r="G1870">
        <v>1.2383230000000001</v>
      </c>
      <c r="H1870">
        <v>1.2383230000000001</v>
      </c>
      <c r="I1870">
        <v>96.808899999999994</v>
      </c>
      <c r="J1870">
        <v>0</v>
      </c>
      <c r="K1870">
        <v>0</v>
      </c>
      <c r="L1870">
        <v>0</v>
      </c>
      <c r="M1870">
        <v>0</v>
      </c>
      <c r="N1870">
        <v>0</v>
      </c>
      <c r="O1870">
        <v>3401</v>
      </c>
    </row>
    <row r="1871" spans="1:15">
      <c r="A1871" t="s">
        <v>29</v>
      </c>
      <c r="B1871" t="s">
        <v>42</v>
      </c>
      <c r="C1871" t="s">
        <v>43</v>
      </c>
      <c r="D1871" t="s">
        <v>32</v>
      </c>
      <c r="E1871">
        <v>12</v>
      </c>
      <c r="F1871" t="str">
        <f t="shared" si="29"/>
        <v>Average Per Premise1-in-10September System Peak Day50% Cycling12</v>
      </c>
      <c r="G1871">
        <v>10.873390000000001</v>
      </c>
      <c r="H1871">
        <v>10.873390000000001</v>
      </c>
      <c r="I1871">
        <v>96.808899999999994</v>
      </c>
      <c r="J1871">
        <v>0</v>
      </c>
      <c r="K1871">
        <v>0</v>
      </c>
      <c r="L1871">
        <v>0</v>
      </c>
      <c r="M1871">
        <v>0</v>
      </c>
      <c r="N1871">
        <v>0</v>
      </c>
      <c r="O1871">
        <v>3401</v>
      </c>
    </row>
    <row r="1872" spans="1:15">
      <c r="A1872" t="s">
        <v>30</v>
      </c>
      <c r="B1872" t="s">
        <v>42</v>
      </c>
      <c r="C1872" t="s">
        <v>43</v>
      </c>
      <c r="D1872" t="s">
        <v>32</v>
      </c>
      <c r="E1872">
        <v>12</v>
      </c>
      <c r="F1872" t="str">
        <f t="shared" si="29"/>
        <v>Average Per Device1-in-10September System Peak Day50% Cycling12</v>
      </c>
      <c r="G1872">
        <v>4.8126509999999998</v>
      </c>
      <c r="H1872">
        <v>4.8126509999999998</v>
      </c>
      <c r="I1872">
        <v>96.808899999999994</v>
      </c>
      <c r="J1872">
        <v>0</v>
      </c>
      <c r="K1872">
        <v>0</v>
      </c>
      <c r="L1872">
        <v>0</v>
      </c>
      <c r="M1872">
        <v>0</v>
      </c>
      <c r="N1872">
        <v>0</v>
      </c>
      <c r="O1872">
        <v>3401</v>
      </c>
    </row>
    <row r="1873" spans="1:15">
      <c r="A1873" t="s">
        <v>51</v>
      </c>
      <c r="B1873" t="s">
        <v>42</v>
      </c>
      <c r="C1873" t="s">
        <v>43</v>
      </c>
      <c r="D1873" t="s">
        <v>32</v>
      </c>
      <c r="E1873">
        <v>12</v>
      </c>
      <c r="F1873" t="str">
        <f t="shared" si="29"/>
        <v>Aggregate1-in-10September System Peak Day50% Cycling12</v>
      </c>
      <c r="G1873">
        <v>36.980409999999999</v>
      </c>
      <c r="H1873">
        <v>36.980409999999999</v>
      </c>
      <c r="I1873">
        <v>96.808899999999994</v>
      </c>
      <c r="J1873">
        <v>0</v>
      </c>
      <c r="K1873">
        <v>0</v>
      </c>
      <c r="L1873">
        <v>0</v>
      </c>
      <c r="M1873">
        <v>0</v>
      </c>
      <c r="N1873">
        <v>0</v>
      </c>
      <c r="O1873">
        <v>3401</v>
      </c>
    </row>
    <row r="1874" spans="1:15">
      <c r="A1874" t="s">
        <v>31</v>
      </c>
      <c r="B1874" t="s">
        <v>42</v>
      </c>
      <c r="C1874" t="s">
        <v>43</v>
      </c>
      <c r="D1874" t="s">
        <v>32</v>
      </c>
      <c r="E1874">
        <v>13</v>
      </c>
      <c r="F1874" t="str">
        <f t="shared" si="29"/>
        <v>Average Per Ton1-in-10September System Peak Day50% Cycling13</v>
      </c>
      <c r="G1874">
        <v>1.256575</v>
      </c>
      <c r="H1874">
        <v>1.256575</v>
      </c>
      <c r="I1874">
        <v>93.300200000000004</v>
      </c>
      <c r="J1874">
        <v>0</v>
      </c>
      <c r="K1874">
        <v>0</v>
      </c>
      <c r="L1874">
        <v>0</v>
      </c>
      <c r="M1874">
        <v>0</v>
      </c>
      <c r="N1874">
        <v>0</v>
      </c>
      <c r="O1874">
        <v>3401</v>
      </c>
    </row>
    <row r="1875" spans="1:15">
      <c r="A1875" t="s">
        <v>29</v>
      </c>
      <c r="B1875" t="s">
        <v>42</v>
      </c>
      <c r="C1875" t="s">
        <v>43</v>
      </c>
      <c r="D1875" t="s">
        <v>32</v>
      </c>
      <c r="E1875">
        <v>13</v>
      </c>
      <c r="F1875" t="str">
        <f t="shared" si="29"/>
        <v>Average Per Premise1-in-10September System Peak Day50% Cycling13</v>
      </c>
      <c r="G1875">
        <v>11.033659999999999</v>
      </c>
      <c r="H1875">
        <v>11.033659999999999</v>
      </c>
      <c r="I1875">
        <v>93.300200000000004</v>
      </c>
      <c r="J1875">
        <v>0</v>
      </c>
      <c r="K1875">
        <v>0</v>
      </c>
      <c r="L1875">
        <v>0</v>
      </c>
      <c r="M1875">
        <v>0</v>
      </c>
      <c r="N1875">
        <v>0</v>
      </c>
      <c r="O1875">
        <v>3401</v>
      </c>
    </row>
    <row r="1876" spans="1:15">
      <c r="A1876" t="s">
        <v>30</v>
      </c>
      <c r="B1876" t="s">
        <v>42</v>
      </c>
      <c r="C1876" t="s">
        <v>43</v>
      </c>
      <c r="D1876" t="s">
        <v>32</v>
      </c>
      <c r="E1876">
        <v>13</v>
      </c>
      <c r="F1876" t="str">
        <f t="shared" si="29"/>
        <v>Average Per Device1-in-10September System Peak Day50% Cycling13</v>
      </c>
      <c r="G1876">
        <v>4.8835850000000001</v>
      </c>
      <c r="H1876">
        <v>4.8835850000000001</v>
      </c>
      <c r="I1876">
        <v>93.300200000000004</v>
      </c>
      <c r="J1876">
        <v>0</v>
      </c>
      <c r="K1876">
        <v>0</v>
      </c>
      <c r="L1876">
        <v>0</v>
      </c>
      <c r="M1876">
        <v>0</v>
      </c>
      <c r="N1876">
        <v>0</v>
      </c>
      <c r="O1876">
        <v>3401</v>
      </c>
    </row>
    <row r="1877" spans="1:15">
      <c r="A1877" t="s">
        <v>51</v>
      </c>
      <c r="B1877" t="s">
        <v>42</v>
      </c>
      <c r="C1877" t="s">
        <v>43</v>
      </c>
      <c r="D1877" t="s">
        <v>32</v>
      </c>
      <c r="E1877">
        <v>13</v>
      </c>
      <c r="F1877" t="str">
        <f t="shared" si="29"/>
        <v>Aggregate1-in-10September System Peak Day50% Cycling13</v>
      </c>
      <c r="G1877">
        <v>37.525469999999999</v>
      </c>
      <c r="H1877">
        <v>37.525469999999999</v>
      </c>
      <c r="I1877">
        <v>93.300200000000004</v>
      </c>
      <c r="J1877">
        <v>0</v>
      </c>
      <c r="K1877">
        <v>0</v>
      </c>
      <c r="L1877">
        <v>0</v>
      </c>
      <c r="M1877">
        <v>0</v>
      </c>
      <c r="N1877">
        <v>0</v>
      </c>
      <c r="O1877">
        <v>3401</v>
      </c>
    </row>
    <row r="1878" spans="1:15">
      <c r="A1878" t="s">
        <v>31</v>
      </c>
      <c r="B1878" t="s">
        <v>42</v>
      </c>
      <c r="C1878" t="s">
        <v>43</v>
      </c>
      <c r="D1878" t="s">
        <v>32</v>
      </c>
      <c r="E1878">
        <v>14</v>
      </c>
      <c r="F1878" t="str">
        <f t="shared" si="29"/>
        <v>Average Per Ton1-in-10September System Peak Day50% Cycling14</v>
      </c>
      <c r="G1878">
        <v>1.157538</v>
      </c>
      <c r="H1878">
        <v>1.262078</v>
      </c>
      <c r="I1878">
        <v>92.351699999999994</v>
      </c>
      <c r="J1878">
        <v>6.9430400000000003E-2</v>
      </c>
      <c r="K1878">
        <v>9.0173699999999996E-2</v>
      </c>
      <c r="L1878">
        <v>0.10454040000000001</v>
      </c>
      <c r="M1878">
        <v>0.1189071</v>
      </c>
      <c r="N1878">
        <v>0.13965040000000001</v>
      </c>
      <c r="O1878">
        <v>3401</v>
      </c>
    </row>
    <row r="1879" spans="1:15">
      <c r="A1879" t="s">
        <v>29</v>
      </c>
      <c r="B1879" t="s">
        <v>42</v>
      </c>
      <c r="C1879" t="s">
        <v>43</v>
      </c>
      <c r="D1879" t="s">
        <v>32</v>
      </c>
      <c r="E1879">
        <v>14</v>
      </c>
      <c r="F1879" t="str">
        <f t="shared" si="29"/>
        <v>Average Per Premise1-in-10September System Peak Day50% Cycling14</v>
      </c>
      <c r="G1879">
        <v>10.16404</v>
      </c>
      <c r="H1879">
        <v>11.08198</v>
      </c>
      <c r="I1879">
        <v>92.351699999999994</v>
      </c>
      <c r="J1879">
        <v>0.60965049999999998</v>
      </c>
      <c r="K1879">
        <v>0.79179169999999999</v>
      </c>
      <c r="L1879">
        <v>0.91794209999999998</v>
      </c>
      <c r="M1879">
        <v>1.0440929999999999</v>
      </c>
      <c r="N1879">
        <v>1.226234</v>
      </c>
      <c r="O1879">
        <v>3401</v>
      </c>
    </row>
    <row r="1880" spans="1:15">
      <c r="A1880" t="s">
        <v>30</v>
      </c>
      <c r="B1880" t="s">
        <v>42</v>
      </c>
      <c r="C1880" t="s">
        <v>43</v>
      </c>
      <c r="D1880" t="s">
        <v>32</v>
      </c>
      <c r="E1880">
        <v>14</v>
      </c>
      <c r="F1880" t="str">
        <f t="shared" si="29"/>
        <v>Average Per Device1-in-10September System Peak Day50% Cycling14</v>
      </c>
      <c r="G1880">
        <v>4.498685</v>
      </c>
      <c r="H1880">
        <v>4.9049740000000002</v>
      </c>
      <c r="I1880">
        <v>92.351699999999994</v>
      </c>
      <c r="J1880">
        <v>0.26983620000000003</v>
      </c>
      <c r="K1880">
        <v>0.35045330000000002</v>
      </c>
      <c r="L1880">
        <v>0.4062885</v>
      </c>
      <c r="M1880">
        <v>0.46212370000000003</v>
      </c>
      <c r="N1880">
        <v>0.54274089999999997</v>
      </c>
      <c r="O1880">
        <v>3401</v>
      </c>
    </row>
    <row r="1881" spans="1:15">
      <c r="A1881" t="s">
        <v>51</v>
      </c>
      <c r="B1881" t="s">
        <v>42</v>
      </c>
      <c r="C1881" t="s">
        <v>43</v>
      </c>
      <c r="D1881" t="s">
        <v>32</v>
      </c>
      <c r="E1881">
        <v>14</v>
      </c>
      <c r="F1881" t="str">
        <f t="shared" si="29"/>
        <v>Aggregate1-in-10September System Peak Day50% Cycling14</v>
      </c>
      <c r="G1881">
        <v>34.567900000000002</v>
      </c>
      <c r="H1881">
        <v>37.689819999999997</v>
      </c>
      <c r="I1881">
        <v>92.351699999999994</v>
      </c>
      <c r="J1881">
        <v>2.0734210000000002</v>
      </c>
      <c r="K1881">
        <v>2.6928830000000001</v>
      </c>
      <c r="L1881">
        <v>3.1219209999999999</v>
      </c>
      <c r="M1881">
        <v>3.5509590000000002</v>
      </c>
      <c r="N1881">
        <v>4.1704210000000002</v>
      </c>
      <c r="O1881">
        <v>3401</v>
      </c>
    </row>
    <row r="1882" spans="1:15">
      <c r="A1882" t="s">
        <v>31</v>
      </c>
      <c r="B1882" t="s">
        <v>42</v>
      </c>
      <c r="C1882" t="s">
        <v>43</v>
      </c>
      <c r="D1882" t="s">
        <v>32</v>
      </c>
      <c r="E1882">
        <v>15</v>
      </c>
      <c r="F1882" t="str">
        <f t="shared" si="29"/>
        <v>Average Per Ton1-in-10September System Peak Day50% Cycling15</v>
      </c>
      <c r="G1882">
        <v>1.1427670000000001</v>
      </c>
      <c r="H1882">
        <v>1.2650220000000001</v>
      </c>
      <c r="I1882">
        <v>92.5839</v>
      </c>
      <c r="J1882">
        <v>8.1195699999999996E-2</v>
      </c>
      <c r="K1882">
        <v>0.10545400000000001</v>
      </c>
      <c r="L1882">
        <v>0.12225519999999999</v>
      </c>
      <c r="M1882">
        <v>0.1390564</v>
      </c>
      <c r="N1882">
        <v>0.16331470000000001</v>
      </c>
      <c r="O1882">
        <v>3401</v>
      </c>
    </row>
    <row r="1883" spans="1:15">
      <c r="A1883" t="s">
        <v>29</v>
      </c>
      <c r="B1883" t="s">
        <v>42</v>
      </c>
      <c r="C1883" t="s">
        <v>43</v>
      </c>
      <c r="D1883" t="s">
        <v>32</v>
      </c>
      <c r="E1883">
        <v>15</v>
      </c>
      <c r="F1883" t="str">
        <f t="shared" si="29"/>
        <v>Average Per Premise1-in-10September System Peak Day50% Cycling15</v>
      </c>
      <c r="G1883">
        <v>10.03434</v>
      </c>
      <c r="H1883">
        <v>11.10783</v>
      </c>
      <c r="I1883">
        <v>92.5839</v>
      </c>
      <c r="J1883">
        <v>0.71295830000000004</v>
      </c>
      <c r="K1883">
        <v>0.92596409999999996</v>
      </c>
      <c r="L1883">
        <v>1.073491</v>
      </c>
      <c r="M1883">
        <v>1.2210179999999999</v>
      </c>
      <c r="N1883">
        <v>1.434024</v>
      </c>
      <c r="O1883">
        <v>3401</v>
      </c>
    </row>
    <row r="1884" spans="1:15">
      <c r="A1884" t="s">
        <v>30</v>
      </c>
      <c r="B1884" t="s">
        <v>42</v>
      </c>
      <c r="C1884" t="s">
        <v>43</v>
      </c>
      <c r="D1884" t="s">
        <v>32</v>
      </c>
      <c r="E1884">
        <v>15</v>
      </c>
      <c r="F1884" t="str">
        <f t="shared" si="29"/>
        <v>Average Per Device1-in-10September System Peak Day50% Cycling15</v>
      </c>
      <c r="G1884">
        <v>4.441281</v>
      </c>
      <c r="H1884">
        <v>4.916417</v>
      </c>
      <c r="I1884">
        <v>92.5839</v>
      </c>
      <c r="J1884">
        <v>0.31556109999999998</v>
      </c>
      <c r="K1884">
        <v>0.40983910000000001</v>
      </c>
      <c r="L1884">
        <v>0.4751358</v>
      </c>
      <c r="M1884">
        <v>0.54043249999999998</v>
      </c>
      <c r="N1884">
        <v>0.63471060000000001</v>
      </c>
      <c r="O1884">
        <v>3401</v>
      </c>
    </row>
    <row r="1885" spans="1:15">
      <c r="A1885" t="s">
        <v>51</v>
      </c>
      <c r="B1885" t="s">
        <v>42</v>
      </c>
      <c r="C1885" t="s">
        <v>43</v>
      </c>
      <c r="D1885" t="s">
        <v>32</v>
      </c>
      <c r="E1885">
        <v>15</v>
      </c>
      <c r="F1885" t="str">
        <f t="shared" si="29"/>
        <v>Aggregate1-in-10September System Peak Day50% Cycling15</v>
      </c>
      <c r="G1885">
        <v>34.126800000000003</v>
      </c>
      <c r="H1885">
        <v>37.777740000000001</v>
      </c>
      <c r="I1885">
        <v>92.5839</v>
      </c>
      <c r="J1885">
        <v>2.4247709999999998</v>
      </c>
      <c r="K1885">
        <v>3.1492040000000001</v>
      </c>
      <c r="L1885">
        <v>3.650944</v>
      </c>
      <c r="M1885">
        <v>4.1526839999999998</v>
      </c>
      <c r="N1885">
        <v>4.8771170000000001</v>
      </c>
      <c r="O1885">
        <v>3401</v>
      </c>
    </row>
    <row r="1886" spans="1:15">
      <c r="A1886" t="s">
        <v>31</v>
      </c>
      <c r="B1886" t="s">
        <v>42</v>
      </c>
      <c r="C1886" t="s">
        <v>43</v>
      </c>
      <c r="D1886" t="s">
        <v>32</v>
      </c>
      <c r="E1886">
        <v>16</v>
      </c>
      <c r="F1886" t="str">
        <f t="shared" si="29"/>
        <v>Average Per Ton1-in-10September System Peak Day50% Cycling16</v>
      </c>
      <c r="G1886">
        <v>1.1079650000000001</v>
      </c>
      <c r="H1886">
        <v>1.2473449999999999</v>
      </c>
      <c r="I1886">
        <v>91.048199999999994</v>
      </c>
      <c r="J1886">
        <v>9.2569100000000001E-2</v>
      </c>
      <c r="K1886">
        <v>0.12022529999999999</v>
      </c>
      <c r="L1886">
        <v>0.1393799</v>
      </c>
      <c r="M1886">
        <v>0.1585346</v>
      </c>
      <c r="N1886">
        <v>0.18619079999999999</v>
      </c>
      <c r="O1886">
        <v>3401</v>
      </c>
    </row>
    <row r="1887" spans="1:15">
      <c r="A1887" t="s">
        <v>29</v>
      </c>
      <c r="B1887" t="s">
        <v>42</v>
      </c>
      <c r="C1887" t="s">
        <v>43</v>
      </c>
      <c r="D1887" t="s">
        <v>32</v>
      </c>
      <c r="E1887">
        <v>16</v>
      </c>
      <c r="F1887" t="str">
        <f t="shared" si="29"/>
        <v>Average Per Premise1-in-10September System Peak Day50% Cycling16</v>
      </c>
      <c r="G1887">
        <v>9.7287540000000003</v>
      </c>
      <c r="H1887">
        <v>10.95261</v>
      </c>
      <c r="I1887">
        <v>91.048199999999994</v>
      </c>
      <c r="J1887">
        <v>0.81282500000000002</v>
      </c>
      <c r="K1887">
        <v>1.0556669999999999</v>
      </c>
      <c r="L1887">
        <v>1.223859</v>
      </c>
      <c r="M1887">
        <v>1.3920509999999999</v>
      </c>
      <c r="N1887">
        <v>1.6348929999999999</v>
      </c>
      <c r="O1887">
        <v>3401</v>
      </c>
    </row>
    <row r="1888" spans="1:15">
      <c r="A1888" t="s">
        <v>30</v>
      </c>
      <c r="B1888" t="s">
        <v>42</v>
      </c>
      <c r="C1888" t="s">
        <v>43</v>
      </c>
      <c r="D1888" t="s">
        <v>32</v>
      </c>
      <c r="E1888">
        <v>16</v>
      </c>
      <c r="F1888" t="str">
        <f t="shared" si="29"/>
        <v>Average Per Device1-in-10September System Peak Day50% Cycling16</v>
      </c>
      <c r="G1888">
        <v>4.3060239999999999</v>
      </c>
      <c r="H1888">
        <v>4.8477139999999999</v>
      </c>
      <c r="I1888">
        <v>91.048199999999994</v>
      </c>
      <c r="J1888">
        <v>0.35976279999999999</v>
      </c>
      <c r="K1888">
        <v>0.46724680000000002</v>
      </c>
      <c r="L1888">
        <v>0.5416898</v>
      </c>
      <c r="M1888">
        <v>0.61613289999999998</v>
      </c>
      <c r="N1888">
        <v>0.72361679999999995</v>
      </c>
      <c r="O1888">
        <v>3401</v>
      </c>
    </row>
    <row r="1889" spans="1:15">
      <c r="A1889" t="s">
        <v>51</v>
      </c>
      <c r="B1889" t="s">
        <v>42</v>
      </c>
      <c r="C1889" t="s">
        <v>43</v>
      </c>
      <c r="D1889" t="s">
        <v>32</v>
      </c>
      <c r="E1889">
        <v>16</v>
      </c>
      <c r="F1889" t="str">
        <f t="shared" si="29"/>
        <v>Aggregate1-in-10September System Peak Day50% Cycling16</v>
      </c>
      <c r="G1889">
        <v>33.087490000000003</v>
      </c>
      <c r="H1889">
        <v>37.249839999999999</v>
      </c>
      <c r="I1889">
        <v>91.048199999999994</v>
      </c>
      <c r="J1889">
        <v>2.764418</v>
      </c>
      <c r="K1889">
        <v>3.5903239999999998</v>
      </c>
      <c r="L1889">
        <v>4.162344</v>
      </c>
      <c r="M1889">
        <v>4.7343650000000004</v>
      </c>
      <c r="N1889">
        <v>5.5602720000000003</v>
      </c>
      <c r="O1889">
        <v>3401</v>
      </c>
    </row>
    <row r="1890" spans="1:15">
      <c r="A1890" t="s">
        <v>31</v>
      </c>
      <c r="B1890" t="s">
        <v>42</v>
      </c>
      <c r="C1890" t="s">
        <v>43</v>
      </c>
      <c r="D1890" t="s">
        <v>32</v>
      </c>
      <c r="E1890">
        <v>17</v>
      </c>
      <c r="F1890" t="str">
        <f t="shared" si="29"/>
        <v>Average Per Ton1-in-10September System Peak Day50% Cycling17</v>
      </c>
      <c r="G1890">
        <v>1.0498529999999999</v>
      </c>
      <c r="H1890">
        <v>1.187538</v>
      </c>
      <c r="I1890">
        <v>89.443700000000007</v>
      </c>
      <c r="J1890">
        <v>9.1443300000000005E-2</v>
      </c>
      <c r="K1890">
        <v>0.1187631</v>
      </c>
      <c r="L1890">
        <v>0.1376848</v>
      </c>
      <c r="M1890">
        <v>0.15660650000000001</v>
      </c>
      <c r="N1890">
        <v>0.18392639999999999</v>
      </c>
      <c r="O1890">
        <v>3401</v>
      </c>
    </row>
    <row r="1891" spans="1:15">
      <c r="A1891" t="s">
        <v>29</v>
      </c>
      <c r="B1891" t="s">
        <v>42</v>
      </c>
      <c r="C1891" t="s">
        <v>43</v>
      </c>
      <c r="D1891" t="s">
        <v>32</v>
      </c>
      <c r="E1891">
        <v>17</v>
      </c>
      <c r="F1891" t="str">
        <f t="shared" si="29"/>
        <v>Average Per Premise1-in-10September System Peak Day50% Cycling17</v>
      </c>
      <c r="G1891">
        <v>9.2184889999999999</v>
      </c>
      <c r="H1891">
        <v>10.42746</v>
      </c>
      <c r="I1891">
        <v>89.443700000000007</v>
      </c>
      <c r="J1891">
        <v>0.80293959999999998</v>
      </c>
      <c r="K1891">
        <v>1.0428280000000001</v>
      </c>
      <c r="L1891">
        <v>1.2089749999999999</v>
      </c>
      <c r="M1891">
        <v>1.375121</v>
      </c>
      <c r="N1891">
        <v>1.6150100000000001</v>
      </c>
      <c r="O1891">
        <v>3401</v>
      </c>
    </row>
    <row r="1892" spans="1:15">
      <c r="A1892" t="s">
        <v>30</v>
      </c>
      <c r="B1892" t="s">
        <v>42</v>
      </c>
      <c r="C1892" t="s">
        <v>43</v>
      </c>
      <c r="D1892" t="s">
        <v>32</v>
      </c>
      <c r="E1892">
        <v>17</v>
      </c>
      <c r="F1892" t="str">
        <f t="shared" si="29"/>
        <v>Average Per Device1-in-10September System Peak Day50% Cycling17</v>
      </c>
      <c r="G1892">
        <v>4.0801769999999999</v>
      </c>
      <c r="H1892">
        <v>4.6152790000000001</v>
      </c>
      <c r="I1892">
        <v>89.443700000000007</v>
      </c>
      <c r="J1892">
        <v>0.35538750000000002</v>
      </c>
      <c r="K1892">
        <v>0.46156419999999998</v>
      </c>
      <c r="L1892">
        <v>0.53510190000000002</v>
      </c>
      <c r="M1892">
        <v>0.60863959999999995</v>
      </c>
      <c r="N1892">
        <v>0.71481640000000002</v>
      </c>
      <c r="O1892">
        <v>3401</v>
      </c>
    </row>
    <row r="1893" spans="1:15">
      <c r="A1893" t="s">
        <v>51</v>
      </c>
      <c r="B1893" t="s">
        <v>42</v>
      </c>
      <c r="C1893" t="s">
        <v>43</v>
      </c>
      <c r="D1893" t="s">
        <v>32</v>
      </c>
      <c r="E1893">
        <v>17</v>
      </c>
      <c r="F1893" t="str">
        <f t="shared" si="29"/>
        <v>Aggregate1-in-10September System Peak Day50% Cycling17</v>
      </c>
      <c r="G1893">
        <v>31.352080000000001</v>
      </c>
      <c r="H1893">
        <v>35.463810000000002</v>
      </c>
      <c r="I1893">
        <v>89.443700000000007</v>
      </c>
      <c r="J1893">
        <v>2.7307969999999999</v>
      </c>
      <c r="K1893">
        <v>3.546659</v>
      </c>
      <c r="L1893">
        <v>4.1117229999999996</v>
      </c>
      <c r="M1893">
        <v>4.6767859999999999</v>
      </c>
      <c r="N1893">
        <v>5.4926490000000001</v>
      </c>
      <c r="O1893">
        <v>3401</v>
      </c>
    </row>
    <row r="1894" spans="1:15">
      <c r="A1894" t="s">
        <v>31</v>
      </c>
      <c r="B1894" t="s">
        <v>42</v>
      </c>
      <c r="C1894" t="s">
        <v>43</v>
      </c>
      <c r="D1894" t="s">
        <v>32</v>
      </c>
      <c r="E1894">
        <v>18</v>
      </c>
      <c r="F1894" t="str">
        <f t="shared" si="29"/>
        <v>Average Per Ton1-in-10September System Peak Day50% Cycling18</v>
      </c>
      <c r="G1894">
        <v>0.95827879999999999</v>
      </c>
      <c r="H1894">
        <v>1.0591569999999999</v>
      </c>
      <c r="I1894">
        <v>86.961799999999997</v>
      </c>
      <c r="J1894">
        <v>6.6998100000000005E-2</v>
      </c>
      <c r="K1894">
        <v>8.7014599999999998E-2</v>
      </c>
      <c r="L1894">
        <v>0.100878</v>
      </c>
      <c r="M1894">
        <v>0.11474139999999999</v>
      </c>
      <c r="N1894">
        <v>0.13475799999999999</v>
      </c>
      <c r="O1894">
        <v>3401</v>
      </c>
    </row>
    <row r="1895" spans="1:15">
      <c r="A1895" t="s">
        <v>29</v>
      </c>
      <c r="B1895" t="s">
        <v>42</v>
      </c>
      <c r="C1895" t="s">
        <v>43</v>
      </c>
      <c r="D1895" t="s">
        <v>32</v>
      </c>
      <c r="E1895">
        <v>18</v>
      </c>
      <c r="F1895" t="str">
        <f t="shared" si="29"/>
        <v>Average Per Premise1-in-10September System Peak Day50% Cycling18</v>
      </c>
      <c r="G1895">
        <v>8.4143989999999995</v>
      </c>
      <c r="H1895">
        <v>9.3001830000000005</v>
      </c>
      <c r="I1895">
        <v>86.961799999999997</v>
      </c>
      <c r="J1895">
        <v>0.5882927</v>
      </c>
      <c r="K1895">
        <v>0.76405290000000003</v>
      </c>
      <c r="L1895">
        <v>0.88578400000000002</v>
      </c>
      <c r="M1895">
        <v>1.0075149999999999</v>
      </c>
      <c r="N1895">
        <v>1.1832750000000001</v>
      </c>
      <c r="O1895">
        <v>3401</v>
      </c>
    </row>
    <row r="1896" spans="1:15">
      <c r="A1896" t="s">
        <v>30</v>
      </c>
      <c r="B1896" t="s">
        <v>42</v>
      </c>
      <c r="C1896" t="s">
        <v>43</v>
      </c>
      <c r="D1896" t="s">
        <v>32</v>
      </c>
      <c r="E1896">
        <v>18</v>
      </c>
      <c r="F1896" t="str">
        <f t="shared" si="29"/>
        <v>Average Per Device1-in-10September System Peak Day50% Cycling18</v>
      </c>
      <c r="G1896">
        <v>3.7242799999999998</v>
      </c>
      <c r="H1896">
        <v>4.1163350000000003</v>
      </c>
      <c r="I1896">
        <v>86.961799999999997</v>
      </c>
      <c r="J1896">
        <v>0.26038299999999998</v>
      </c>
      <c r="K1896">
        <v>0.33817589999999997</v>
      </c>
      <c r="L1896">
        <v>0.39205509999999999</v>
      </c>
      <c r="M1896">
        <v>0.4459342</v>
      </c>
      <c r="N1896">
        <v>0.5237271</v>
      </c>
      <c r="O1896">
        <v>3401</v>
      </c>
    </row>
    <row r="1897" spans="1:15">
      <c r="A1897" t="s">
        <v>51</v>
      </c>
      <c r="B1897" t="s">
        <v>42</v>
      </c>
      <c r="C1897" t="s">
        <v>43</v>
      </c>
      <c r="D1897" t="s">
        <v>32</v>
      </c>
      <c r="E1897">
        <v>18</v>
      </c>
      <c r="F1897" t="str">
        <f t="shared" si="29"/>
        <v>Aggregate1-in-10September System Peak Day50% Cycling18</v>
      </c>
      <c r="G1897">
        <v>28.617370000000001</v>
      </c>
      <c r="H1897">
        <v>31.629919999999998</v>
      </c>
      <c r="I1897">
        <v>86.961799999999997</v>
      </c>
      <c r="J1897">
        <v>2.0007830000000002</v>
      </c>
      <c r="K1897">
        <v>2.598544</v>
      </c>
      <c r="L1897">
        <v>3.0125510000000002</v>
      </c>
      <c r="M1897">
        <v>3.426558</v>
      </c>
      <c r="N1897">
        <v>4.0243190000000002</v>
      </c>
      <c r="O1897">
        <v>3401</v>
      </c>
    </row>
    <row r="1898" spans="1:15">
      <c r="A1898" t="s">
        <v>31</v>
      </c>
      <c r="B1898" t="s">
        <v>42</v>
      </c>
      <c r="C1898" t="s">
        <v>43</v>
      </c>
      <c r="D1898" t="s">
        <v>32</v>
      </c>
      <c r="E1898">
        <v>19</v>
      </c>
      <c r="F1898" t="str">
        <f t="shared" si="29"/>
        <v>Average Per Ton1-in-10September System Peak Day50% Cycling19</v>
      </c>
      <c r="G1898">
        <v>0.91220159999999995</v>
      </c>
      <c r="H1898">
        <v>0.91220159999999995</v>
      </c>
      <c r="I1898">
        <v>84.832400000000007</v>
      </c>
      <c r="J1898">
        <v>0</v>
      </c>
      <c r="K1898">
        <v>0</v>
      </c>
      <c r="L1898">
        <v>0</v>
      </c>
      <c r="M1898">
        <v>0</v>
      </c>
      <c r="N1898">
        <v>0</v>
      </c>
      <c r="O1898">
        <v>3401</v>
      </c>
    </row>
    <row r="1899" spans="1:15">
      <c r="A1899" t="s">
        <v>29</v>
      </c>
      <c r="B1899" t="s">
        <v>42</v>
      </c>
      <c r="C1899" t="s">
        <v>43</v>
      </c>
      <c r="D1899" t="s">
        <v>32</v>
      </c>
      <c r="E1899">
        <v>19</v>
      </c>
      <c r="F1899" t="str">
        <f t="shared" si="29"/>
        <v>Average Per Premise1-in-10September System Peak Day50% Cycling19</v>
      </c>
      <c r="G1899">
        <v>8.0098059999999993</v>
      </c>
      <c r="H1899">
        <v>8.0098059999999993</v>
      </c>
      <c r="I1899">
        <v>84.832400000000007</v>
      </c>
      <c r="J1899">
        <v>0</v>
      </c>
      <c r="K1899">
        <v>0</v>
      </c>
      <c r="L1899">
        <v>0</v>
      </c>
      <c r="M1899">
        <v>0</v>
      </c>
      <c r="N1899">
        <v>0</v>
      </c>
      <c r="O1899">
        <v>3401</v>
      </c>
    </row>
    <row r="1900" spans="1:15">
      <c r="A1900" t="s">
        <v>30</v>
      </c>
      <c r="B1900" t="s">
        <v>42</v>
      </c>
      <c r="C1900" t="s">
        <v>43</v>
      </c>
      <c r="D1900" t="s">
        <v>32</v>
      </c>
      <c r="E1900">
        <v>19</v>
      </c>
      <c r="F1900" t="str">
        <f t="shared" si="29"/>
        <v>Average Per Device1-in-10September System Peak Day50% Cycling19</v>
      </c>
      <c r="G1900">
        <v>3.545204</v>
      </c>
      <c r="H1900">
        <v>3.545204</v>
      </c>
      <c r="I1900">
        <v>84.832400000000007</v>
      </c>
      <c r="J1900">
        <v>0</v>
      </c>
      <c r="K1900">
        <v>0</v>
      </c>
      <c r="L1900">
        <v>0</v>
      </c>
      <c r="M1900">
        <v>0</v>
      </c>
      <c r="N1900">
        <v>0</v>
      </c>
      <c r="O1900">
        <v>3401</v>
      </c>
    </row>
    <row r="1901" spans="1:15">
      <c r="A1901" t="s">
        <v>51</v>
      </c>
      <c r="B1901" t="s">
        <v>42</v>
      </c>
      <c r="C1901" t="s">
        <v>43</v>
      </c>
      <c r="D1901" t="s">
        <v>32</v>
      </c>
      <c r="E1901">
        <v>19</v>
      </c>
      <c r="F1901" t="str">
        <f t="shared" si="29"/>
        <v>Aggregate1-in-10September System Peak Day50% Cycling19</v>
      </c>
      <c r="G1901">
        <v>27.241350000000001</v>
      </c>
      <c r="H1901">
        <v>27.241350000000001</v>
      </c>
      <c r="I1901">
        <v>84.832400000000007</v>
      </c>
      <c r="J1901">
        <v>0</v>
      </c>
      <c r="K1901">
        <v>0</v>
      </c>
      <c r="L1901">
        <v>0</v>
      </c>
      <c r="M1901">
        <v>0</v>
      </c>
      <c r="N1901">
        <v>0</v>
      </c>
      <c r="O1901">
        <v>3401</v>
      </c>
    </row>
    <row r="1902" spans="1:15">
      <c r="A1902" t="s">
        <v>31</v>
      </c>
      <c r="B1902" t="s">
        <v>42</v>
      </c>
      <c r="C1902" t="s">
        <v>43</v>
      </c>
      <c r="D1902" t="s">
        <v>32</v>
      </c>
      <c r="E1902">
        <v>20</v>
      </c>
      <c r="F1902" t="str">
        <f t="shared" si="29"/>
        <v>Average Per Ton1-in-10September System Peak Day50% Cycling20</v>
      </c>
      <c r="G1902">
        <v>0.85115439999999998</v>
      </c>
      <c r="H1902">
        <v>0.85115439999999998</v>
      </c>
      <c r="I1902">
        <v>81.670100000000005</v>
      </c>
      <c r="J1902">
        <v>0</v>
      </c>
      <c r="K1902">
        <v>0</v>
      </c>
      <c r="L1902">
        <v>0</v>
      </c>
      <c r="M1902">
        <v>0</v>
      </c>
      <c r="N1902">
        <v>0</v>
      </c>
      <c r="O1902">
        <v>3401</v>
      </c>
    </row>
    <row r="1903" spans="1:15">
      <c r="A1903" t="s">
        <v>29</v>
      </c>
      <c r="B1903" t="s">
        <v>42</v>
      </c>
      <c r="C1903" t="s">
        <v>43</v>
      </c>
      <c r="D1903" t="s">
        <v>32</v>
      </c>
      <c r="E1903">
        <v>20</v>
      </c>
      <c r="F1903" t="str">
        <f t="shared" si="29"/>
        <v>Average Per Premise1-in-10September System Peak Day50% Cycling20</v>
      </c>
      <c r="G1903">
        <v>7.4737669999999996</v>
      </c>
      <c r="H1903">
        <v>7.4737669999999996</v>
      </c>
      <c r="I1903">
        <v>81.670100000000005</v>
      </c>
      <c r="J1903">
        <v>0</v>
      </c>
      <c r="K1903">
        <v>0</v>
      </c>
      <c r="L1903">
        <v>0</v>
      </c>
      <c r="M1903">
        <v>0</v>
      </c>
      <c r="N1903">
        <v>0</v>
      </c>
      <c r="O1903">
        <v>3401</v>
      </c>
    </row>
    <row r="1904" spans="1:15">
      <c r="A1904" t="s">
        <v>30</v>
      </c>
      <c r="B1904" t="s">
        <v>42</v>
      </c>
      <c r="C1904" t="s">
        <v>43</v>
      </c>
      <c r="D1904" t="s">
        <v>32</v>
      </c>
      <c r="E1904">
        <v>20</v>
      </c>
      <c r="F1904" t="str">
        <f t="shared" si="29"/>
        <v>Average Per Device1-in-10September System Peak Day50% Cycling20</v>
      </c>
      <c r="G1904">
        <v>3.3079489999999998</v>
      </c>
      <c r="H1904">
        <v>3.3079489999999998</v>
      </c>
      <c r="I1904">
        <v>81.670100000000005</v>
      </c>
      <c r="J1904">
        <v>0</v>
      </c>
      <c r="K1904">
        <v>0</v>
      </c>
      <c r="L1904">
        <v>0</v>
      </c>
      <c r="M1904">
        <v>0</v>
      </c>
      <c r="N1904">
        <v>0</v>
      </c>
      <c r="O1904">
        <v>3401</v>
      </c>
    </row>
    <row r="1905" spans="1:15">
      <c r="A1905" t="s">
        <v>51</v>
      </c>
      <c r="B1905" t="s">
        <v>42</v>
      </c>
      <c r="C1905" t="s">
        <v>43</v>
      </c>
      <c r="D1905" t="s">
        <v>32</v>
      </c>
      <c r="E1905">
        <v>20</v>
      </c>
      <c r="F1905" t="str">
        <f t="shared" si="29"/>
        <v>Aggregate1-in-10September System Peak Day50% Cycling20</v>
      </c>
      <c r="G1905">
        <v>25.418279999999999</v>
      </c>
      <c r="H1905">
        <v>25.418279999999999</v>
      </c>
      <c r="I1905">
        <v>81.670100000000005</v>
      </c>
      <c r="J1905">
        <v>0</v>
      </c>
      <c r="K1905">
        <v>0</v>
      </c>
      <c r="L1905">
        <v>0</v>
      </c>
      <c r="M1905">
        <v>0</v>
      </c>
      <c r="N1905">
        <v>0</v>
      </c>
      <c r="O1905">
        <v>3401</v>
      </c>
    </row>
    <row r="1906" spans="1:15">
      <c r="A1906" t="s">
        <v>31</v>
      </c>
      <c r="B1906" t="s">
        <v>42</v>
      </c>
      <c r="C1906" t="s">
        <v>43</v>
      </c>
      <c r="D1906" t="s">
        <v>32</v>
      </c>
      <c r="E1906">
        <v>21</v>
      </c>
      <c r="F1906" t="str">
        <f t="shared" si="29"/>
        <v>Average Per Ton1-in-10September System Peak Day50% Cycling21</v>
      </c>
      <c r="G1906">
        <v>0.78149570000000002</v>
      </c>
      <c r="H1906">
        <v>0.78149570000000002</v>
      </c>
      <c r="I1906">
        <v>80.643900000000002</v>
      </c>
      <c r="J1906">
        <v>0</v>
      </c>
      <c r="K1906">
        <v>0</v>
      </c>
      <c r="L1906">
        <v>0</v>
      </c>
      <c r="M1906">
        <v>0</v>
      </c>
      <c r="N1906">
        <v>0</v>
      </c>
      <c r="O1906">
        <v>3401</v>
      </c>
    </row>
    <row r="1907" spans="1:15">
      <c r="A1907" t="s">
        <v>29</v>
      </c>
      <c r="B1907" t="s">
        <v>42</v>
      </c>
      <c r="C1907" t="s">
        <v>43</v>
      </c>
      <c r="D1907" t="s">
        <v>32</v>
      </c>
      <c r="E1907">
        <v>21</v>
      </c>
      <c r="F1907" t="str">
        <f t="shared" si="29"/>
        <v>Average Per Premise1-in-10September System Peak Day50% Cycling21</v>
      </c>
      <c r="G1907">
        <v>6.8621119999999998</v>
      </c>
      <c r="H1907">
        <v>6.8621119999999998</v>
      </c>
      <c r="I1907">
        <v>80.643900000000002</v>
      </c>
      <c r="J1907">
        <v>0</v>
      </c>
      <c r="K1907">
        <v>0</v>
      </c>
      <c r="L1907">
        <v>0</v>
      </c>
      <c r="M1907">
        <v>0</v>
      </c>
      <c r="N1907">
        <v>0</v>
      </c>
      <c r="O1907">
        <v>3401</v>
      </c>
    </row>
    <row r="1908" spans="1:15">
      <c r="A1908" t="s">
        <v>30</v>
      </c>
      <c r="B1908" t="s">
        <v>42</v>
      </c>
      <c r="C1908" t="s">
        <v>43</v>
      </c>
      <c r="D1908" t="s">
        <v>32</v>
      </c>
      <c r="E1908">
        <v>21</v>
      </c>
      <c r="F1908" t="str">
        <f t="shared" si="29"/>
        <v>Average Per Device1-in-10September System Peak Day50% Cycling21</v>
      </c>
      <c r="G1908">
        <v>3.037226</v>
      </c>
      <c r="H1908">
        <v>3.037226</v>
      </c>
      <c r="I1908">
        <v>80.643900000000002</v>
      </c>
      <c r="J1908">
        <v>0</v>
      </c>
      <c r="K1908">
        <v>0</v>
      </c>
      <c r="L1908">
        <v>0</v>
      </c>
      <c r="M1908">
        <v>0</v>
      </c>
      <c r="N1908">
        <v>0</v>
      </c>
      <c r="O1908">
        <v>3401</v>
      </c>
    </row>
    <row r="1909" spans="1:15">
      <c r="A1909" t="s">
        <v>51</v>
      </c>
      <c r="B1909" t="s">
        <v>42</v>
      </c>
      <c r="C1909" t="s">
        <v>43</v>
      </c>
      <c r="D1909" t="s">
        <v>32</v>
      </c>
      <c r="E1909">
        <v>21</v>
      </c>
      <c r="F1909" t="str">
        <f t="shared" si="29"/>
        <v>Aggregate1-in-10September System Peak Day50% Cycling21</v>
      </c>
      <c r="G1909">
        <v>23.338039999999999</v>
      </c>
      <c r="H1909">
        <v>23.338039999999999</v>
      </c>
      <c r="I1909">
        <v>80.643900000000002</v>
      </c>
      <c r="J1909">
        <v>0</v>
      </c>
      <c r="K1909">
        <v>0</v>
      </c>
      <c r="L1909">
        <v>0</v>
      </c>
      <c r="M1909">
        <v>0</v>
      </c>
      <c r="N1909">
        <v>0</v>
      </c>
      <c r="O1909">
        <v>3401</v>
      </c>
    </row>
    <row r="1910" spans="1:15">
      <c r="A1910" t="s">
        <v>31</v>
      </c>
      <c r="B1910" t="s">
        <v>42</v>
      </c>
      <c r="C1910" t="s">
        <v>43</v>
      </c>
      <c r="D1910" t="s">
        <v>32</v>
      </c>
      <c r="E1910">
        <v>22</v>
      </c>
      <c r="F1910" t="str">
        <f t="shared" si="29"/>
        <v>Average Per Ton1-in-10September System Peak Day50% Cycling22</v>
      </c>
      <c r="G1910">
        <v>0.68477710000000003</v>
      </c>
      <c r="H1910">
        <v>0.68477710000000003</v>
      </c>
      <c r="I1910">
        <v>77.865899999999996</v>
      </c>
      <c r="J1910">
        <v>0</v>
      </c>
      <c r="K1910">
        <v>0</v>
      </c>
      <c r="L1910">
        <v>0</v>
      </c>
      <c r="M1910">
        <v>0</v>
      </c>
      <c r="N1910">
        <v>0</v>
      </c>
      <c r="O1910">
        <v>3401</v>
      </c>
    </row>
    <row r="1911" spans="1:15">
      <c r="A1911" t="s">
        <v>29</v>
      </c>
      <c r="B1911" t="s">
        <v>42</v>
      </c>
      <c r="C1911" t="s">
        <v>43</v>
      </c>
      <c r="D1911" t="s">
        <v>32</v>
      </c>
      <c r="E1911">
        <v>22</v>
      </c>
      <c r="F1911" t="str">
        <f t="shared" si="29"/>
        <v>Average Per Premise1-in-10September System Peak Day50% Cycling22</v>
      </c>
      <c r="G1911">
        <v>6.0128500000000003</v>
      </c>
      <c r="H1911">
        <v>6.0128500000000003</v>
      </c>
      <c r="I1911">
        <v>77.865899999999996</v>
      </c>
      <c r="J1911">
        <v>0</v>
      </c>
      <c r="K1911">
        <v>0</v>
      </c>
      <c r="L1911">
        <v>0</v>
      </c>
      <c r="M1911">
        <v>0</v>
      </c>
      <c r="N1911">
        <v>0</v>
      </c>
      <c r="O1911">
        <v>3401</v>
      </c>
    </row>
    <row r="1912" spans="1:15">
      <c r="A1912" t="s">
        <v>30</v>
      </c>
      <c r="B1912" t="s">
        <v>42</v>
      </c>
      <c r="C1912" t="s">
        <v>43</v>
      </c>
      <c r="D1912" t="s">
        <v>32</v>
      </c>
      <c r="E1912">
        <v>22</v>
      </c>
      <c r="F1912" t="str">
        <f t="shared" si="29"/>
        <v>Average Per Device1-in-10September System Peak Day50% Cycling22</v>
      </c>
      <c r="G1912">
        <v>2.6613359999999999</v>
      </c>
      <c r="H1912">
        <v>2.6613359999999999</v>
      </c>
      <c r="I1912">
        <v>77.865899999999996</v>
      </c>
      <c r="J1912">
        <v>0</v>
      </c>
      <c r="K1912">
        <v>0</v>
      </c>
      <c r="L1912">
        <v>0</v>
      </c>
      <c r="M1912">
        <v>0</v>
      </c>
      <c r="N1912">
        <v>0</v>
      </c>
      <c r="O1912">
        <v>3401</v>
      </c>
    </row>
    <row r="1913" spans="1:15">
      <c r="A1913" t="s">
        <v>51</v>
      </c>
      <c r="B1913" t="s">
        <v>42</v>
      </c>
      <c r="C1913" t="s">
        <v>43</v>
      </c>
      <c r="D1913" t="s">
        <v>32</v>
      </c>
      <c r="E1913">
        <v>22</v>
      </c>
      <c r="F1913" t="str">
        <f t="shared" si="29"/>
        <v>Aggregate1-in-10September System Peak Day50% Cycling22</v>
      </c>
      <c r="G1913">
        <v>20.4497</v>
      </c>
      <c r="H1913">
        <v>20.4497</v>
      </c>
      <c r="I1913">
        <v>77.865899999999996</v>
      </c>
      <c r="J1913">
        <v>0</v>
      </c>
      <c r="K1913">
        <v>0</v>
      </c>
      <c r="L1913">
        <v>0</v>
      </c>
      <c r="M1913">
        <v>0</v>
      </c>
      <c r="N1913">
        <v>0</v>
      </c>
      <c r="O1913">
        <v>3401</v>
      </c>
    </row>
    <row r="1914" spans="1:15">
      <c r="A1914" t="s">
        <v>31</v>
      </c>
      <c r="B1914" t="s">
        <v>42</v>
      </c>
      <c r="C1914" t="s">
        <v>43</v>
      </c>
      <c r="D1914" t="s">
        <v>32</v>
      </c>
      <c r="E1914">
        <v>23</v>
      </c>
      <c r="F1914" t="str">
        <f t="shared" si="29"/>
        <v>Average Per Ton1-in-10September System Peak Day50% Cycling23</v>
      </c>
      <c r="G1914">
        <v>0.59658509999999998</v>
      </c>
      <c r="H1914">
        <v>0.59658509999999998</v>
      </c>
      <c r="I1914">
        <v>75.961200000000005</v>
      </c>
      <c r="J1914">
        <v>0</v>
      </c>
      <c r="K1914">
        <v>0</v>
      </c>
      <c r="L1914">
        <v>0</v>
      </c>
      <c r="M1914">
        <v>0</v>
      </c>
      <c r="N1914">
        <v>0</v>
      </c>
      <c r="O1914">
        <v>3401</v>
      </c>
    </row>
    <row r="1915" spans="1:15">
      <c r="A1915" t="s">
        <v>29</v>
      </c>
      <c r="B1915" t="s">
        <v>42</v>
      </c>
      <c r="C1915" t="s">
        <v>43</v>
      </c>
      <c r="D1915" t="s">
        <v>32</v>
      </c>
      <c r="E1915">
        <v>23</v>
      </c>
      <c r="F1915" t="str">
        <f t="shared" si="29"/>
        <v>Average Per Premise1-in-10September System Peak Day50% Cycling23</v>
      </c>
      <c r="G1915">
        <v>5.2384589999999998</v>
      </c>
      <c r="H1915">
        <v>5.2384589999999998</v>
      </c>
      <c r="I1915">
        <v>75.961200000000005</v>
      </c>
      <c r="J1915">
        <v>0</v>
      </c>
      <c r="K1915">
        <v>0</v>
      </c>
      <c r="L1915">
        <v>0</v>
      </c>
      <c r="M1915">
        <v>0</v>
      </c>
      <c r="N1915">
        <v>0</v>
      </c>
      <c r="O1915">
        <v>3401</v>
      </c>
    </row>
    <row r="1916" spans="1:15">
      <c r="A1916" t="s">
        <v>30</v>
      </c>
      <c r="B1916" t="s">
        <v>42</v>
      </c>
      <c r="C1916" t="s">
        <v>43</v>
      </c>
      <c r="D1916" t="s">
        <v>32</v>
      </c>
      <c r="E1916">
        <v>23</v>
      </c>
      <c r="F1916" t="str">
        <f t="shared" si="29"/>
        <v>Average Per Device1-in-10September System Peak Day50% Cycling23</v>
      </c>
      <c r="G1916">
        <v>2.318584</v>
      </c>
      <c r="H1916">
        <v>2.318584</v>
      </c>
      <c r="I1916">
        <v>75.961200000000005</v>
      </c>
      <c r="J1916">
        <v>0</v>
      </c>
      <c r="K1916">
        <v>0</v>
      </c>
      <c r="L1916">
        <v>0</v>
      </c>
      <c r="M1916">
        <v>0</v>
      </c>
      <c r="N1916">
        <v>0</v>
      </c>
      <c r="O1916">
        <v>3401</v>
      </c>
    </row>
    <row r="1917" spans="1:15">
      <c r="A1917" t="s">
        <v>51</v>
      </c>
      <c r="B1917" t="s">
        <v>42</v>
      </c>
      <c r="C1917" t="s">
        <v>43</v>
      </c>
      <c r="D1917" t="s">
        <v>32</v>
      </c>
      <c r="E1917">
        <v>23</v>
      </c>
      <c r="F1917" t="str">
        <f t="shared" si="29"/>
        <v>Aggregate1-in-10September System Peak Day50% Cycling23</v>
      </c>
      <c r="G1917">
        <v>17.815999999999999</v>
      </c>
      <c r="H1917">
        <v>17.815999999999999</v>
      </c>
      <c r="I1917">
        <v>75.961200000000005</v>
      </c>
      <c r="J1917">
        <v>0</v>
      </c>
      <c r="K1917">
        <v>0</v>
      </c>
      <c r="L1917">
        <v>0</v>
      </c>
      <c r="M1917">
        <v>0</v>
      </c>
      <c r="N1917">
        <v>0</v>
      </c>
      <c r="O1917">
        <v>3401</v>
      </c>
    </row>
    <row r="1918" spans="1:15">
      <c r="A1918" t="s">
        <v>31</v>
      </c>
      <c r="B1918" t="s">
        <v>42</v>
      </c>
      <c r="C1918" t="s">
        <v>43</v>
      </c>
      <c r="D1918" t="s">
        <v>32</v>
      </c>
      <c r="E1918">
        <v>24</v>
      </c>
      <c r="F1918" t="str">
        <f t="shared" si="29"/>
        <v>Average Per Ton1-in-10September System Peak Day50% Cycling24</v>
      </c>
      <c r="G1918">
        <v>0.53834280000000001</v>
      </c>
      <c r="H1918">
        <v>0.53834280000000001</v>
      </c>
      <c r="I1918">
        <v>75.4178</v>
      </c>
      <c r="J1918">
        <v>0</v>
      </c>
      <c r="K1918">
        <v>0</v>
      </c>
      <c r="L1918">
        <v>0</v>
      </c>
      <c r="M1918">
        <v>0</v>
      </c>
      <c r="N1918">
        <v>0</v>
      </c>
      <c r="O1918">
        <v>3401</v>
      </c>
    </row>
    <row r="1919" spans="1:15">
      <c r="A1919" t="s">
        <v>29</v>
      </c>
      <c r="B1919" t="s">
        <v>42</v>
      </c>
      <c r="C1919" t="s">
        <v>43</v>
      </c>
      <c r="D1919" t="s">
        <v>32</v>
      </c>
      <c r="E1919">
        <v>24</v>
      </c>
      <c r="F1919" t="str">
        <f t="shared" si="29"/>
        <v>Average Per Premise1-in-10September System Peak Day50% Cycling24</v>
      </c>
      <c r="G1919">
        <v>4.7270490000000001</v>
      </c>
      <c r="H1919">
        <v>4.7270490000000001</v>
      </c>
      <c r="I1919">
        <v>75.4178</v>
      </c>
      <c r="J1919">
        <v>0</v>
      </c>
      <c r="K1919">
        <v>0</v>
      </c>
      <c r="L1919">
        <v>0</v>
      </c>
      <c r="M1919">
        <v>0</v>
      </c>
      <c r="N1919">
        <v>0</v>
      </c>
      <c r="O1919">
        <v>3401</v>
      </c>
    </row>
    <row r="1920" spans="1:15">
      <c r="A1920" t="s">
        <v>30</v>
      </c>
      <c r="B1920" t="s">
        <v>42</v>
      </c>
      <c r="C1920" t="s">
        <v>43</v>
      </c>
      <c r="D1920" t="s">
        <v>32</v>
      </c>
      <c r="E1920">
        <v>24</v>
      </c>
      <c r="F1920" t="str">
        <f t="shared" si="29"/>
        <v>Average Per Device1-in-10September System Peak Day50% Cycling24</v>
      </c>
      <c r="G1920">
        <v>2.0922299999999998</v>
      </c>
      <c r="H1920">
        <v>2.0922299999999998</v>
      </c>
      <c r="I1920">
        <v>75.4178</v>
      </c>
      <c r="J1920">
        <v>0</v>
      </c>
      <c r="K1920">
        <v>0</v>
      </c>
      <c r="L1920">
        <v>0</v>
      </c>
      <c r="M1920">
        <v>0</v>
      </c>
      <c r="N1920">
        <v>0</v>
      </c>
      <c r="O1920">
        <v>3401</v>
      </c>
    </row>
    <row r="1921" spans="1:15">
      <c r="A1921" t="s">
        <v>51</v>
      </c>
      <c r="B1921" t="s">
        <v>42</v>
      </c>
      <c r="C1921" t="s">
        <v>43</v>
      </c>
      <c r="D1921" t="s">
        <v>32</v>
      </c>
      <c r="E1921">
        <v>24</v>
      </c>
      <c r="F1921" t="str">
        <f t="shared" si="29"/>
        <v>Aggregate1-in-10September System Peak Day50% Cycling24</v>
      </c>
      <c r="G1921">
        <v>16.076689999999999</v>
      </c>
      <c r="H1921">
        <v>16.076689999999999</v>
      </c>
      <c r="I1921">
        <v>75.4178</v>
      </c>
      <c r="J1921">
        <v>0</v>
      </c>
      <c r="K1921">
        <v>0</v>
      </c>
      <c r="L1921">
        <v>0</v>
      </c>
      <c r="M1921">
        <v>0</v>
      </c>
      <c r="N1921">
        <v>0</v>
      </c>
      <c r="O1921">
        <v>3401</v>
      </c>
    </row>
    <row r="1922" spans="1:15">
      <c r="A1922" t="s">
        <v>31</v>
      </c>
      <c r="B1922" t="s">
        <v>42</v>
      </c>
      <c r="C1922" t="s">
        <v>43</v>
      </c>
      <c r="D1922" t="s">
        <v>27</v>
      </c>
      <c r="E1922">
        <v>1</v>
      </c>
      <c r="F1922" t="str">
        <f t="shared" si="29"/>
        <v>Average Per Ton1-in-10September System Peak DayAll1</v>
      </c>
      <c r="G1922">
        <v>0.48726229999999998</v>
      </c>
      <c r="H1922">
        <v>0.48726229999999998</v>
      </c>
      <c r="I1922">
        <v>76.720500000000001</v>
      </c>
      <c r="J1922">
        <v>0</v>
      </c>
      <c r="K1922">
        <v>0</v>
      </c>
      <c r="L1922">
        <v>0</v>
      </c>
      <c r="M1922">
        <v>0</v>
      </c>
      <c r="N1922">
        <v>0</v>
      </c>
      <c r="O1922">
        <v>4870</v>
      </c>
    </row>
    <row r="1923" spans="1:15">
      <c r="A1923" t="s">
        <v>29</v>
      </c>
      <c r="B1923" t="s">
        <v>42</v>
      </c>
      <c r="C1923" t="s">
        <v>43</v>
      </c>
      <c r="D1923" t="s">
        <v>27</v>
      </c>
      <c r="E1923">
        <v>1</v>
      </c>
      <c r="F1923" t="str">
        <f t="shared" ref="F1923:F1986" si="30">CONCATENATE(A1923,B1923,C1923,D1923,E1923)</f>
        <v>Average Per Premise1-in-10September System Peak DayAll1</v>
      </c>
      <c r="G1923">
        <v>4.5035040000000004</v>
      </c>
      <c r="H1923">
        <v>4.5035040000000004</v>
      </c>
      <c r="I1923">
        <v>76.720500000000001</v>
      </c>
      <c r="J1923">
        <v>0</v>
      </c>
      <c r="K1923">
        <v>0</v>
      </c>
      <c r="L1923">
        <v>0</v>
      </c>
      <c r="M1923">
        <v>0</v>
      </c>
      <c r="N1923">
        <v>0</v>
      </c>
      <c r="O1923">
        <v>4870</v>
      </c>
    </row>
    <row r="1924" spans="1:15">
      <c r="A1924" t="s">
        <v>30</v>
      </c>
      <c r="B1924" t="s">
        <v>42</v>
      </c>
      <c r="C1924" t="s">
        <v>43</v>
      </c>
      <c r="D1924" t="s">
        <v>27</v>
      </c>
      <c r="E1924">
        <v>1</v>
      </c>
      <c r="F1924" t="str">
        <f t="shared" si="30"/>
        <v>Average Per Device1-in-10September System Peak DayAll1</v>
      </c>
      <c r="G1924">
        <v>1.8915109999999999</v>
      </c>
      <c r="H1924">
        <v>1.8915109999999999</v>
      </c>
      <c r="I1924">
        <v>76.720500000000001</v>
      </c>
      <c r="J1924">
        <v>0</v>
      </c>
      <c r="K1924">
        <v>0</v>
      </c>
      <c r="L1924">
        <v>0</v>
      </c>
      <c r="M1924">
        <v>0</v>
      </c>
      <c r="N1924">
        <v>0</v>
      </c>
      <c r="O1924">
        <v>4870</v>
      </c>
    </row>
    <row r="1925" spans="1:15">
      <c r="A1925" t="s">
        <v>51</v>
      </c>
      <c r="B1925" t="s">
        <v>42</v>
      </c>
      <c r="C1925" t="s">
        <v>43</v>
      </c>
      <c r="D1925" t="s">
        <v>27</v>
      </c>
      <c r="E1925">
        <v>1</v>
      </c>
      <c r="F1925" t="str">
        <f t="shared" si="30"/>
        <v>Aggregate1-in-10September System Peak DayAll1</v>
      </c>
      <c r="G1925">
        <v>21.93206</v>
      </c>
      <c r="H1925">
        <v>21.93206</v>
      </c>
      <c r="I1925">
        <v>76.720500000000001</v>
      </c>
      <c r="J1925">
        <v>0</v>
      </c>
      <c r="K1925">
        <v>0</v>
      </c>
      <c r="L1925">
        <v>0</v>
      </c>
      <c r="M1925">
        <v>0</v>
      </c>
      <c r="N1925">
        <v>0</v>
      </c>
      <c r="O1925">
        <v>4870</v>
      </c>
    </row>
    <row r="1926" spans="1:15">
      <c r="A1926" t="s">
        <v>31</v>
      </c>
      <c r="B1926" t="s">
        <v>42</v>
      </c>
      <c r="C1926" t="s">
        <v>43</v>
      </c>
      <c r="D1926" t="s">
        <v>27</v>
      </c>
      <c r="E1926">
        <v>2</v>
      </c>
      <c r="F1926" t="str">
        <f t="shared" si="30"/>
        <v>Average Per Ton1-in-10September System Peak DayAll2</v>
      </c>
      <c r="G1926">
        <v>0.46690710000000002</v>
      </c>
      <c r="H1926">
        <v>0.46690710000000002</v>
      </c>
      <c r="I1926">
        <v>75.896500000000003</v>
      </c>
      <c r="J1926">
        <v>0</v>
      </c>
      <c r="K1926">
        <v>0</v>
      </c>
      <c r="L1926">
        <v>0</v>
      </c>
      <c r="M1926">
        <v>0</v>
      </c>
      <c r="N1926">
        <v>0</v>
      </c>
      <c r="O1926">
        <v>4870</v>
      </c>
    </row>
    <row r="1927" spans="1:15">
      <c r="A1927" t="s">
        <v>29</v>
      </c>
      <c r="B1927" t="s">
        <v>42</v>
      </c>
      <c r="C1927" t="s">
        <v>43</v>
      </c>
      <c r="D1927" t="s">
        <v>27</v>
      </c>
      <c r="E1927">
        <v>2</v>
      </c>
      <c r="F1927" t="str">
        <f t="shared" si="30"/>
        <v>Average Per Premise1-in-10September System Peak DayAll2</v>
      </c>
      <c r="G1927">
        <v>4.315372</v>
      </c>
      <c r="H1927">
        <v>4.315372</v>
      </c>
      <c r="I1927">
        <v>75.896500000000003</v>
      </c>
      <c r="J1927">
        <v>0</v>
      </c>
      <c r="K1927">
        <v>0</v>
      </c>
      <c r="L1927">
        <v>0</v>
      </c>
      <c r="M1927">
        <v>0</v>
      </c>
      <c r="N1927">
        <v>0</v>
      </c>
      <c r="O1927">
        <v>4870</v>
      </c>
    </row>
    <row r="1928" spans="1:15">
      <c r="A1928" t="s">
        <v>30</v>
      </c>
      <c r="B1928" t="s">
        <v>42</v>
      </c>
      <c r="C1928" t="s">
        <v>43</v>
      </c>
      <c r="D1928" t="s">
        <v>27</v>
      </c>
      <c r="E1928">
        <v>2</v>
      </c>
      <c r="F1928" t="str">
        <f t="shared" si="30"/>
        <v>Average Per Device1-in-10September System Peak DayAll2</v>
      </c>
      <c r="G1928">
        <v>1.8124929999999999</v>
      </c>
      <c r="H1928">
        <v>1.8124929999999999</v>
      </c>
      <c r="I1928">
        <v>75.896500000000003</v>
      </c>
      <c r="J1928">
        <v>0</v>
      </c>
      <c r="K1928">
        <v>0</v>
      </c>
      <c r="L1928">
        <v>0</v>
      </c>
      <c r="M1928">
        <v>0</v>
      </c>
      <c r="N1928">
        <v>0</v>
      </c>
      <c r="O1928">
        <v>4870</v>
      </c>
    </row>
    <row r="1929" spans="1:15">
      <c r="A1929" t="s">
        <v>51</v>
      </c>
      <c r="B1929" t="s">
        <v>42</v>
      </c>
      <c r="C1929" t="s">
        <v>43</v>
      </c>
      <c r="D1929" t="s">
        <v>27</v>
      </c>
      <c r="E1929">
        <v>2</v>
      </c>
      <c r="F1929" t="str">
        <f t="shared" si="30"/>
        <v>Aggregate1-in-10September System Peak DayAll2</v>
      </c>
      <c r="G1929">
        <v>21.01586</v>
      </c>
      <c r="H1929">
        <v>21.01586</v>
      </c>
      <c r="I1929">
        <v>75.896500000000003</v>
      </c>
      <c r="J1929">
        <v>0</v>
      </c>
      <c r="K1929">
        <v>0</v>
      </c>
      <c r="L1929">
        <v>0</v>
      </c>
      <c r="M1929">
        <v>0</v>
      </c>
      <c r="N1929">
        <v>0</v>
      </c>
      <c r="O1929">
        <v>4870</v>
      </c>
    </row>
    <row r="1930" spans="1:15">
      <c r="A1930" t="s">
        <v>31</v>
      </c>
      <c r="B1930" t="s">
        <v>42</v>
      </c>
      <c r="C1930" t="s">
        <v>43</v>
      </c>
      <c r="D1930" t="s">
        <v>27</v>
      </c>
      <c r="E1930">
        <v>3</v>
      </c>
      <c r="F1930" t="str">
        <f t="shared" si="30"/>
        <v>Average Per Ton1-in-10September System Peak DayAll3</v>
      </c>
      <c r="G1930">
        <v>0.45319359999999997</v>
      </c>
      <c r="H1930">
        <v>0.45319359999999997</v>
      </c>
      <c r="I1930">
        <v>75.434700000000007</v>
      </c>
      <c r="J1930">
        <v>0</v>
      </c>
      <c r="K1930">
        <v>0</v>
      </c>
      <c r="L1930">
        <v>0</v>
      </c>
      <c r="M1930">
        <v>0</v>
      </c>
      <c r="N1930">
        <v>0</v>
      </c>
      <c r="O1930">
        <v>4870</v>
      </c>
    </row>
    <row r="1931" spans="1:15">
      <c r="A1931" t="s">
        <v>29</v>
      </c>
      <c r="B1931" t="s">
        <v>42</v>
      </c>
      <c r="C1931" t="s">
        <v>43</v>
      </c>
      <c r="D1931" t="s">
        <v>27</v>
      </c>
      <c r="E1931">
        <v>3</v>
      </c>
      <c r="F1931" t="str">
        <f t="shared" si="30"/>
        <v>Average Per Premise1-in-10September System Peak DayAll3</v>
      </c>
      <c r="G1931">
        <v>4.1886260000000002</v>
      </c>
      <c r="H1931">
        <v>4.1886260000000002</v>
      </c>
      <c r="I1931">
        <v>75.434700000000007</v>
      </c>
      <c r="J1931">
        <v>0</v>
      </c>
      <c r="K1931">
        <v>0</v>
      </c>
      <c r="L1931">
        <v>0</v>
      </c>
      <c r="M1931">
        <v>0</v>
      </c>
      <c r="N1931">
        <v>0</v>
      </c>
      <c r="O1931">
        <v>4870</v>
      </c>
    </row>
    <row r="1932" spans="1:15">
      <c r="A1932" t="s">
        <v>30</v>
      </c>
      <c r="B1932" t="s">
        <v>42</v>
      </c>
      <c r="C1932" t="s">
        <v>43</v>
      </c>
      <c r="D1932" t="s">
        <v>27</v>
      </c>
      <c r="E1932">
        <v>3</v>
      </c>
      <c r="F1932" t="str">
        <f t="shared" si="30"/>
        <v>Average Per Device1-in-10September System Peak DayAll3</v>
      </c>
      <c r="G1932">
        <v>1.7592589999999999</v>
      </c>
      <c r="H1932">
        <v>1.7592589999999999</v>
      </c>
      <c r="I1932">
        <v>75.434700000000007</v>
      </c>
      <c r="J1932">
        <v>0</v>
      </c>
      <c r="K1932">
        <v>0</v>
      </c>
      <c r="L1932">
        <v>0</v>
      </c>
      <c r="M1932">
        <v>0</v>
      </c>
      <c r="N1932">
        <v>0</v>
      </c>
      <c r="O1932">
        <v>4870</v>
      </c>
    </row>
    <row r="1933" spans="1:15">
      <c r="A1933" t="s">
        <v>51</v>
      </c>
      <c r="B1933" t="s">
        <v>42</v>
      </c>
      <c r="C1933" t="s">
        <v>43</v>
      </c>
      <c r="D1933" t="s">
        <v>27</v>
      </c>
      <c r="E1933">
        <v>3</v>
      </c>
      <c r="F1933" t="str">
        <f t="shared" si="30"/>
        <v>Aggregate1-in-10September System Peak DayAll3</v>
      </c>
      <c r="G1933">
        <v>20.398610000000001</v>
      </c>
      <c r="H1933">
        <v>20.398610000000001</v>
      </c>
      <c r="I1933">
        <v>75.434700000000007</v>
      </c>
      <c r="J1933">
        <v>0</v>
      </c>
      <c r="K1933">
        <v>0</v>
      </c>
      <c r="L1933">
        <v>0</v>
      </c>
      <c r="M1933">
        <v>0</v>
      </c>
      <c r="N1933">
        <v>0</v>
      </c>
      <c r="O1933">
        <v>4870</v>
      </c>
    </row>
    <row r="1934" spans="1:15">
      <c r="A1934" t="s">
        <v>31</v>
      </c>
      <c r="B1934" t="s">
        <v>42</v>
      </c>
      <c r="C1934" t="s">
        <v>43</v>
      </c>
      <c r="D1934" t="s">
        <v>27</v>
      </c>
      <c r="E1934">
        <v>4</v>
      </c>
      <c r="F1934" t="str">
        <f t="shared" si="30"/>
        <v>Average Per Ton1-in-10September System Peak DayAll4</v>
      </c>
      <c r="G1934">
        <v>0.4475597</v>
      </c>
      <c r="H1934">
        <v>0.4475597</v>
      </c>
      <c r="I1934">
        <v>74.678600000000003</v>
      </c>
      <c r="J1934">
        <v>0</v>
      </c>
      <c r="K1934">
        <v>0</v>
      </c>
      <c r="L1934">
        <v>0</v>
      </c>
      <c r="M1934">
        <v>0</v>
      </c>
      <c r="N1934">
        <v>0</v>
      </c>
      <c r="O1934">
        <v>4870</v>
      </c>
    </row>
    <row r="1935" spans="1:15">
      <c r="A1935" t="s">
        <v>29</v>
      </c>
      <c r="B1935" t="s">
        <v>42</v>
      </c>
      <c r="C1935" t="s">
        <v>43</v>
      </c>
      <c r="D1935" t="s">
        <v>27</v>
      </c>
      <c r="E1935">
        <v>4</v>
      </c>
      <c r="F1935" t="str">
        <f t="shared" si="30"/>
        <v>Average Per Premise1-in-10September System Peak DayAll4</v>
      </c>
      <c r="G1935">
        <v>4.1365540000000003</v>
      </c>
      <c r="H1935">
        <v>4.1365540000000003</v>
      </c>
      <c r="I1935">
        <v>74.678600000000003</v>
      </c>
      <c r="J1935">
        <v>0</v>
      </c>
      <c r="K1935">
        <v>0</v>
      </c>
      <c r="L1935">
        <v>0</v>
      </c>
      <c r="M1935">
        <v>0</v>
      </c>
      <c r="N1935">
        <v>0</v>
      </c>
      <c r="O1935">
        <v>4870</v>
      </c>
    </row>
    <row r="1936" spans="1:15">
      <c r="A1936" t="s">
        <v>30</v>
      </c>
      <c r="B1936" t="s">
        <v>42</v>
      </c>
      <c r="C1936" t="s">
        <v>43</v>
      </c>
      <c r="D1936" t="s">
        <v>27</v>
      </c>
      <c r="E1936">
        <v>4</v>
      </c>
      <c r="F1936" t="str">
        <f t="shared" si="30"/>
        <v>Average Per Device1-in-10September System Peak DayAll4</v>
      </c>
      <c r="G1936">
        <v>1.7373879999999999</v>
      </c>
      <c r="H1936">
        <v>1.7373879999999999</v>
      </c>
      <c r="I1936">
        <v>74.678600000000003</v>
      </c>
      <c r="J1936">
        <v>0</v>
      </c>
      <c r="K1936">
        <v>0</v>
      </c>
      <c r="L1936">
        <v>0</v>
      </c>
      <c r="M1936">
        <v>0</v>
      </c>
      <c r="N1936">
        <v>0</v>
      </c>
      <c r="O1936">
        <v>4870</v>
      </c>
    </row>
    <row r="1937" spans="1:15">
      <c r="A1937" t="s">
        <v>51</v>
      </c>
      <c r="B1937" t="s">
        <v>42</v>
      </c>
      <c r="C1937" t="s">
        <v>43</v>
      </c>
      <c r="D1937" t="s">
        <v>27</v>
      </c>
      <c r="E1937">
        <v>4</v>
      </c>
      <c r="F1937" t="str">
        <f t="shared" si="30"/>
        <v>Aggregate1-in-10September System Peak DayAll4</v>
      </c>
      <c r="G1937">
        <v>20.145019999999999</v>
      </c>
      <c r="H1937">
        <v>20.145019999999999</v>
      </c>
      <c r="I1937">
        <v>74.678600000000003</v>
      </c>
      <c r="J1937">
        <v>0</v>
      </c>
      <c r="K1937">
        <v>0</v>
      </c>
      <c r="L1937">
        <v>0</v>
      </c>
      <c r="M1937">
        <v>0</v>
      </c>
      <c r="N1937">
        <v>0</v>
      </c>
      <c r="O1937">
        <v>4870</v>
      </c>
    </row>
    <row r="1938" spans="1:15">
      <c r="A1938" t="s">
        <v>31</v>
      </c>
      <c r="B1938" t="s">
        <v>42</v>
      </c>
      <c r="C1938" t="s">
        <v>43</v>
      </c>
      <c r="D1938" t="s">
        <v>27</v>
      </c>
      <c r="E1938">
        <v>5</v>
      </c>
      <c r="F1938" t="str">
        <f t="shared" si="30"/>
        <v>Average Per Ton1-in-10September System Peak DayAll5</v>
      </c>
      <c r="G1938">
        <v>0.45965980000000001</v>
      </c>
      <c r="H1938">
        <v>0.45965980000000001</v>
      </c>
      <c r="I1938">
        <v>74.951099999999997</v>
      </c>
      <c r="J1938">
        <v>0</v>
      </c>
      <c r="K1938">
        <v>0</v>
      </c>
      <c r="L1938">
        <v>0</v>
      </c>
      <c r="M1938">
        <v>0</v>
      </c>
      <c r="N1938">
        <v>0</v>
      </c>
      <c r="O1938">
        <v>4870</v>
      </c>
    </row>
    <row r="1939" spans="1:15">
      <c r="A1939" t="s">
        <v>29</v>
      </c>
      <c r="B1939" t="s">
        <v>42</v>
      </c>
      <c r="C1939" t="s">
        <v>43</v>
      </c>
      <c r="D1939" t="s">
        <v>27</v>
      </c>
      <c r="E1939">
        <v>5</v>
      </c>
      <c r="F1939" t="str">
        <f t="shared" si="30"/>
        <v>Average Per Premise1-in-10September System Peak DayAll5</v>
      </c>
      <c r="G1939">
        <v>4.2483890000000004</v>
      </c>
      <c r="H1939">
        <v>4.2483890000000004</v>
      </c>
      <c r="I1939">
        <v>74.951099999999997</v>
      </c>
      <c r="J1939">
        <v>0</v>
      </c>
      <c r="K1939">
        <v>0</v>
      </c>
      <c r="L1939">
        <v>0</v>
      </c>
      <c r="M1939">
        <v>0</v>
      </c>
      <c r="N1939">
        <v>0</v>
      </c>
      <c r="O1939">
        <v>4870</v>
      </c>
    </row>
    <row r="1940" spans="1:15">
      <c r="A1940" t="s">
        <v>30</v>
      </c>
      <c r="B1940" t="s">
        <v>42</v>
      </c>
      <c r="C1940" t="s">
        <v>43</v>
      </c>
      <c r="D1940" t="s">
        <v>27</v>
      </c>
      <c r="E1940">
        <v>5</v>
      </c>
      <c r="F1940" t="str">
        <f t="shared" si="30"/>
        <v>Average Per Device1-in-10September System Peak DayAll5</v>
      </c>
      <c r="G1940">
        <v>1.7843599999999999</v>
      </c>
      <c r="H1940">
        <v>1.7843599999999999</v>
      </c>
      <c r="I1940">
        <v>74.951099999999997</v>
      </c>
      <c r="J1940">
        <v>0</v>
      </c>
      <c r="K1940">
        <v>0</v>
      </c>
      <c r="L1940">
        <v>0</v>
      </c>
      <c r="M1940">
        <v>0</v>
      </c>
      <c r="N1940">
        <v>0</v>
      </c>
      <c r="O1940">
        <v>4870</v>
      </c>
    </row>
    <row r="1941" spans="1:15">
      <c r="A1941" t="s">
        <v>51</v>
      </c>
      <c r="B1941" t="s">
        <v>42</v>
      </c>
      <c r="C1941" t="s">
        <v>43</v>
      </c>
      <c r="D1941" t="s">
        <v>27</v>
      </c>
      <c r="E1941">
        <v>5</v>
      </c>
      <c r="F1941" t="str">
        <f t="shared" si="30"/>
        <v>Aggregate1-in-10September System Peak DayAll5</v>
      </c>
      <c r="G1941">
        <v>20.68966</v>
      </c>
      <c r="H1941">
        <v>20.68966</v>
      </c>
      <c r="I1941">
        <v>74.951099999999997</v>
      </c>
      <c r="J1941">
        <v>0</v>
      </c>
      <c r="K1941">
        <v>0</v>
      </c>
      <c r="L1941">
        <v>0</v>
      </c>
      <c r="M1941">
        <v>0</v>
      </c>
      <c r="N1941">
        <v>0</v>
      </c>
      <c r="O1941">
        <v>4870</v>
      </c>
    </row>
    <row r="1942" spans="1:15">
      <c r="A1942" t="s">
        <v>31</v>
      </c>
      <c r="B1942" t="s">
        <v>42</v>
      </c>
      <c r="C1942" t="s">
        <v>43</v>
      </c>
      <c r="D1942" t="s">
        <v>27</v>
      </c>
      <c r="E1942">
        <v>6</v>
      </c>
      <c r="F1942" t="str">
        <f t="shared" si="30"/>
        <v>Average Per Ton1-in-10September System Peak DayAll6</v>
      </c>
      <c r="G1942">
        <v>0.50172490000000003</v>
      </c>
      <c r="H1942">
        <v>0.50172490000000003</v>
      </c>
      <c r="I1942">
        <v>75.319100000000006</v>
      </c>
      <c r="J1942">
        <v>0</v>
      </c>
      <c r="K1942">
        <v>0</v>
      </c>
      <c r="L1942">
        <v>0</v>
      </c>
      <c r="M1942">
        <v>0</v>
      </c>
      <c r="N1942">
        <v>0</v>
      </c>
      <c r="O1942">
        <v>4870</v>
      </c>
    </row>
    <row r="1943" spans="1:15">
      <c r="A1943" t="s">
        <v>29</v>
      </c>
      <c r="B1943" t="s">
        <v>42</v>
      </c>
      <c r="C1943" t="s">
        <v>43</v>
      </c>
      <c r="D1943" t="s">
        <v>27</v>
      </c>
      <c r="E1943">
        <v>6</v>
      </c>
      <c r="F1943" t="str">
        <f t="shared" si="30"/>
        <v>Average Per Premise1-in-10September System Peak DayAll6</v>
      </c>
      <c r="G1943">
        <v>4.6371739999999999</v>
      </c>
      <c r="H1943">
        <v>4.6371739999999999</v>
      </c>
      <c r="I1943">
        <v>75.319100000000006</v>
      </c>
      <c r="J1943">
        <v>0</v>
      </c>
      <c r="K1943">
        <v>0</v>
      </c>
      <c r="L1943">
        <v>0</v>
      </c>
      <c r="M1943">
        <v>0</v>
      </c>
      <c r="N1943">
        <v>0</v>
      </c>
      <c r="O1943">
        <v>4870</v>
      </c>
    </row>
    <row r="1944" spans="1:15">
      <c r="A1944" t="s">
        <v>30</v>
      </c>
      <c r="B1944" t="s">
        <v>42</v>
      </c>
      <c r="C1944" t="s">
        <v>43</v>
      </c>
      <c r="D1944" t="s">
        <v>27</v>
      </c>
      <c r="E1944">
        <v>6</v>
      </c>
      <c r="F1944" t="str">
        <f t="shared" si="30"/>
        <v>Average Per Device1-in-10September System Peak DayAll6</v>
      </c>
      <c r="G1944">
        <v>1.9476530000000001</v>
      </c>
      <c r="H1944">
        <v>1.9476530000000001</v>
      </c>
      <c r="I1944">
        <v>75.319100000000006</v>
      </c>
      <c r="J1944">
        <v>0</v>
      </c>
      <c r="K1944">
        <v>0</v>
      </c>
      <c r="L1944">
        <v>0</v>
      </c>
      <c r="M1944">
        <v>0</v>
      </c>
      <c r="N1944">
        <v>0</v>
      </c>
      <c r="O1944">
        <v>4870</v>
      </c>
    </row>
    <row r="1945" spans="1:15">
      <c r="A1945" t="s">
        <v>51</v>
      </c>
      <c r="B1945" t="s">
        <v>42</v>
      </c>
      <c r="C1945" t="s">
        <v>43</v>
      </c>
      <c r="D1945" t="s">
        <v>27</v>
      </c>
      <c r="E1945">
        <v>6</v>
      </c>
      <c r="F1945" t="str">
        <f t="shared" si="30"/>
        <v>Aggregate1-in-10September System Peak DayAll6</v>
      </c>
      <c r="G1945">
        <v>22.58304</v>
      </c>
      <c r="H1945">
        <v>22.58304</v>
      </c>
      <c r="I1945">
        <v>75.319100000000006</v>
      </c>
      <c r="J1945">
        <v>0</v>
      </c>
      <c r="K1945">
        <v>0</v>
      </c>
      <c r="L1945">
        <v>0</v>
      </c>
      <c r="M1945">
        <v>0</v>
      </c>
      <c r="N1945">
        <v>0</v>
      </c>
      <c r="O1945">
        <v>4870</v>
      </c>
    </row>
    <row r="1946" spans="1:15">
      <c r="A1946" t="s">
        <v>31</v>
      </c>
      <c r="B1946" t="s">
        <v>42</v>
      </c>
      <c r="C1946" t="s">
        <v>43</v>
      </c>
      <c r="D1946" t="s">
        <v>27</v>
      </c>
      <c r="E1946">
        <v>7</v>
      </c>
      <c r="F1946" t="str">
        <f t="shared" si="30"/>
        <v>Average Per Ton1-in-10September System Peak DayAll7</v>
      </c>
      <c r="G1946">
        <v>0.57120760000000004</v>
      </c>
      <c r="H1946">
        <v>0.57120760000000004</v>
      </c>
      <c r="I1946">
        <v>75.920299999999997</v>
      </c>
      <c r="J1946">
        <v>0</v>
      </c>
      <c r="K1946">
        <v>0</v>
      </c>
      <c r="L1946">
        <v>0</v>
      </c>
      <c r="M1946">
        <v>0</v>
      </c>
      <c r="N1946">
        <v>0</v>
      </c>
      <c r="O1946">
        <v>4870</v>
      </c>
    </row>
    <row r="1947" spans="1:15">
      <c r="A1947" t="s">
        <v>29</v>
      </c>
      <c r="B1947" t="s">
        <v>42</v>
      </c>
      <c r="C1947" t="s">
        <v>43</v>
      </c>
      <c r="D1947" t="s">
        <v>27</v>
      </c>
      <c r="E1947">
        <v>7</v>
      </c>
      <c r="F1947" t="str">
        <f t="shared" si="30"/>
        <v>Average Per Premise1-in-10September System Peak DayAll7</v>
      </c>
      <c r="G1947">
        <v>5.2793659999999996</v>
      </c>
      <c r="H1947">
        <v>5.2793659999999996</v>
      </c>
      <c r="I1947">
        <v>75.920299999999997</v>
      </c>
      <c r="J1947">
        <v>0</v>
      </c>
      <c r="K1947">
        <v>0</v>
      </c>
      <c r="L1947">
        <v>0</v>
      </c>
      <c r="M1947">
        <v>0</v>
      </c>
      <c r="N1947">
        <v>0</v>
      </c>
      <c r="O1947">
        <v>4870</v>
      </c>
    </row>
    <row r="1948" spans="1:15">
      <c r="A1948" t="s">
        <v>30</v>
      </c>
      <c r="B1948" t="s">
        <v>42</v>
      </c>
      <c r="C1948" t="s">
        <v>43</v>
      </c>
      <c r="D1948" t="s">
        <v>27</v>
      </c>
      <c r="E1948">
        <v>7</v>
      </c>
      <c r="F1948" t="str">
        <f t="shared" si="30"/>
        <v>Average Per Device1-in-10September System Peak DayAll7</v>
      </c>
      <c r="G1948">
        <v>2.2173790000000002</v>
      </c>
      <c r="H1948">
        <v>2.2173790000000002</v>
      </c>
      <c r="I1948">
        <v>75.920299999999997</v>
      </c>
      <c r="J1948">
        <v>0</v>
      </c>
      <c r="K1948">
        <v>0</v>
      </c>
      <c r="L1948">
        <v>0</v>
      </c>
      <c r="M1948">
        <v>0</v>
      </c>
      <c r="N1948">
        <v>0</v>
      </c>
      <c r="O1948">
        <v>4870</v>
      </c>
    </row>
    <row r="1949" spans="1:15">
      <c r="A1949" t="s">
        <v>51</v>
      </c>
      <c r="B1949" t="s">
        <v>42</v>
      </c>
      <c r="C1949" t="s">
        <v>43</v>
      </c>
      <c r="D1949" t="s">
        <v>27</v>
      </c>
      <c r="E1949">
        <v>7</v>
      </c>
      <c r="F1949" t="str">
        <f t="shared" si="30"/>
        <v>Aggregate1-in-10September System Peak DayAll7</v>
      </c>
      <c r="G1949">
        <v>25.710509999999999</v>
      </c>
      <c r="H1949">
        <v>25.710509999999999</v>
      </c>
      <c r="I1949">
        <v>75.920299999999997</v>
      </c>
      <c r="J1949">
        <v>0</v>
      </c>
      <c r="K1949">
        <v>0</v>
      </c>
      <c r="L1949">
        <v>0</v>
      </c>
      <c r="M1949">
        <v>0</v>
      </c>
      <c r="N1949">
        <v>0</v>
      </c>
      <c r="O1949">
        <v>4870</v>
      </c>
    </row>
    <row r="1950" spans="1:15">
      <c r="A1950" t="s">
        <v>31</v>
      </c>
      <c r="B1950" t="s">
        <v>42</v>
      </c>
      <c r="C1950" t="s">
        <v>43</v>
      </c>
      <c r="D1950" t="s">
        <v>27</v>
      </c>
      <c r="E1950">
        <v>8</v>
      </c>
      <c r="F1950" t="str">
        <f t="shared" si="30"/>
        <v>Average Per Ton1-in-10September System Peak DayAll8</v>
      </c>
      <c r="G1950">
        <v>0.70111219999999996</v>
      </c>
      <c r="H1950">
        <v>0.70111219999999996</v>
      </c>
      <c r="I1950">
        <v>80.7376</v>
      </c>
      <c r="J1950">
        <v>0</v>
      </c>
      <c r="K1950">
        <v>0</v>
      </c>
      <c r="L1950">
        <v>0</v>
      </c>
      <c r="M1950">
        <v>0</v>
      </c>
      <c r="N1950">
        <v>0</v>
      </c>
      <c r="O1950">
        <v>4870</v>
      </c>
    </row>
    <row r="1951" spans="1:15">
      <c r="A1951" t="s">
        <v>29</v>
      </c>
      <c r="B1951" t="s">
        <v>42</v>
      </c>
      <c r="C1951" t="s">
        <v>43</v>
      </c>
      <c r="D1951" t="s">
        <v>27</v>
      </c>
      <c r="E1951">
        <v>8</v>
      </c>
      <c r="F1951" t="str">
        <f t="shared" si="30"/>
        <v>Average Per Premise1-in-10September System Peak DayAll8</v>
      </c>
      <c r="G1951">
        <v>6.4800040000000001</v>
      </c>
      <c r="H1951">
        <v>6.4800040000000001</v>
      </c>
      <c r="I1951">
        <v>80.7376</v>
      </c>
      <c r="J1951">
        <v>0</v>
      </c>
      <c r="K1951">
        <v>0</v>
      </c>
      <c r="L1951">
        <v>0</v>
      </c>
      <c r="M1951">
        <v>0</v>
      </c>
      <c r="N1951">
        <v>0</v>
      </c>
      <c r="O1951">
        <v>4870</v>
      </c>
    </row>
    <row r="1952" spans="1:15">
      <c r="A1952" t="s">
        <v>30</v>
      </c>
      <c r="B1952" t="s">
        <v>42</v>
      </c>
      <c r="C1952" t="s">
        <v>43</v>
      </c>
      <c r="D1952" t="s">
        <v>27</v>
      </c>
      <c r="E1952">
        <v>8</v>
      </c>
      <c r="F1952" t="str">
        <f t="shared" si="30"/>
        <v>Average Per Device1-in-10September System Peak DayAll8</v>
      </c>
      <c r="G1952">
        <v>2.7216580000000001</v>
      </c>
      <c r="H1952">
        <v>2.7216580000000001</v>
      </c>
      <c r="I1952">
        <v>80.7376</v>
      </c>
      <c r="J1952">
        <v>0</v>
      </c>
      <c r="K1952">
        <v>0</v>
      </c>
      <c r="L1952">
        <v>0</v>
      </c>
      <c r="M1952">
        <v>0</v>
      </c>
      <c r="N1952">
        <v>0</v>
      </c>
      <c r="O1952">
        <v>4870</v>
      </c>
    </row>
    <row r="1953" spans="1:15">
      <c r="A1953" t="s">
        <v>51</v>
      </c>
      <c r="B1953" t="s">
        <v>42</v>
      </c>
      <c r="C1953" t="s">
        <v>43</v>
      </c>
      <c r="D1953" t="s">
        <v>27</v>
      </c>
      <c r="E1953">
        <v>8</v>
      </c>
      <c r="F1953" t="str">
        <f t="shared" si="30"/>
        <v>Aggregate1-in-10September System Peak DayAll8</v>
      </c>
      <c r="G1953">
        <v>31.55762</v>
      </c>
      <c r="H1953">
        <v>31.55762</v>
      </c>
      <c r="I1953">
        <v>80.7376</v>
      </c>
      <c r="J1953">
        <v>0</v>
      </c>
      <c r="K1953">
        <v>0</v>
      </c>
      <c r="L1953">
        <v>0</v>
      </c>
      <c r="M1953">
        <v>0</v>
      </c>
      <c r="N1953">
        <v>0</v>
      </c>
      <c r="O1953">
        <v>4870</v>
      </c>
    </row>
    <row r="1954" spans="1:15">
      <c r="A1954" t="s">
        <v>31</v>
      </c>
      <c r="B1954" t="s">
        <v>42</v>
      </c>
      <c r="C1954" t="s">
        <v>43</v>
      </c>
      <c r="D1954" t="s">
        <v>27</v>
      </c>
      <c r="E1954">
        <v>9</v>
      </c>
      <c r="F1954" t="str">
        <f t="shared" si="30"/>
        <v>Average Per Ton1-in-10September System Peak DayAll9</v>
      </c>
      <c r="G1954">
        <v>0.89347240000000006</v>
      </c>
      <c r="H1954">
        <v>0.89347240000000006</v>
      </c>
      <c r="I1954">
        <v>86.133499999999998</v>
      </c>
      <c r="J1954">
        <v>0</v>
      </c>
      <c r="K1954">
        <v>0</v>
      </c>
      <c r="L1954">
        <v>0</v>
      </c>
      <c r="M1954">
        <v>0</v>
      </c>
      <c r="N1954">
        <v>0</v>
      </c>
      <c r="O1954">
        <v>4870</v>
      </c>
    </row>
    <row r="1955" spans="1:15">
      <c r="A1955" t="s">
        <v>29</v>
      </c>
      <c r="B1955" t="s">
        <v>42</v>
      </c>
      <c r="C1955" t="s">
        <v>43</v>
      </c>
      <c r="D1955" t="s">
        <v>27</v>
      </c>
      <c r="E1955">
        <v>9</v>
      </c>
      <c r="F1955" t="str">
        <f t="shared" si="30"/>
        <v>Average Per Premise1-in-10September System Peak DayAll9</v>
      </c>
      <c r="G1955">
        <v>8.2578859999999992</v>
      </c>
      <c r="H1955">
        <v>8.2578859999999992</v>
      </c>
      <c r="I1955">
        <v>86.133499999999998</v>
      </c>
      <c r="J1955">
        <v>0</v>
      </c>
      <c r="K1955">
        <v>0</v>
      </c>
      <c r="L1955">
        <v>0</v>
      </c>
      <c r="M1955">
        <v>0</v>
      </c>
      <c r="N1955">
        <v>0</v>
      </c>
      <c r="O1955">
        <v>4870</v>
      </c>
    </row>
    <row r="1956" spans="1:15">
      <c r="A1956" t="s">
        <v>30</v>
      </c>
      <c r="B1956" t="s">
        <v>42</v>
      </c>
      <c r="C1956" t="s">
        <v>43</v>
      </c>
      <c r="D1956" t="s">
        <v>27</v>
      </c>
      <c r="E1956">
        <v>9</v>
      </c>
      <c r="F1956" t="str">
        <f t="shared" si="30"/>
        <v>Average Per Device1-in-10September System Peak DayAll9</v>
      </c>
      <c r="G1956">
        <v>3.4683830000000002</v>
      </c>
      <c r="H1956">
        <v>3.4683830000000002</v>
      </c>
      <c r="I1956">
        <v>86.133499999999998</v>
      </c>
      <c r="J1956">
        <v>0</v>
      </c>
      <c r="K1956">
        <v>0</v>
      </c>
      <c r="L1956">
        <v>0</v>
      </c>
      <c r="M1956">
        <v>0</v>
      </c>
      <c r="N1956">
        <v>0</v>
      </c>
      <c r="O1956">
        <v>4870</v>
      </c>
    </row>
    <row r="1957" spans="1:15">
      <c r="A1957" t="s">
        <v>51</v>
      </c>
      <c r="B1957" t="s">
        <v>42</v>
      </c>
      <c r="C1957" t="s">
        <v>43</v>
      </c>
      <c r="D1957" t="s">
        <v>27</v>
      </c>
      <c r="E1957">
        <v>9</v>
      </c>
      <c r="F1957" t="str">
        <f t="shared" si="30"/>
        <v>Aggregate1-in-10September System Peak DayAll9</v>
      </c>
      <c r="G1957">
        <v>40.215910000000001</v>
      </c>
      <c r="H1957">
        <v>40.215910000000001</v>
      </c>
      <c r="I1957">
        <v>86.133499999999998</v>
      </c>
      <c r="J1957">
        <v>0</v>
      </c>
      <c r="K1957">
        <v>0</v>
      </c>
      <c r="L1957">
        <v>0</v>
      </c>
      <c r="M1957">
        <v>0</v>
      </c>
      <c r="N1957">
        <v>0</v>
      </c>
      <c r="O1957">
        <v>4870</v>
      </c>
    </row>
    <row r="1958" spans="1:15">
      <c r="A1958" t="s">
        <v>31</v>
      </c>
      <c r="B1958" t="s">
        <v>42</v>
      </c>
      <c r="C1958" t="s">
        <v>43</v>
      </c>
      <c r="D1958" t="s">
        <v>27</v>
      </c>
      <c r="E1958">
        <v>10</v>
      </c>
      <c r="F1958" t="str">
        <f t="shared" si="30"/>
        <v>Average Per Ton1-in-10September System Peak DayAll10</v>
      </c>
      <c r="G1958">
        <v>1.0613729999999999</v>
      </c>
      <c r="H1958">
        <v>1.0613729999999999</v>
      </c>
      <c r="I1958">
        <v>90.469200000000001</v>
      </c>
      <c r="J1958">
        <v>0</v>
      </c>
      <c r="K1958">
        <v>0</v>
      </c>
      <c r="L1958">
        <v>0</v>
      </c>
      <c r="M1958">
        <v>0</v>
      </c>
      <c r="N1958">
        <v>0</v>
      </c>
      <c r="O1958">
        <v>4870</v>
      </c>
    </row>
    <row r="1959" spans="1:15">
      <c r="A1959" t="s">
        <v>29</v>
      </c>
      <c r="B1959" t="s">
        <v>42</v>
      </c>
      <c r="C1959" t="s">
        <v>43</v>
      </c>
      <c r="D1959" t="s">
        <v>27</v>
      </c>
      <c r="E1959">
        <v>10</v>
      </c>
      <c r="F1959" t="str">
        <f t="shared" si="30"/>
        <v>Average Per Premise1-in-10September System Peak DayAll10</v>
      </c>
      <c r="G1959">
        <v>9.809704</v>
      </c>
      <c r="H1959">
        <v>9.809704</v>
      </c>
      <c r="I1959">
        <v>90.469200000000001</v>
      </c>
      <c r="J1959">
        <v>0</v>
      </c>
      <c r="K1959">
        <v>0</v>
      </c>
      <c r="L1959">
        <v>0</v>
      </c>
      <c r="M1959">
        <v>0</v>
      </c>
      <c r="N1959">
        <v>0</v>
      </c>
      <c r="O1959">
        <v>4870</v>
      </c>
    </row>
    <row r="1960" spans="1:15">
      <c r="A1960" t="s">
        <v>30</v>
      </c>
      <c r="B1960" t="s">
        <v>42</v>
      </c>
      <c r="C1960" t="s">
        <v>43</v>
      </c>
      <c r="D1960" t="s">
        <v>27</v>
      </c>
      <c r="E1960">
        <v>10</v>
      </c>
      <c r="F1960" t="str">
        <f t="shared" si="30"/>
        <v>Average Per Device1-in-10September System Peak DayAll10</v>
      </c>
      <c r="G1960">
        <v>4.1201600000000003</v>
      </c>
      <c r="H1960">
        <v>4.1201600000000003</v>
      </c>
      <c r="I1960">
        <v>90.469200000000001</v>
      </c>
      <c r="J1960">
        <v>0</v>
      </c>
      <c r="K1960">
        <v>0</v>
      </c>
      <c r="L1960">
        <v>0</v>
      </c>
      <c r="M1960">
        <v>0</v>
      </c>
      <c r="N1960">
        <v>0</v>
      </c>
      <c r="O1960">
        <v>4870</v>
      </c>
    </row>
    <row r="1961" spans="1:15">
      <c r="A1961" t="s">
        <v>51</v>
      </c>
      <c r="B1961" t="s">
        <v>42</v>
      </c>
      <c r="C1961" t="s">
        <v>43</v>
      </c>
      <c r="D1961" t="s">
        <v>27</v>
      </c>
      <c r="E1961">
        <v>10</v>
      </c>
      <c r="F1961" t="str">
        <f t="shared" si="30"/>
        <v>Aggregate1-in-10September System Peak DayAll10</v>
      </c>
      <c r="G1961">
        <v>47.773260000000001</v>
      </c>
      <c r="H1961">
        <v>47.773260000000001</v>
      </c>
      <c r="I1961">
        <v>90.469200000000001</v>
      </c>
      <c r="J1961">
        <v>0</v>
      </c>
      <c r="K1961">
        <v>0</v>
      </c>
      <c r="L1961">
        <v>0</v>
      </c>
      <c r="M1961">
        <v>0</v>
      </c>
      <c r="N1961">
        <v>0</v>
      </c>
      <c r="O1961">
        <v>4870</v>
      </c>
    </row>
    <row r="1962" spans="1:15">
      <c r="A1962" t="s">
        <v>31</v>
      </c>
      <c r="B1962" t="s">
        <v>42</v>
      </c>
      <c r="C1962" t="s">
        <v>43</v>
      </c>
      <c r="D1962" t="s">
        <v>27</v>
      </c>
      <c r="E1962">
        <v>11</v>
      </c>
      <c r="F1962" t="str">
        <f t="shared" si="30"/>
        <v>Average Per Ton1-in-10September System Peak DayAll11</v>
      </c>
      <c r="G1962">
        <v>1.1907989999999999</v>
      </c>
      <c r="H1962">
        <v>1.1907989999999999</v>
      </c>
      <c r="I1962">
        <v>95.182500000000005</v>
      </c>
      <c r="J1962">
        <v>0</v>
      </c>
      <c r="K1962">
        <v>0</v>
      </c>
      <c r="L1962">
        <v>0</v>
      </c>
      <c r="M1962">
        <v>0</v>
      </c>
      <c r="N1962">
        <v>0</v>
      </c>
      <c r="O1962">
        <v>4870</v>
      </c>
    </row>
    <row r="1963" spans="1:15">
      <c r="A1963" t="s">
        <v>29</v>
      </c>
      <c r="B1963" t="s">
        <v>42</v>
      </c>
      <c r="C1963" t="s">
        <v>43</v>
      </c>
      <c r="D1963" t="s">
        <v>27</v>
      </c>
      <c r="E1963">
        <v>11</v>
      </c>
      <c r="F1963" t="str">
        <f t="shared" si="30"/>
        <v>Average Per Premise1-in-10September System Peak DayAll11</v>
      </c>
      <c r="G1963">
        <v>11.00592</v>
      </c>
      <c r="H1963">
        <v>11.00592</v>
      </c>
      <c r="I1963">
        <v>95.182500000000005</v>
      </c>
      <c r="J1963">
        <v>0</v>
      </c>
      <c r="K1963">
        <v>0</v>
      </c>
      <c r="L1963">
        <v>0</v>
      </c>
      <c r="M1963">
        <v>0</v>
      </c>
      <c r="N1963">
        <v>0</v>
      </c>
      <c r="O1963">
        <v>4870</v>
      </c>
    </row>
    <row r="1964" spans="1:15">
      <c r="A1964" t="s">
        <v>30</v>
      </c>
      <c r="B1964" t="s">
        <v>42</v>
      </c>
      <c r="C1964" t="s">
        <v>43</v>
      </c>
      <c r="D1964" t="s">
        <v>27</v>
      </c>
      <c r="E1964">
        <v>11</v>
      </c>
      <c r="F1964" t="str">
        <f t="shared" si="30"/>
        <v>Average Per Device1-in-10September System Peak DayAll11</v>
      </c>
      <c r="G1964">
        <v>4.6225820000000004</v>
      </c>
      <c r="H1964">
        <v>4.6225820000000004</v>
      </c>
      <c r="I1964">
        <v>95.182500000000005</v>
      </c>
      <c r="J1964">
        <v>0</v>
      </c>
      <c r="K1964">
        <v>0</v>
      </c>
      <c r="L1964">
        <v>0</v>
      </c>
      <c r="M1964">
        <v>0</v>
      </c>
      <c r="N1964">
        <v>0</v>
      </c>
      <c r="O1964">
        <v>4870</v>
      </c>
    </row>
    <row r="1965" spans="1:15">
      <c r="A1965" t="s">
        <v>51</v>
      </c>
      <c r="B1965" t="s">
        <v>42</v>
      </c>
      <c r="C1965" t="s">
        <v>43</v>
      </c>
      <c r="D1965" t="s">
        <v>27</v>
      </c>
      <c r="E1965">
        <v>11</v>
      </c>
      <c r="F1965" t="str">
        <f t="shared" si="30"/>
        <v>Aggregate1-in-10September System Peak DayAll11</v>
      </c>
      <c r="G1965">
        <v>53.59883</v>
      </c>
      <c r="H1965">
        <v>53.59883</v>
      </c>
      <c r="I1965">
        <v>95.182500000000005</v>
      </c>
      <c r="J1965">
        <v>0</v>
      </c>
      <c r="K1965">
        <v>0</v>
      </c>
      <c r="L1965">
        <v>0</v>
      </c>
      <c r="M1965">
        <v>0</v>
      </c>
      <c r="N1965">
        <v>0</v>
      </c>
      <c r="O1965">
        <v>4870</v>
      </c>
    </row>
    <row r="1966" spans="1:15">
      <c r="A1966" t="s">
        <v>31</v>
      </c>
      <c r="B1966" t="s">
        <v>42</v>
      </c>
      <c r="C1966" t="s">
        <v>43</v>
      </c>
      <c r="D1966" t="s">
        <v>27</v>
      </c>
      <c r="E1966">
        <v>12</v>
      </c>
      <c r="F1966" t="str">
        <f t="shared" si="30"/>
        <v>Average Per Ton1-in-10September System Peak DayAll12</v>
      </c>
      <c r="G1966">
        <v>1.258246</v>
      </c>
      <c r="H1966">
        <v>1.258246</v>
      </c>
      <c r="I1966">
        <v>97.450800000000001</v>
      </c>
      <c r="J1966">
        <v>0</v>
      </c>
      <c r="K1966">
        <v>0</v>
      </c>
      <c r="L1966">
        <v>0</v>
      </c>
      <c r="M1966">
        <v>0</v>
      </c>
      <c r="N1966">
        <v>0</v>
      </c>
      <c r="O1966">
        <v>4870</v>
      </c>
    </row>
    <row r="1967" spans="1:15">
      <c r="A1967" t="s">
        <v>29</v>
      </c>
      <c r="B1967" t="s">
        <v>42</v>
      </c>
      <c r="C1967" t="s">
        <v>43</v>
      </c>
      <c r="D1967" t="s">
        <v>27</v>
      </c>
      <c r="E1967">
        <v>12</v>
      </c>
      <c r="F1967" t="str">
        <f t="shared" si="30"/>
        <v>Average Per Premise1-in-10September System Peak DayAll12</v>
      </c>
      <c r="G1967">
        <v>11.629300000000001</v>
      </c>
      <c r="H1967">
        <v>11.629300000000001</v>
      </c>
      <c r="I1967">
        <v>97.450800000000001</v>
      </c>
      <c r="J1967">
        <v>0</v>
      </c>
      <c r="K1967">
        <v>0</v>
      </c>
      <c r="L1967">
        <v>0</v>
      </c>
      <c r="M1967">
        <v>0</v>
      </c>
      <c r="N1967">
        <v>0</v>
      </c>
      <c r="O1967">
        <v>4870</v>
      </c>
    </row>
    <row r="1968" spans="1:15">
      <c r="A1968" t="s">
        <v>30</v>
      </c>
      <c r="B1968" t="s">
        <v>42</v>
      </c>
      <c r="C1968" t="s">
        <v>43</v>
      </c>
      <c r="D1968" t="s">
        <v>27</v>
      </c>
      <c r="E1968">
        <v>12</v>
      </c>
      <c r="F1968" t="str">
        <f t="shared" si="30"/>
        <v>Average Per Device1-in-10September System Peak DayAll12</v>
      </c>
      <c r="G1968">
        <v>4.8844050000000001</v>
      </c>
      <c r="H1968">
        <v>4.8844050000000001</v>
      </c>
      <c r="I1968">
        <v>97.450800000000001</v>
      </c>
      <c r="J1968">
        <v>0</v>
      </c>
      <c r="K1968">
        <v>0</v>
      </c>
      <c r="L1968">
        <v>0</v>
      </c>
      <c r="M1968">
        <v>0</v>
      </c>
      <c r="N1968">
        <v>0</v>
      </c>
      <c r="O1968">
        <v>4870</v>
      </c>
    </row>
    <row r="1969" spans="1:15">
      <c r="A1969" t="s">
        <v>51</v>
      </c>
      <c r="B1969" t="s">
        <v>42</v>
      </c>
      <c r="C1969" t="s">
        <v>43</v>
      </c>
      <c r="D1969" t="s">
        <v>27</v>
      </c>
      <c r="E1969">
        <v>12</v>
      </c>
      <c r="F1969" t="str">
        <f t="shared" si="30"/>
        <v>Aggregate1-in-10September System Peak DayAll12</v>
      </c>
      <c r="G1969">
        <v>56.634680000000003</v>
      </c>
      <c r="H1969">
        <v>56.634680000000003</v>
      </c>
      <c r="I1969">
        <v>97.450800000000001</v>
      </c>
      <c r="J1969">
        <v>0</v>
      </c>
      <c r="K1969">
        <v>0</v>
      </c>
      <c r="L1969">
        <v>0</v>
      </c>
      <c r="M1969">
        <v>0</v>
      </c>
      <c r="N1969">
        <v>0</v>
      </c>
      <c r="O1969">
        <v>4870</v>
      </c>
    </row>
    <row r="1970" spans="1:15">
      <c r="A1970" t="s">
        <v>31</v>
      </c>
      <c r="B1970" t="s">
        <v>42</v>
      </c>
      <c r="C1970" t="s">
        <v>43</v>
      </c>
      <c r="D1970" t="s">
        <v>27</v>
      </c>
      <c r="E1970">
        <v>13</v>
      </c>
      <c r="F1970" t="str">
        <f t="shared" si="30"/>
        <v>Average Per Ton1-in-10September System Peak DayAll13</v>
      </c>
      <c r="G1970">
        <v>1.2781499999999999</v>
      </c>
      <c r="H1970">
        <v>1.2781499999999999</v>
      </c>
      <c r="I1970">
        <v>93.941599999999994</v>
      </c>
      <c r="J1970">
        <v>0</v>
      </c>
      <c r="K1970">
        <v>0</v>
      </c>
      <c r="L1970">
        <v>0</v>
      </c>
      <c r="M1970">
        <v>0</v>
      </c>
      <c r="N1970">
        <v>0</v>
      </c>
      <c r="O1970">
        <v>4870</v>
      </c>
    </row>
    <row r="1971" spans="1:15">
      <c r="A1971" t="s">
        <v>29</v>
      </c>
      <c r="B1971" t="s">
        <v>42</v>
      </c>
      <c r="C1971" t="s">
        <v>43</v>
      </c>
      <c r="D1971" t="s">
        <v>27</v>
      </c>
      <c r="E1971">
        <v>13</v>
      </c>
      <c r="F1971" t="str">
        <f t="shared" si="30"/>
        <v>Average Per Premise1-in-10September System Peak DayAll13</v>
      </c>
      <c r="G1971">
        <v>11.81326</v>
      </c>
      <c r="H1971">
        <v>11.81326</v>
      </c>
      <c r="I1971">
        <v>93.941599999999994</v>
      </c>
      <c r="J1971">
        <v>0</v>
      </c>
      <c r="K1971">
        <v>0</v>
      </c>
      <c r="L1971">
        <v>0</v>
      </c>
      <c r="M1971">
        <v>0</v>
      </c>
      <c r="N1971">
        <v>0</v>
      </c>
      <c r="O1971">
        <v>4870</v>
      </c>
    </row>
    <row r="1972" spans="1:15">
      <c r="A1972" t="s">
        <v>30</v>
      </c>
      <c r="B1972" t="s">
        <v>42</v>
      </c>
      <c r="C1972" t="s">
        <v>43</v>
      </c>
      <c r="D1972" t="s">
        <v>27</v>
      </c>
      <c r="E1972">
        <v>13</v>
      </c>
      <c r="F1972" t="str">
        <f t="shared" si="30"/>
        <v>Average Per Device1-in-10September System Peak DayAll13</v>
      </c>
      <c r="G1972">
        <v>4.9616689999999997</v>
      </c>
      <c r="H1972">
        <v>4.9616689999999997</v>
      </c>
      <c r="I1972">
        <v>93.941599999999994</v>
      </c>
      <c r="J1972">
        <v>0</v>
      </c>
      <c r="K1972">
        <v>0</v>
      </c>
      <c r="L1972">
        <v>0</v>
      </c>
      <c r="M1972">
        <v>0</v>
      </c>
      <c r="N1972">
        <v>0</v>
      </c>
      <c r="O1972">
        <v>4870</v>
      </c>
    </row>
    <row r="1973" spans="1:15">
      <c r="A1973" t="s">
        <v>51</v>
      </c>
      <c r="B1973" t="s">
        <v>42</v>
      </c>
      <c r="C1973" t="s">
        <v>43</v>
      </c>
      <c r="D1973" t="s">
        <v>27</v>
      </c>
      <c r="E1973">
        <v>13</v>
      </c>
      <c r="F1973" t="str">
        <f t="shared" si="30"/>
        <v>Aggregate1-in-10September System Peak DayAll13</v>
      </c>
      <c r="G1973">
        <v>57.530549999999998</v>
      </c>
      <c r="H1973">
        <v>57.530549999999998</v>
      </c>
      <c r="I1973">
        <v>93.941599999999994</v>
      </c>
      <c r="J1973">
        <v>0</v>
      </c>
      <c r="K1973">
        <v>0</v>
      </c>
      <c r="L1973">
        <v>0</v>
      </c>
      <c r="M1973">
        <v>0</v>
      </c>
      <c r="N1973">
        <v>0</v>
      </c>
      <c r="O1973">
        <v>4870</v>
      </c>
    </row>
    <row r="1974" spans="1:15">
      <c r="A1974" t="s">
        <v>31</v>
      </c>
      <c r="B1974" t="s">
        <v>42</v>
      </c>
      <c r="C1974" t="s">
        <v>43</v>
      </c>
      <c r="D1974" t="s">
        <v>27</v>
      </c>
      <c r="E1974">
        <v>14</v>
      </c>
      <c r="F1974" t="str">
        <f t="shared" si="30"/>
        <v>Average Per Ton1-in-10September System Peak DayAll14</v>
      </c>
      <c r="G1974">
        <v>1.1831689999999999</v>
      </c>
      <c r="H1974">
        <v>1.2836350000000001</v>
      </c>
      <c r="I1974">
        <v>92.914500000000004</v>
      </c>
      <c r="J1974">
        <v>6.8100900000000006E-2</v>
      </c>
      <c r="K1974">
        <v>8.7222300000000003E-2</v>
      </c>
      <c r="L1974">
        <v>0.10046579999999999</v>
      </c>
      <c r="M1974">
        <v>0.1137093</v>
      </c>
      <c r="N1974">
        <v>0.1328307</v>
      </c>
      <c r="O1974">
        <v>4870</v>
      </c>
    </row>
    <row r="1975" spans="1:15">
      <c r="A1975" t="s">
        <v>29</v>
      </c>
      <c r="B1975" t="s">
        <v>42</v>
      </c>
      <c r="C1975" t="s">
        <v>43</v>
      </c>
      <c r="D1975" t="s">
        <v>27</v>
      </c>
      <c r="E1975">
        <v>14</v>
      </c>
      <c r="F1975" t="str">
        <f t="shared" si="30"/>
        <v>Average Per Premise1-in-10September System Peak DayAll14</v>
      </c>
      <c r="G1975">
        <v>10.9354</v>
      </c>
      <c r="H1975">
        <v>11.863950000000001</v>
      </c>
      <c r="I1975">
        <v>92.914500000000004</v>
      </c>
      <c r="J1975">
        <v>0.62941999999999998</v>
      </c>
      <c r="K1975">
        <v>0.80614940000000002</v>
      </c>
      <c r="L1975">
        <v>0.92855160000000003</v>
      </c>
      <c r="M1975">
        <v>1.0509539999999999</v>
      </c>
      <c r="N1975">
        <v>1.2276830000000001</v>
      </c>
      <c r="O1975">
        <v>4870</v>
      </c>
    </row>
    <row r="1976" spans="1:15">
      <c r="A1976" t="s">
        <v>30</v>
      </c>
      <c r="B1976" t="s">
        <v>42</v>
      </c>
      <c r="C1976" t="s">
        <v>43</v>
      </c>
      <c r="D1976" t="s">
        <v>27</v>
      </c>
      <c r="E1976">
        <v>14</v>
      </c>
      <c r="F1976" t="str">
        <f t="shared" si="30"/>
        <v>Average Per Device1-in-10September System Peak DayAll14</v>
      </c>
      <c r="G1976">
        <v>4.5929609999999998</v>
      </c>
      <c r="H1976">
        <v>4.9829600000000003</v>
      </c>
      <c r="I1976">
        <v>92.914500000000004</v>
      </c>
      <c r="J1976">
        <v>0.26436179999999998</v>
      </c>
      <c r="K1976">
        <v>0.33858969999999999</v>
      </c>
      <c r="L1976">
        <v>0.3899997</v>
      </c>
      <c r="M1976">
        <v>0.44140970000000002</v>
      </c>
      <c r="N1976">
        <v>0.51563760000000003</v>
      </c>
      <c r="O1976">
        <v>4870</v>
      </c>
    </row>
    <row r="1977" spans="1:15">
      <c r="A1977" t="s">
        <v>51</v>
      </c>
      <c r="B1977" t="s">
        <v>42</v>
      </c>
      <c r="C1977" t="s">
        <v>43</v>
      </c>
      <c r="D1977" t="s">
        <v>27</v>
      </c>
      <c r="E1977">
        <v>14</v>
      </c>
      <c r="F1977" t="str">
        <f t="shared" si="30"/>
        <v>Aggregate1-in-10September System Peak DayAll14</v>
      </c>
      <c r="G1977">
        <v>53.255380000000002</v>
      </c>
      <c r="H1977">
        <v>57.777419999999999</v>
      </c>
      <c r="I1977">
        <v>92.914500000000004</v>
      </c>
      <c r="J1977">
        <v>3.0652750000000002</v>
      </c>
      <c r="K1977">
        <v>3.9259469999999999</v>
      </c>
      <c r="L1977">
        <v>4.5220459999999996</v>
      </c>
      <c r="M1977">
        <v>5.1181450000000002</v>
      </c>
      <c r="N1977">
        <v>5.9788180000000004</v>
      </c>
      <c r="O1977">
        <v>4870</v>
      </c>
    </row>
    <row r="1978" spans="1:15">
      <c r="A1978" t="s">
        <v>31</v>
      </c>
      <c r="B1978" t="s">
        <v>42</v>
      </c>
      <c r="C1978" t="s">
        <v>43</v>
      </c>
      <c r="D1978" t="s">
        <v>27</v>
      </c>
      <c r="E1978">
        <v>15</v>
      </c>
      <c r="F1978" t="str">
        <f t="shared" si="30"/>
        <v>Average Per Ton1-in-10September System Peak DayAll15</v>
      </c>
      <c r="G1978">
        <v>1.169686</v>
      </c>
      <c r="H1978">
        <v>1.285558</v>
      </c>
      <c r="I1978">
        <v>93.113500000000002</v>
      </c>
      <c r="J1978">
        <v>7.8484799999999993E-2</v>
      </c>
      <c r="K1978">
        <v>0.1005733</v>
      </c>
      <c r="L1978">
        <v>0.11587169999999999</v>
      </c>
      <c r="M1978">
        <v>0.13117010000000001</v>
      </c>
      <c r="N1978">
        <v>0.15325859999999999</v>
      </c>
      <c r="O1978">
        <v>4870</v>
      </c>
    </row>
    <row r="1979" spans="1:15">
      <c r="A1979" t="s">
        <v>29</v>
      </c>
      <c r="B1979" t="s">
        <v>42</v>
      </c>
      <c r="C1979" t="s">
        <v>43</v>
      </c>
      <c r="D1979" t="s">
        <v>27</v>
      </c>
      <c r="E1979">
        <v>15</v>
      </c>
      <c r="F1979" t="str">
        <f t="shared" si="30"/>
        <v>Average Per Premise1-in-10September System Peak DayAll15</v>
      </c>
      <c r="G1979">
        <v>10.810779999999999</v>
      </c>
      <c r="H1979">
        <v>11.88172</v>
      </c>
      <c r="I1979">
        <v>93.113500000000002</v>
      </c>
      <c r="J1979">
        <v>0.72539290000000001</v>
      </c>
      <c r="K1979">
        <v>0.92954490000000001</v>
      </c>
      <c r="L1979">
        <v>1.07094</v>
      </c>
      <c r="M1979">
        <v>1.2123349999999999</v>
      </c>
      <c r="N1979">
        <v>1.4164870000000001</v>
      </c>
      <c r="O1979">
        <v>4870</v>
      </c>
    </row>
    <row r="1980" spans="1:15">
      <c r="A1980" t="s">
        <v>30</v>
      </c>
      <c r="B1980" t="s">
        <v>42</v>
      </c>
      <c r="C1980" t="s">
        <v>43</v>
      </c>
      <c r="D1980" t="s">
        <v>27</v>
      </c>
      <c r="E1980">
        <v>15</v>
      </c>
      <c r="F1980" t="str">
        <f t="shared" si="30"/>
        <v>Average Per Device1-in-10September System Peak DayAll15</v>
      </c>
      <c r="G1980">
        <v>4.5406230000000001</v>
      </c>
      <c r="H1980">
        <v>4.9904270000000004</v>
      </c>
      <c r="I1980">
        <v>93.113500000000002</v>
      </c>
      <c r="J1980">
        <v>0.30467129999999998</v>
      </c>
      <c r="K1980">
        <v>0.39041690000000001</v>
      </c>
      <c r="L1980">
        <v>0.44980399999999998</v>
      </c>
      <c r="M1980">
        <v>0.50919110000000001</v>
      </c>
      <c r="N1980">
        <v>0.59493669999999998</v>
      </c>
      <c r="O1980">
        <v>4870</v>
      </c>
    </row>
    <row r="1981" spans="1:15">
      <c r="A1981" t="s">
        <v>51</v>
      </c>
      <c r="B1981" t="s">
        <v>42</v>
      </c>
      <c r="C1981" t="s">
        <v>43</v>
      </c>
      <c r="D1981" t="s">
        <v>27</v>
      </c>
      <c r="E1981">
        <v>15</v>
      </c>
      <c r="F1981" t="str">
        <f t="shared" si="30"/>
        <v>Aggregate1-in-10September System Peak DayAll15</v>
      </c>
      <c r="G1981">
        <v>52.648519999999998</v>
      </c>
      <c r="H1981">
        <v>57.863999999999997</v>
      </c>
      <c r="I1981">
        <v>93.113500000000002</v>
      </c>
      <c r="J1981">
        <v>3.532664</v>
      </c>
      <c r="K1981">
        <v>4.5268839999999999</v>
      </c>
      <c r="L1981">
        <v>5.2154769999999999</v>
      </c>
      <c r="M1981">
        <v>5.9040710000000001</v>
      </c>
      <c r="N1981">
        <v>6.8982910000000004</v>
      </c>
      <c r="O1981">
        <v>4870</v>
      </c>
    </row>
    <row r="1982" spans="1:15">
      <c r="A1982" t="s">
        <v>31</v>
      </c>
      <c r="B1982" t="s">
        <v>42</v>
      </c>
      <c r="C1982" t="s">
        <v>43</v>
      </c>
      <c r="D1982" t="s">
        <v>27</v>
      </c>
      <c r="E1982">
        <v>16</v>
      </c>
      <c r="F1982" t="str">
        <f t="shared" si="30"/>
        <v>Average Per Ton1-in-10September System Peak DayAll16</v>
      </c>
      <c r="G1982">
        <v>1.1400999999999999</v>
      </c>
      <c r="H1982">
        <v>1.265088</v>
      </c>
      <c r="I1982">
        <v>91.1374</v>
      </c>
      <c r="J1982">
        <v>8.4396799999999994E-2</v>
      </c>
      <c r="K1982">
        <v>0.1083784</v>
      </c>
      <c r="L1982">
        <v>0.124988</v>
      </c>
      <c r="M1982">
        <v>0.14159759999999999</v>
      </c>
      <c r="N1982">
        <v>0.16557920000000001</v>
      </c>
      <c r="O1982">
        <v>4870</v>
      </c>
    </row>
    <row r="1983" spans="1:15">
      <c r="A1983" t="s">
        <v>29</v>
      </c>
      <c r="B1983" t="s">
        <v>42</v>
      </c>
      <c r="C1983" t="s">
        <v>43</v>
      </c>
      <c r="D1983" t="s">
        <v>27</v>
      </c>
      <c r="E1983">
        <v>16</v>
      </c>
      <c r="F1983" t="str">
        <f t="shared" si="30"/>
        <v>Average Per Premise1-in-10September System Peak DayAll16</v>
      </c>
      <c r="G1983">
        <v>10.537330000000001</v>
      </c>
      <c r="H1983">
        <v>11.69253</v>
      </c>
      <c r="I1983">
        <v>91.1374</v>
      </c>
      <c r="J1983">
        <v>0.78003429999999996</v>
      </c>
      <c r="K1983">
        <v>1.0016830000000001</v>
      </c>
      <c r="L1983">
        <v>1.155197</v>
      </c>
      <c r="M1983">
        <v>1.30871</v>
      </c>
      <c r="N1983">
        <v>1.530359</v>
      </c>
      <c r="O1983">
        <v>4870</v>
      </c>
    </row>
    <row r="1984" spans="1:15">
      <c r="A1984" t="s">
        <v>30</v>
      </c>
      <c r="B1984" t="s">
        <v>42</v>
      </c>
      <c r="C1984" t="s">
        <v>43</v>
      </c>
      <c r="D1984" t="s">
        <v>27</v>
      </c>
      <c r="E1984">
        <v>16</v>
      </c>
      <c r="F1984" t="str">
        <f t="shared" si="30"/>
        <v>Average Per Device1-in-10September System Peak DayAll16</v>
      </c>
      <c r="G1984">
        <v>4.42577</v>
      </c>
      <c r="H1984">
        <v>4.9109629999999997</v>
      </c>
      <c r="I1984">
        <v>91.1374</v>
      </c>
      <c r="J1984">
        <v>0.3276211</v>
      </c>
      <c r="K1984">
        <v>0.42071570000000003</v>
      </c>
      <c r="L1984">
        <v>0.48519259999999997</v>
      </c>
      <c r="M1984">
        <v>0.54966959999999998</v>
      </c>
      <c r="N1984">
        <v>0.64276420000000001</v>
      </c>
      <c r="O1984">
        <v>4870</v>
      </c>
    </row>
    <row r="1985" spans="1:15">
      <c r="A1985" t="s">
        <v>51</v>
      </c>
      <c r="B1985" t="s">
        <v>42</v>
      </c>
      <c r="C1985" t="s">
        <v>43</v>
      </c>
      <c r="D1985" t="s">
        <v>27</v>
      </c>
      <c r="E1985">
        <v>16</v>
      </c>
      <c r="F1985" t="str">
        <f t="shared" si="30"/>
        <v>Aggregate1-in-10September System Peak DayAll16</v>
      </c>
      <c r="G1985">
        <v>51.316800000000001</v>
      </c>
      <c r="H1985">
        <v>56.942610000000002</v>
      </c>
      <c r="I1985">
        <v>91.1374</v>
      </c>
      <c r="J1985">
        <v>3.7987669999999998</v>
      </c>
      <c r="K1985">
        <v>4.8781980000000003</v>
      </c>
      <c r="L1985">
        <v>5.6258090000000003</v>
      </c>
      <c r="M1985">
        <v>6.3734190000000002</v>
      </c>
      <c r="N1985">
        <v>7.4528499999999998</v>
      </c>
      <c r="O1985">
        <v>4870</v>
      </c>
    </row>
    <row r="1986" spans="1:15">
      <c r="A1986" t="s">
        <v>31</v>
      </c>
      <c r="B1986" t="s">
        <v>42</v>
      </c>
      <c r="C1986" t="s">
        <v>43</v>
      </c>
      <c r="D1986" t="s">
        <v>27</v>
      </c>
      <c r="E1986">
        <v>17</v>
      </c>
      <c r="F1986" t="str">
        <f t="shared" si="30"/>
        <v>Average Per Ton1-in-10September System Peak DayAll17</v>
      </c>
      <c r="G1986">
        <v>1.0842540000000001</v>
      </c>
      <c r="H1986">
        <v>1.204259</v>
      </c>
      <c r="I1986">
        <v>89.663399999999996</v>
      </c>
      <c r="J1986">
        <v>8.08971E-2</v>
      </c>
      <c r="K1986">
        <v>0.1040025</v>
      </c>
      <c r="L1986">
        <v>0.1200053</v>
      </c>
      <c r="M1986">
        <v>0.13600799999999999</v>
      </c>
      <c r="N1986">
        <v>0.15911349999999999</v>
      </c>
      <c r="O1986">
        <v>4870</v>
      </c>
    </row>
    <row r="1987" spans="1:15">
      <c r="A1987" t="s">
        <v>29</v>
      </c>
      <c r="B1987" t="s">
        <v>42</v>
      </c>
      <c r="C1987" t="s">
        <v>43</v>
      </c>
      <c r="D1987" t="s">
        <v>27</v>
      </c>
      <c r="E1987">
        <v>17</v>
      </c>
      <c r="F1987" t="str">
        <f t="shared" ref="F1987:F2050" si="31">CONCATENATE(A1987,B1987,C1987,D1987,E1987)</f>
        <v>Average Per Premise1-in-10September System Peak DayAll17</v>
      </c>
      <c r="G1987">
        <v>10.021179999999999</v>
      </c>
      <c r="H1987">
        <v>11.130319999999999</v>
      </c>
      <c r="I1987">
        <v>89.663399999999996</v>
      </c>
      <c r="J1987">
        <v>0.74768820000000003</v>
      </c>
      <c r="K1987">
        <v>0.96123950000000002</v>
      </c>
      <c r="L1987">
        <v>1.1091439999999999</v>
      </c>
      <c r="M1987">
        <v>1.2570490000000001</v>
      </c>
      <c r="N1987">
        <v>1.470601</v>
      </c>
      <c r="O1987">
        <v>4870</v>
      </c>
    </row>
    <row r="1988" spans="1:15">
      <c r="A1988" t="s">
        <v>30</v>
      </c>
      <c r="B1988" t="s">
        <v>42</v>
      </c>
      <c r="C1988" t="s">
        <v>43</v>
      </c>
      <c r="D1988" t="s">
        <v>27</v>
      </c>
      <c r="E1988">
        <v>17</v>
      </c>
      <c r="F1988" t="str">
        <f t="shared" si="31"/>
        <v>Average Per Device1-in-10September System Peak DayAll17</v>
      </c>
      <c r="G1988">
        <v>4.2089819999999998</v>
      </c>
      <c r="H1988">
        <v>4.6748320000000003</v>
      </c>
      <c r="I1988">
        <v>89.663399999999996</v>
      </c>
      <c r="J1988">
        <v>0.31403550000000002</v>
      </c>
      <c r="K1988">
        <v>0.4037289</v>
      </c>
      <c r="L1988">
        <v>0.46585019999999999</v>
      </c>
      <c r="M1988">
        <v>0.52797159999999999</v>
      </c>
      <c r="N1988">
        <v>0.61766500000000002</v>
      </c>
      <c r="O1988">
        <v>4870</v>
      </c>
    </row>
    <row r="1989" spans="1:15">
      <c r="A1989" t="s">
        <v>51</v>
      </c>
      <c r="B1989" t="s">
        <v>42</v>
      </c>
      <c r="C1989" t="s">
        <v>43</v>
      </c>
      <c r="D1989" t="s">
        <v>27</v>
      </c>
      <c r="E1989">
        <v>17</v>
      </c>
      <c r="F1989" t="str">
        <f t="shared" si="31"/>
        <v>Aggregate1-in-10September System Peak DayAll17</v>
      </c>
      <c r="G1989">
        <v>48.803139999999999</v>
      </c>
      <c r="H1989">
        <v>54.204680000000003</v>
      </c>
      <c r="I1989">
        <v>89.663399999999996</v>
      </c>
      <c r="J1989">
        <v>3.6412420000000001</v>
      </c>
      <c r="K1989">
        <v>4.6812360000000002</v>
      </c>
      <c r="L1989">
        <v>5.4015339999999998</v>
      </c>
      <c r="M1989">
        <v>6.1218300000000001</v>
      </c>
      <c r="N1989">
        <v>7.1618259999999996</v>
      </c>
      <c r="O1989">
        <v>4870</v>
      </c>
    </row>
    <row r="1990" spans="1:15">
      <c r="A1990" t="s">
        <v>31</v>
      </c>
      <c r="B1990" t="s">
        <v>42</v>
      </c>
      <c r="C1990" t="s">
        <v>43</v>
      </c>
      <c r="D1990" t="s">
        <v>27</v>
      </c>
      <c r="E1990">
        <v>18</v>
      </c>
      <c r="F1990" t="str">
        <f t="shared" si="31"/>
        <v>Average Per Ton1-in-10September System Peak DayAll18</v>
      </c>
      <c r="G1990">
        <v>0.98439339999999997</v>
      </c>
      <c r="H1990">
        <v>1.0773429999999999</v>
      </c>
      <c r="I1990">
        <v>87.206299999999999</v>
      </c>
      <c r="J1990">
        <v>6.2860700000000005E-2</v>
      </c>
      <c r="K1990">
        <v>8.0637799999999996E-2</v>
      </c>
      <c r="L1990">
        <v>9.2950099999999994E-2</v>
      </c>
      <c r="M1990">
        <v>0.10526240000000001</v>
      </c>
      <c r="N1990">
        <v>0.12303939999999999</v>
      </c>
      <c r="O1990">
        <v>4870</v>
      </c>
    </row>
    <row r="1991" spans="1:15">
      <c r="A1991" t="s">
        <v>29</v>
      </c>
      <c r="B1991" t="s">
        <v>42</v>
      </c>
      <c r="C1991" t="s">
        <v>43</v>
      </c>
      <c r="D1991" t="s">
        <v>27</v>
      </c>
      <c r="E1991">
        <v>18</v>
      </c>
      <c r="F1991" t="str">
        <f t="shared" si="31"/>
        <v>Average Per Premise1-in-10September System Peak DayAll18</v>
      </c>
      <c r="G1991">
        <v>9.0982199999999995</v>
      </c>
      <c r="H1991">
        <v>9.9573079999999994</v>
      </c>
      <c r="I1991">
        <v>87.206299999999999</v>
      </c>
      <c r="J1991">
        <v>0.58098799999999995</v>
      </c>
      <c r="K1991">
        <v>0.74529160000000005</v>
      </c>
      <c r="L1991">
        <v>0.85908779999999996</v>
      </c>
      <c r="M1991">
        <v>0.97288399999999997</v>
      </c>
      <c r="N1991">
        <v>1.1371880000000001</v>
      </c>
      <c r="O1991">
        <v>4870</v>
      </c>
    </row>
    <row r="1992" spans="1:15">
      <c r="A1992" t="s">
        <v>30</v>
      </c>
      <c r="B1992" t="s">
        <v>42</v>
      </c>
      <c r="C1992" t="s">
        <v>43</v>
      </c>
      <c r="D1992" t="s">
        <v>27</v>
      </c>
      <c r="E1992">
        <v>18</v>
      </c>
      <c r="F1992" t="str">
        <f t="shared" si="31"/>
        <v>Average Per Device1-in-10September System Peak DayAll18</v>
      </c>
      <c r="G1992">
        <v>3.8213309999999998</v>
      </c>
      <c r="H1992">
        <v>4.1821549999999998</v>
      </c>
      <c r="I1992">
        <v>87.206299999999999</v>
      </c>
      <c r="J1992">
        <v>0.24401999999999999</v>
      </c>
      <c r="K1992">
        <v>0.3130289</v>
      </c>
      <c r="L1992">
        <v>0.36082429999999999</v>
      </c>
      <c r="M1992">
        <v>0.40861969999999997</v>
      </c>
      <c r="N1992">
        <v>0.47762860000000001</v>
      </c>
      <c r="O1992">
        <v>4870</v>
      </c>
    </row>
    <row r="1993" spans="1:15">
      <c r="A1993" t="s">
        <v>51</v>
      </c>
      <c r="B1993" t="s">
        <v>42</v>
      </c>
      <c r="C1993" t="s">
        <v>43</v>
      </c>
      <c r="D1993" t="s">
        <v>27</v>
      </c>
      <c r="E1993">
        <v>18</v>
      </c>
      <c r="F1993" t="str">
        <f t="shared" si="31"/>
        <v>Aggregate1-in-10September System Peak DayAll18</v>
      </c>
      <c r="G1993">
        <v>44.308329999999998</v>
      </c>
      <c r="H1993">
        <v>48.492089999999997</v>
      </c>
      <c r="I1993">
        <v>87.206299999999999</v>
      </c>
      <c r="J1993">
        <v>2.829412</v>
      </c>
      <c r="K1993">
        <v>3.6295700000000002</v>
      </c>
      <c r="L1993">
        <v>4.1837580000000001</v>
      </c>
      <c r="M1993">
        <v>4.7379449999999999</v>
      </c>
      <c r="N1993">
        <v>5.5381039999999997</v>
      </c>
      <c r="O1993">
        <v>4870</v>
      </c>
    </row>
    <row r="1994" spans="1:15">
      <c r="A1994" t="s">
        <v>31</v>
      </c>
      <c r="B1994" t="s">
        <v>42</v>
      </c>
      <c r="C1994" t="s">
        <v>43</v>
      </c>
      <c r="D1994" t="s">
        <v>27</v>
      </c>
      <c r="E1994">
        <v>19</v>
      </c>
      <c r="F1994" t="str">
        <f t="shared" si="31"/>
        <v>Average Per Ton1-in-10September System Peak DayAll19</v>
      </c>
      <c r="G1994">
        <v>0.93073490000000003</v>
      </c>
      <c r="H1994">
        <v>0.93073490000000003</v>
      </c>
      <c r="I1994">
        <v>85.072500000000005</v>
      </c>
      <c r="J1994">
        <v>0</v>
      </c>
      <c r="K1994">
        <v>0</v>
      </c>
      <c r="L1994">
        <v>0</v>
      </c>
      <c r="M1994">
        <v>0</v>
      </c>
      <c r="N1994">
        <v>0</v>
      </c>
      <c r="O1994">
        <v>4870</v>
      </c>
    </row>
    <row r="1995" spans="1:15">
      <c r="A1995" t="s">
        <v>29</v>
      </c>
      <c r="B1995" t="s">
        <v>42</v>
      </c>
      <c r="C1995" t="s">
        <v>43</v>
      </c>
      <c r="D1995" t="s">
        <v>27</v>
      </c>
      <c r="E1995">
        <v>19</v>
      </c>
      <c r="F1995" t="str">
        <f t="shared" si="31"/>
        <v>Average Per Premise1-in-10September System Peak DayAll19</v>
      </c>
      <c r="G1995">
        <v>8.6022839999999992</v>
      </c>
      <c r="H1995">
        <v>8.6022839999999992</v>
      </c>
      <c r="I1995">
        <v>85.072500000000005</v>
      </c>
      <c r="J1995">
        <v>0</v>
      </c>
      <c r="K1995">
        <v>0</v>
      </c>
      <c r="L1995">
        <v>0</v>
      </c>
      <c r="M1995">
        <v>0</v>
      </c>
      <c r="N1995">
        <v>0</v>
      </c>
      <c r="O1995">
        <v>4870</v>
      </c>
    </row>
    <row r="1996" spans="1:15">
      <c r="A1996" t="s">
        <v>30</v>
      </c>
      <c r="B1996" t="s">
        <v>42</v>
      </c>
      <c r="C1996" t="s">
        <v>43</v>
      </c>
      <c r="D1996" t="s">
        <v>27</v>
      </c>
      <c r="E1996">
        <v>19</v>
      </c>
      <c r="F1996" t="str">
        <f t="shared" si="31"/>
        <v>Average Per Device1-in-10September System Peak DayAll19</v>
      </c>
      <c r="G1996">
        <v>3.6130339999999999</v>
      </c>
      <c r="H1996">
        <v>3.6130339999999999</v>
      </c>
      <c r="I1996">
        <v>85.072500000000005</v>
      </c>
      <c r="J1996">
        <v>0</v>
      </c>
      <c r="K1996">
        <v>0</v>
      </c>
      <c r="L1996">
        <v>0</v>
      </c>
      <c r="M1996">
        <v>0</v>
      </c>
      <c r="N1996">
        <v>0</v>
      </c>
      <c r="O1996">
        <v>4870</v>
      </c>
    </row>
    <row r="1997" spans="1:15">
      <c r="A1997" t="s">
        <v>51</v>
      </c>
      <c r="B1997" t="s">
        <v>42</v>
      </c>
      <c r="C1997" t="s">
        <v>43</v>
      </c>
      <c r="D1997" t="s">
        <v>27</v>
      </c>
      <c r="E1997">
        <v>19</v>
      </c>
      <c r="F1997" t="str">
        <f t="shared" si="31"/>
        <v>Aggregate1-in-10September System Peak DayAll19</v>
      </c>
      <c r="G1997">
        <v>41.893120000000003</v>
      </c>
      <c r="H1997">
        <v>41.893120000000003</v>
      </c>
      <c r="I1997">
        <v>85.072500000000005</v>
      </c>
      <c r="J1997">
        <v>0</v>
      </c>
      <c r="K1997">
        <v>0</v>
      </c>
      <c r="L1997">
        <v>0</v>
      </c>
      <c r="M1997">
        <v>0</v>
      </c>
      <c r="N1997">
        <v>0</v>
      </c>
      <c r="O1997">
        <v>4870</v>
      </c>
    </row>
    <row r="1998" spans="1:15">
      <c r="A1998" t="s">
        <v>31</v>
      </c>
      <c r="B1998" t="s">
        <v>42</v>
      </c>
      <c r="C1998" t="s">
        <v>43</v>
      </c>
      <c r="D1998" t="s">
        <v>27</v>
      </c>
      <c r="E1998">
        <v>20</v>
      </c>
      <c r="F1998" t="str">
        <f t="shared" si="31"/>
        <v>Average Per Ton1-in-10September System Peak DayAll20</v>
      </c>
      <c r="G1998">
        <v>0.86920679999999995</v>
      </c>
      <c r="H1998">
        <v>0.86920679999999995</v>
      </c>
      <c r="I1998">
        <v>82.007800000000003</v>
      </c>
      <c r="J1998">
        <v>0</v>
      </c>
      <c r="K1998">
        <v>0</v>
      </c>
      <c r="L1998">
        <v>0</v>
      </c>
      <c r="M1998">
        <v>0</v>
      </c>
      <c r="N1998">
        <v>0</v>
      </c>
      <c r="O1998">
        <v>4870</v>
      </c>
    </row>
    <row r="1999" spans="1:15">
      <c r="A1999" t="s">
        <v>29</v>
      </c>
      <c r="B1999" t="s">
        <v>42</v>
      </c>
      <c r="C1999" t="s">
        <v>43</v>
      </c>
      <c r="D1999" t="s">
        <v>27</v>
      </c>
      <c r="E1999">
        <v>20</v>
      </c>
      <c r="F1999" t="str">
        <f t="shared" si="31"/>
        <v>Average Per Premise1-in-10September System Peak DayAll20</v>
      </c>
      <c r="G1999">
        <v>8.0336119999999998</v>
      </c>
      <c r="H1999">
        <v>8.0336119999999998</v>
      </c>
      <c r="I1999">
        <v>82.007800000000003</v>
      </c>
      <c r="J1999">
        <v>0</v>
      </c>
      <c r="K1999">
        <v>0</v>
      </c>
      <c r="L1999">
        <v>0</v>
      </c>
      <c r="M1999">
        <v>0</v>
      </c>
      <c r="N1999">
        <v>0</v>
      </c>
      <c r="O1999">
        <v>4870</v>
      </c>
    </row>
    <row r="2000" spans="1:15">
      <c r="A2000" t="s">
        <v>30</v>
      </c>
      <c r="B2000" t="s">
        <v>42</v>
      </c>
      <c r="C2000" t="s">
        <v>43</v>
      </c>
      <c r="D2000" t="s">
        <v>27</v>
      </c>
      <c r="E2000">
        <v>20</v>
      </c>
      <c r="F2000" t="str">
        <f t="shared" si="31"/>
        <v>Average Per Device1-in-10September System Peak DayAll20</v>
      </c>
      <c r="G2000">
        <v>3.374187</v>
      </c>
      <c r="H2000">
        <v>3.374187</v>
      </c>
      <c r="I2000">
        <v>82.007800000000003</v>
      </c>
      <c r="J2000">
        <v>0</v>
      </c>
      <c r="K2000">
        <v>0</v>
      </c>
      <c r="L2000">
        <v>0</v>
      </c>
      <c r="M2000">
        <v>0</v>
      </c>
      <c r="N2000">
        <v>0</v>
      </c>
      <c r="O2000">
        <v>4870</v>
      </c>
    </row>
    <row r="2001" spans="1:15">
      <c r="A2001" t="s">
        <v>51</v>
      </c>
      <c r="B2001" t="s">
        <v>42</v>
      </c>
      <c r="C2001" t="s">
        <v>43</v>
      </c>
      <c r="D2001" t="s">
        <v>27</v>
      </c>
      <c r="E2001">
        <v>20</v>
      </c>
      <c r="F2001" t="str">
        <f t="shared" si="31"/>
        <v>Aggregate1-in-10September System Peak DayAll20</v>
      </c>
      <c r="G2001">
        <v>39.123690000000003</v>
      </c>
      <c r="H2001">
        <v>39.123690000000003</v>
      </c>
      <c r="I2001">
        <v>82.007800000000003</v>
      </c>
      <c r="J2001">
        <v>0</v>
      </c>
      <c r="K2001">
        <v>0</v>
      </c>
      <c r="L2001">
        <v>0</v>
      </c>
      <c r="M2001">
        <v>0</v>
      </c>
      <c r="N2001">
        <v>0</v>
      </c>
      <c r="O2001">
        <v>4870</v>
      </c>
    </row>
    <row r="2002" spans="1:15">
      <c r="A2002" t="s">
        <v>31</v>
      </c>
      <c r="B2002" t="s">
        <v>42</v>
      </c>
      <c r="C2002" t="s">
        <v>43</v>
      </c>
      <c r="D2002" t="s">
        <v>27</v>
      </c>
      <c r="E2002">
        <v>21</v>
      </c>
      <c r="F2002" t="str">
        <f t="shared" si="31"/>
        <v>Average Per Ton1-in-10September System Peak DayAll21</v>
      </c>
      <c r="G2002">
        <v>0.80357040000000002</v>
      </c>
      <c r="H2002">
        <v>0.80357040000000002</v>
      </c>
      <c r="I2002">
        <v>80.975700000000003</v>
      </c>
      <c r="J2002">
        <v>0</v>
      </c>
      <c r="K2002">
        <v>0</v>
      </c>
      <c r="L2002">
        <v>0</v>
      </c>
      <c r="M2002">
        <v>0</v>
      </c>
      <c r="N2002">
        <v>0</v>
      </c>
      <c r="O2002">
        <v>4870</v>
      </c>
    </row>
    <row r="2003" spans="1:15">
      <c r="A2003" t="s">
        <v>29</v>
      </c>
      <c r="B2003" t="s">
        <v>42</v>
      </c>
      <c r="C2003" t="s">
        <v>43</v>
      </c>
      <c r="D2003" t="s">
        <v>27</v>
      </c>
      <c r="E2003">
        <v>21</v>
      </c>
      <c r="F2003" t="str">
        <f t="shared" si="31"/>
        <v>Average Per Premise1-in-10September System Peak DayAll21</v>
      </c>
      <c r="G2003">
        <v>7.4269699999999998</v>
      </c>
      <c r="H2003">
        <v>7.4269699999999998</v>
      </c>
      <c r="I2003">
        <v>80.975700000000003</v>
      </c>
      <c r="J2003">
        <v>0</v>
      </c>
      <c r="K2003">
        <v>0</v>
      </c>
      <c r="L2003">
        <v>0</v>
      </c>
      <c r="M2003">
        <v>0</v>
      </c>
      <c r="N2003">
        <v>0</v>
      </c>
      <c r="O2003">
        <v>4870</v>
      </c>
    </row>
    <row r="2004" spans="1:15">
      <c r="A2004" t="s">
        <v>30</v>
      </c>
      <c r="B2004" t="s">
        <v>42</v>
      </c>
      <c r="C2004" t="s">
        <v>43</v>
      </c>
      <c r="D2004" t="s">
        <v>27</v>
      </c>
      <c r="E2004">
        <v>21</v>
      </c>
      <c r="F2004" t="str">
        <f t="shared" si="31"/>
        <v>Average Per Device1-in-10September System Peak DayAll21</v>
      </c>
      <c r="G2004">
        <v>3.1193919999999999</v>
      </c>
      <c r="H2004">
        <v>3.1193919999999999</v>
      </c>
      <c r="I2004">
        <v>80.975700000000003</v>
      </c>
      <c r="J2004">
        <v>0</v>
      </c>
      <c r="K2004">
        <v>0</v>
      </c>
      <c r="L2004">
        <v>0</v>
      </c>
      <c r="M2004">
        <v>0</v>
      </c>
      <c r="N2004">
        <v>0</v>
      </c>
      <c r="O2004">
        <v>4870</v>
      </c>
    </row>
    <row r="2005" spans="1:15">
      <c r="A2005" t="s">
        <v>51</v>
      </c>
      <c r="B2005" t="s">
        <v>42</v>
      </c>
      <c r="C2005" t="s">
        <v>43</v>
      </c>
      <c r="D2005" t="s">
        <v>27</v>
      </c>
      <c r="E2005">
        <v>21</v>
      </c>
      <c r="F2005" t="str">
        <f t="shared" si="31"/>
        <v>Aggregate1-in-10September System Peak DayAll21</v>
      </c>
      <c r="G2005">
        <v>36.169350000000001</v>
      </c>
      <c r="H2005">
        <v>36.169350000000001</v>
      </c>
      <c r="I2005">
        <v>80.975700000000003</v>
      </c>
      <c r="J2005">
        <v>0</v>
      </c>
      <c r="K2005">
        <v>0</v>
      </c>
      <c r="L2005">
        <v>0</v>
      </c>
      <c r="M2005">
        <v>0</v>
      </c>
      <c r="N2005">
        <v>0</v>
      </c>
      <c r="O2005">
        <v>4870</v>
      </c>
    </row>
    <row r="2006" spans="1:15">
      <c r="A2006" t="s">
        <v>31</v>
      </c>
      <c r="B2006" t="s">
        <v>42</v>
      </c>
      <c r="C2006" t="s">
        <v>43</v>
      </c>
      <c r="D2006" t="s">
        <v>27</v>
      </c>
      <c r="E2006">
        <v>22</v>
      </c>
      <c r="F2006" t="str">
        <f t="shared" si="31"/>
        <v>Average Per Ton1-in-10September System Peak DayAll22</v>
      </c>
      <c r="G2006">
        <v>0.70471989999999995</v>
      </c>
      <c r="H2006">
        <v>0.70471989999999995</v>
      </c>
      <c r="I2006">
        <v>78.085599999999999</v>
      </c>
      <c r="J2006">
        <v>0</v>
      </c>
      <c r="K2006">
        <v>0</v>
      </c>
      <c r="L2006">
        <v>0</v>
      </c>
      <c r="M2006">
        <v>0</v>
      </c>
      <c r="N2006">
        <v>0</v>
      </c>
      <c r="O2006">
        <v>4870</v>
      </c>
    </row>
    <row r="2007" spans="1:15">
      <c r="A2007" t="s">
        <v>29</v>
      </c>
      <c r="B2007" t="s">
        <v>42</v>
      </c>
      <c r="C2007" t="s">
        <v>43</v>
      </c>
      <c r="D2007" t="s">
        <v>27</v>
      </c>
      <c r="E2007">
        <v>22</v>
      </c>
      <c r="F2007" t="str">
        <f t="shared" si="31"/>
        <v>Average Per Premise1-in-10September System Peak DayAll22</v>
      </c>
      <c r="G2007">
        <v>6.5133479999999997</v>
      </c>
      <c r="H2007">
        <v>6.5133479999999997</v>
      </c>
      <c r="I2007">
        <v>78.085599999999999</v>
      </c>
      <c r="J2007">
        <v>0</v>
      </c>
      <c r="K2007">
        <v>0</v>
      </c>
      <c r="L2007">
        <v>0</v>
      </c>
      <c r="M2007">
        <v>0</v>
      </c>
      <c r="N2007">
        <v>0</v>
      </c>
      <c r="O2007">
        <v>4870</v>
      </c>
    </row>
    <row r="2008" spans="1:15">
      <c r="A2008" t="s">
        <v>30</v>
      </c>
      <c r="B2008" t="s">
        <v>42</v>
      </c>
      <c r="C2008" t="s">
        <v>43</v>
      </c>
      <c r="D2008" t="s">
        <v>27</v>
      </c>
      <c r="E2008">
        <v>22</v>
      </c>
      <c r="F2008" t="str">
        <f t="shared" si="31"/>
        <v>Average Per Device1-in-10September System Peak DayAll22</v>
      </c>
      <c r="G2008">
        <v>2.7356630000000002</v>
      </c>
      <c r="H2008">
        <v>2.7356630000000002</v>
      </c>
      <c r="I2008">
        <v>78.085599999999999</v>
      </c>
      <c r="J2008">
        <v>0</v>
      </c>
      <c r="K2008">
        <v>0</v>
      </c>
      <c r="L2008">
        <v>0</v>
      </c>
      <c r="M2008">
        <v>0</v>
      </c>
      <c r="N2008">
        <v>0</v>
      </c>
      <c r="O2008">
        <v>4870</v>
      </c>
    </row>
    <row r="2009" spans="1:15">
      <c r="A2009" t="s">
        <v>51</v>
      </c>
      <c r="B2009" t="s">
        <v>42</v>
      </c>
      <c r="C2009" t="s">
        <v>43</v>
      </c>
      <c r="D2009" t="s">
        <v>27</v>
      </c>
      <c r="E2009">
        <v>22</v>
      </c>
      <c r="F2009" t="str">
        <f t="shared" si="31"/>
        <v>Aggregate1-in-10September System Peak DayAll22</v>
      </c>
      <c r="G2009">
        <v>31.720009999999998</v>
      </c>
      <c r="H2009">
        <v>31.720009999999998</v>
      </c>
      <c r="I2009">
        <v>78.085599999999999</v>
      </c>
      <c r="J2009">
        <v>0</v>
      </c>
      <c r="K2009">
        <v>0</v>
      </c>
      <c r="L2009">
        <v>0</v>
      </c>
      <c r="M2009">
        <v>0</v>
      </c>
      <c r="N2009">
        <v>0</v>
      </c>
      <c r="O2009">
        <v>4870</v>
      </c>
    </row>
    <row r="2010" spans="1:15">
      <c r="A2010" t="s">
        <v>31</v>
      </c>
      <c r="B2010" t="s">
        <v>42</v>
      </c>
      <c r="C2010" t="s">
        <v>43</v>
      </c>
      <c r="D2010" t="s">
        <v>27</v>
      </c>
      <c r="E2010">
        <v>23</v>
      </c>
      <c r="F2010" t="str">
        <f t="shared" si="31"/>
        <v>Average Per Ton1-in-10September System Peak DayAll23</v>
      </c>
      <c r="G2010">
        <v>0.6136045</v>
      </c>
      <c r="H2010">
        <v>0.6136045</v>
      </c>
      <c r="I2010">
        <v>75.950500000000005</v>
      </c>
      <c r="J2010">
        <v>0</v>
      </c>
      <c r="K2010">
        <v>0</v>
      </c>
      <c r="L2010">
        <v>0</v>
      </c>
      <c r="M2010">
        <v>0</v>
      </c>
      <c r="N2010">
        <v>0</v>
      </c>
      <c r="O2010">
        <v>4870</v>
      </c>
    </row>
    <row r="2011" spans="1:15">
      <c r="A2011" t="s">
        <v>29</v>
      </c>
      <c r="B2011" t="s">
        <v>42</v>
      </c>
      <c r="C2011" t="s">
        <v>43</v>
      </c>
      <c r="D2011" t="s">
        <v>27</v>
      </c>
      <c r="E2011">
        <v>23</v>
      </c>
      <c r="F2011" t="str">
        <f t="shared" si="31"/>
        <v>Average Per Premise1-in-10September System Peak DayAll23</v>
      </c>
      <c r="G2011">
        <v>5.6712179999999996</v>
      </c>
      <c r="H2011">
        <v>5.6712179999999996</v>
      </c>
      <c r="I2011">
        <v>75.950500000000005</v>
      </c>
      <c r="J2011">
        <v>0</v>
      </c>
      <c r="K2011">
        <v>0</v>
      </c>
      <c r="L2011">
        <v>0</v>
      </c>
      <c r="M2011">
        <v>0</v>
      </c>
      <c r="N2011">
        <v>0</v>
      </c>
      <c r="O2011">
        <v>4870</v>
      </c>
    </row>
    <row r="2012" spans="1:15">
      <c r="A2012" t="s">
        <v>30</v>
      </c>
      <c r="B2012" t="s">
        <v>42</v>
      </c>
      <c r="C2012" t="s">
        <v>43</v>
      </c>
      <c r="D2012" t="s">
        <v>27</v>
      </c>
      <c r="E2012">
        <v>23</v>
      </c>
      <c r="F2012" t="str">
        <f t="shared" si="31"/>
        <v>Average Per Device1-in-10September System Peak DayAll23</v>
      </c>
      <c r="G2012">
        <v>2.3819599999999999</v>
      </c>
      <c r="H2012">
        <v>2.3819599999999999</v>
      </c>
      <c r="I2012">
        <v>75.950500000000005</v>
      </c>
      <c r="J2012">
        <v>0</v>
      </c>
      <c r="K2012">
        <v>0</v>
      </c>
      <c r="L2012">
        <v>0</v>
      </c>
      <c r="M2012">
        <v>0</v>
      </c>
      <c r="N2012">
        <v>0</v>
      </c>
      <c r="O2012">
        <v>4870</v>
      </c>
    </row>
    <row r="2013" spans="1:15">
      <c r="A2013" t="s">
        <v>51</v>
      </c>
      <c r="B2013" t="s">
        <v>42</v>
      </c>
      <c r="C2013" t="s">
        <v>43</v>
      </c>
      <c r="D2013" t="s">
        <v>27</v>
      </c>
      <c r="E2013">
        <v>23</v>
      </c>
      <c r="F2013" t="str">
        <f t="shared" si="31"/>
        <v>Aggregate1-in-10September System Peak DayAll23</v>
      </c>
      <c r="G2013">
        <v>27.618829999999999</v>
      </c>
      <c r="H2013">
        <v>27.618829999999999</v>
      </c>
      <c r="I2013">
        <v>75.950500000000005</v>
      </c>
      <c r="J2013">
        <v>0</v>
      </c>
      <c r="K2013">
        <v>0</v>
      </c>
      <c r="L2013">
        <v>0</v>
      </c>
      <c r="M2013">
        <v>0</v>
      </c>
      <c r="N2013">
        <v>0</v>
      </c>
      <c r="O2013">
        <v>4870</v>
      </c>
    </row>
    <row r="2014" spans="1:15">
      <c r="A2014" t="s">
        <v>31</v>
      </c>
      <c r="B2014" t="s">
        <v>42</v>
      </c>
      <c r="C2014" t="s">
        <v>43</v>
      </c>
      <c r="D2014" t="s">
        <v>27</v>
      </c>
      <c r="E2014">
        <v>24</v>
      </c>
      <c r="F2014" t="str">
        <f t="shared" si="31"/>
        <v>Average Per Ton1-in-10September System Peak DayAll24</v>
      </c>
      <c r="G2014">
        <v>0.55223129999999998</v>
      </c>
      <c r="H2014">
        <v>0.55223129999999998</v>
      </c>
      <c r="I2014">
        <v>75.426900000000003</v>
      </c>
      <c r="J2014">
        <v>0</v>
      </c>
      <c r="K2014">
        <v>0</v>
      </c>
      <c r="L2014">
        <v>0</v>
      </c>
      <c r="M2014">
        <v>0</v>
      </c>
      <c r="N2014">
        <v>0</v>
      </c>
      <c r="O2014">
        <v>4870</v>
      </c>
    </row>
    <row r="2015" spans="1:15">
      <c r="A2015" t="s">
        <v>29</v>
      </c>
      <c r="B2015" t="s">
        <v>42</v>
      </c>
      <c r="C2015" t="s">
        <v>43</v>
      </c>
      <c r="D2015" t="s">
        <v>27</v>
      </c>
      <c r="E2015">
        <v>24</v>
      </c>
      <c r="F2015" t="str">
        <f t="shared" si="31"/>
        <v>Average Per Premise1-in-10September System Peak DayAll24</v>
      </c>
      <c r="G2015">
        <v>5.1039779999999997</v>
      </c>
      <c r="H2015">
        <v>5.1039779999999997</v>
      </c>
      <c r="I2015">
        <v>75.426900000000003</v>
      </c>
      <c r="J2015">
        <v>0</v>
      </c>
      <c r="K2015">
        <v>0</v>
      </c>
      <c r="L2015">
        <v>0</v>
      </c>
      <c r="M2015">
        <v>0</v>
      </c>
      <c r="N2015">
        <v>0</v>
      </c>
      <c r="O2015">
        <v>4870</v>
      </c>
    </row>
    <row r="2016" spans="1:15">
      <c r="A2016" t="s">
        <v>30</v>
      </c>
      <c r="B2016" t="s">
        <v>42</v>
      </c>
      <c r="C2016" t="s">
        <v>43</v>
      </c>
      <c r="D2016" t="s">
        <v>27</v>
      </c>
      <c r="E2016">
        <v>24</v>
      </c>
      <c r="F2016" t="str">
        <f t="shared" si="31"/>
        <v>Average Per Device1-in-10September System Peak DayAll24</v>
      </c>
      <c r="G2016">
        <v>2.1437149999999998</v>
      </c>
      <c r="H2016">
        <v>2.1437149999999998</v>
      </c>
      <c r="I2016">
        <v>75.426900000000003</v>
      </c>
      <c r="J2016">
        <v>0</v>
      </c>
      <c r="K2016">
        <v>0</v>
      </c>
      <c r="L2016">
        <v>0</v>
      </c>
      <c r="M2016">
        <v>0</v>
      </c>
      <c r="N2016">
        <v>0</v>
      </c>
      <c r="O2016">
        <v>4870</v>
      </c>
    </row>
    <row r="2017" spans="1:15">
      <c r="A2017" t="s">
        <v>51</v>
      </c>
      <c r="B2017" t="s">
        <v>42</v>
      </c>
      <c r="C2017" t="s">
        <v>43</v>
      </c>
      <c r="D2017" t="s">
        <v>27</v>
      </c>
      <c r="E2017">
        <v>24</v>
      </c>
      <c r="F2017" t="str">
        <f t="shared" si="31"/>
        <v>Aggregate1-in-10September System Peak DayAll24</v>
      </c>
      <c r="G2017">
        <v>24.856369999999998</v>
      </c>
      <c r="H2017">
        <v>24.856369999999998</v>
      </c>
      <c r="I2017">
        <v>75.426900000000003</v>
      </c>
      <c r="J2017">
        <v>0</v>
      </c>
      <c r="K2017">
        <v>0</v>
      </c>
      <c r="L2017">
        <v>0</v>
      </c>
      <c r="M2017">
        <v>0</v>
      </c>
      <c r="N2017">
        <v>0</v>
      </c>
      <c r="O2017">
        <v>4870</v>
      </c>
    </row>
    <row r="2018" spans="1:15">
      <c r="A2018" t="s">
        <v>31</v>
      </c>
      <c r="B2018" t="s">
        <v>39</v>
      </c>
      <c r="C2018" t="s">
        <v>40</v>
      </c>
      <c r="D2018" t="s">
        <v>53</v>
      </c>
      <c r="E2018">
        <v>1</v>
      </c>
      <c r="F2018" t="str">
        <f t="shared" si="31"/>
        <v>Average Per Ton1-in-2August System Peak Day30% Cycling1</v>
      </c>
      <c r="G2018">
        <v>0.48020390000000002</v>
      </c>
      <c r="H2018">
        <v>0.48020390000000002</v>
      </c>
      <c r="I2018">
        <v>69.319900000000004</v>
      </c>
      <c r="J2018">
        <v>0</v>
      </c>
      <c r="K2018">
        <v>0</v>
      </c>
      <c r="L2018">
        <v>0</v>
      </c>
      <c r="M2018">
        <v>0</v>
      </c>
      <c r="N2018">
        <v>0</v>
      </c>
      <c r="O2018">
        <v>1469</v>
      </c>
    </row>
    <row r="2019" spans="1:15">
      <c r="A2019" t="s">
        <v>29</v>
      </c>
      <c r="B2019" t="s">
        <v>39</v>
      </c>
      <c r="C2019" t="s">
        <v>40</v>
      </c>
      <c r="D2019" t="s">
        <v>53</v>
      </c>
      <c r="E2019">
        <v>1</v>
      </c>
      <c r="F2019" t="str">
        <f t="shared" si="31"/>
        <v>Average Per Premise1-in-2August System Peak Day30% Cycling1</v>
      </c>
      <c r="G2019">
        <v>4.9515919999999998</v>
      </c>
      <c r="H2019">
        <v>4.9515919999999998</v>
      </c>
      <c r="I2019">
        <v>69.319900000000004</v>
      </c>
      <c r="J2019">
        <v>0</v>
      </c>
      <c r="K2019">
        <v>0</v>
      </c>
      <c r="L2019">
        <v>0</v>
      </c>
      <c r="M2019">
        <v>0</v>
      </c>
      <c r="N2019">
        <v>0</v>
      </c>
      <c r="O2019">
        <v>1469</v>
      </c>
    </row>
    <row r="2020" spans="1:15">
      <c r="A2020" t="s">
        <v>30</v>
      </c>
      <c r="B2020" t="s">
        <v>39</v>
      </c>
      <c r="C2020" t="s">
        <v>40</v>
      </c>
      <c r="D2020" t="s">
        <v>53</v>
      </c>
      <c r="E2020">
        <v>1</v>
      </c>
      <c r="F2020" t="str">
        <f t="shared" si="31"/>
        <v>Average Per Device1-in-2August System Peak Day30% Cycling1</v>
      </c>
      <c r="G2020">
        <v>1.8598539999999999</v>
      </c>
      <c r="H2020">
        <v>1.8598539999999999</v>
      </c>
      <c r="I2020">
        <v>69.319900000000004</v>
      </c>
      <c r="J2020">
        <v>0</v>
      </c>
      <c r="K2020">
        <v>0</v>
      </c>
      <c r="L2020">
        <v>0</v>
      </c>
      <c r="M2020">
        <v>0</v>
      </c>
      <c r="N2020">
        <v>0</v>
      </c>
      <c r="O2020">
        <v>1469</v>
      </c>
    </row>
    <row r="2021" spans="1:15">
      <c r="A2021" t="s">
        <v>51</v>
      </c>
      <c r="B2021" t="s">
        <v>39</v>
      </c>
      <c r="C2021" t="s">
        <v>40</v>
      </c>
      <c r="D2021" t="s">
        <v>53</v>
      </c>
      <c r="E2021">
        <v>1</v>
      </c>
      <c r="F2021" t="str">
        <f t="shared" si="31"/>
        <v>Aggregate1-in-2August System Peak Day30% Cycling1</v>
      </c>
      <c r="G2021">
        <v>7.2738889999999996</v>
      </c>
      <c r="H2021">
        <v>7.2738889999999996</v>
      </c>
      <c r="I2021">
        <v>69.319900000000004</v>
      </c>
      <c r="J2021">
        <v>0</v>
      </c>
      <c r="K2021">
        <v>0</v>
      </c>
      <c r="L2021">
        <v>0</v>
      </c>
      <c r="M2021">
        <v>0</v>
      </c>
      <c r="N2021">
        <v>0</v>
      </c>
      <c r="O2021">
        <v>1469</v>
      </c>
    </row>
    <row r="2022" spans="1:15">
      <c r="A2022" t="s">
        <v>31</v>
      </c>
      <c r="B2022" t="s">
        <v>39</v>
      </c>
      <c r="C2022" t="s">
        <v>40</v>
      </c>
      <c r="D2022" t="s">
        <v>53</v>
      </c>
      <c r="E2022">
        <v>2</v>
      </c>
      <c r="F2022" t="str">
        <f t="shared" si="31"/>
        <v>Average Per Ton1-in-2August System Peak Day30% Cycling2</v>
      </c>
      <c r="G2022">
        <v>0.45629170000000002</v>
      </c>
      <c r="H2022">
        <v>0.45629170000000002</v>
      </c>
      <c r="I2022">
        <v>68.371700000000004</v>
      </c>
      <c r="J2022">
        <v>0</v>
      </c>
      <c r="K2022">
        <v>0</v>
      </c>
      <c r="L2022">
        <v>0</v>
      </c>
      <c r="M2022">
        <v>0</v>
      </c>
      <c r="N2022">
        <v>0</v>
      </c>
      <c r="O2022">
        <v>1469</v>
      </c>
    </row>
    <row r="2023" spans="1:15">
      <c r="A2023" t="s">
        <v>29</v>
      </c>
      <c r="B2023" t="s">
        <v>39</v>
      </c>
      <c r="C2023" t="s">
        <v>40</v>
      </c>
      <c r="D2023" t="s">
        <v>53</v>
      </c>
      <c r="E2023">
        <v>2</v>
      </c>
      <c r="F2023" t="str">
        <f t="shared" si="31"/>
        <v>Average Per Premise1-in-2August System Peak Day30% Cycling2</v>
      </c>
      <c r="G2023">
        <v>4.7050229999999997</v>
      </c>
      <c r="H2023">
        <v>4.7050229999999997</v>
      </c>
      <c r="I2023">
        <v>68.371700000000004</v>
      </c>
      <c r="J2023">
        <v>0</v>
      </c>
      <c r="K2023">
        <v>0</v>
      </c>
      <c r="L2023">
        <v>0</v>
      </c>
      <c r="M2023">
        <v>0</v>
      </c>
      <c r="N2023">
        <v>0</v>
      </c>
      <c r="O2023">
        <v>1469</v>
      </c>
    </row>
    <row r="2024" spans="1:15">
      <c r="A2024" t="s">
        <v>30</v>
      </c>
      <c r="B2024" t="s">
        <v>39</v>
      </c>
      <c r="C2024" t="s">
        <v>40</v>
      </c>
      <c r="D2024" t="s">
        <v>53</v>
      </c>
      <c r="E2024">
        <v>2</v>
      </c>
      <c r="F2024" t="str">
        <f t="shared" si="31"/>
        <v>Average Per Device1-in-2August System Peak Day30% Cycling2</v>
      </c>
      <c r="G2024">
        <v>1.7672410000000001</v>
      </c>
      <c r="H2024">
        <v>1.7672410000000001</v>
      </c>
      <c r="I2024">
        <v>68.371700000000004</v>
      </c>
      <c r="J2024">
        <v>0</v>
      </c>
      <c r="K2024">
        <v>0</v>
      </c>
      <c r="L2024">
        <v>0</v>
      </c>
      <c r="M2024">
        <v>0</v>
      </c>
      <c r="N2024">
        <v>0</v>
      </c>
      <c r="O2024">
        <v>1469</v>
      </c>
    </row>
    <row r="2025" spans="1:15">
      <c r="A2025" t="s">
        <v>51</v>
      </c>
      <c r="B2025" t="s">
        <v>39</v>
      </c>
      <c r="C2025" t="s">
        <v>40</v>
      </c>
      <c r="D2025" t="s">
        <v>53</v>
      </c>
      <c r="E2025">
        <v>2</v>
      </c>
      <c r="F2025" t="str">
        <f t="shared" si="31"/>
        <v>Aggregate1-in-2August System Peak Day30% Cycling2</v>
      </c>
      <c r="G2025">
        <v>6.9116790000000004</v>
      </c>
      <c r="H2025">
        <v>6.9116790000000004</v>
      </c>
      <c r="I2025">
        <v>68.371700000000004</v>
      </c>
      <c r="J2025">
        <v>0</v>
      </c>
      <c r="K2025">
        <v>0</v>
      </c>
      <c r="L2025">
        <v>0</v>
      </c>
      <c r="M2025">
        <v>0</v>
      </c>
      <c r="N2025">
        <v>0</v>
      </c>
      <c r="O2025">
        <v>1469</v>
      </c>
    </row>
    <row r="2026" spans="1:15">
      <c r="A2026" t="s">
        <v>31</v>
      </c>
      <c r="B2026" t="s">
        <v>39</v>
      </c>
      <c r="C2026" t="s">
        <v>40</v>
      </c>
      <c r="D2026" t="s">
        <v>53</v>
      </c>
      <c r="E2026">
        <v>3</v>
      </c>
      <c r="F2026" t="str">
        <f t="shared" si="31"/>
        <v>Average Per Ton1-in-2August System Peak Day30% Cycling3</v>
      </c>
      <c r="G2026">
        <v>0.43737700000000002</v>
      </c>
      <c r="H2026">
        <v>0.43737700000000002</v>
      </c>
      <c r="I2026">
        <v>68.584100000000007</v>
      </c>
      <c r="J2026">
        <v>0</v>
      </c>
      <c r="K2026">
        <v>0</v>
      </c>
      <c r="L2026">
        <v>0</v>
      </c>
      <c r="M2026">
        <v>0</v>
      </c>
      <c r="N2026">
        <v>0</v>
      </c>
      <c r="O2026">
        <v>1469</v>
      </c>
    </row>
    <row r="2027" spans="1:15">
      <c r="A2027" t="s">
        <v>29</v>
      </c>
      <c r="B2027" t="s">
        <v>39</v>
      </c>
      <c r="C2027" t="s">
        <v>40</v>
      </c>
      <c r="D2027" t="s">
        <v>53</v>
      </c>
      <c r="E2027">
        <v>3</v>
      </c>
      <c r="F2027" t="str">
        <f t="shared" si="31"/>
        <v>Average Per Premise1-in-2August System Peak Day30% Cycling3</v>
      </c>
      <c r="G2027">
        <v>4.5099850000000004</v>
      </c>
      <c r="H2027">
        <v>4.5099850000000004</v>
      </c>
      <c r="I2027">
        <v>68.584100000000007</v>
      </c>
      <c r="J2027">
        <v>0</v>
      </c>
      <c r="K2027">
        <v>0</v>
      </c>
      <c r="L2027">
        <v>0</v>
      </c>
      <c r="M2027">
        <v>0</v>
      </c>
      <c r="N2027">
        <v>0</v>
      </c>
      <c r="O2027">
        <v>1469</v>
      </c>
    </row>
    <row r="2028" spans="1:15">
      <c r="A2028" t="s">
        <v>30</v>
      </c>
      <c r="B2028" t="s">
        <v>39</v>
      </c>
      <c r="C2028" t="s">
        <v>40</v>
      </c>
      <c r="D2028" t="s">
        <v>53</v>
      </c>
      <c r="E2028">
        <v>3</v>
      </c>
      <c r="F2028" t="str">
        <f t="shared" si="31"/>
        <v>Average Per Device1-in-2August System Peak Day30% Cycling3</v>
      </c>
      <c r="G2028">
        <v>1.693983</v>
      </c>
      <c r="H2028">
        <v>1.693983</v>
      </c>
      <c r="I2028">
        <v>68.584100000000007</v>
      </c>
      <c r="J2028">
        <v>0</v>
      </c>
      <c r="K2028">
        <v>0</v>
      </c>
      <c r="L2028">
        <v>0</v>
      </c>
      <c r="M2028">
        <v>0</v>
      </c>
      <c r="N2028">
        <v>0</v>
      </c>
      <c r="O2028">
        <v>1469</v>
      </c>
    </row>
    <row r="2029" spans="1:15">
      <c r="A2029" t="s">
        <v>51</v>
      </c>
      <c r="B2029" t="s">
        <v>39</v>
      </c>
      <c r="C2029" t="s">
        <v>40</v>
      </c>
      <c r="D2029" t="s">
        <v>53</v>
      </c>
      <c r="E2029">
        <v>3</v>
      </c>
      <c r="F2029" t="str">
        <f t="shared" si="31"/>
        <v>Aggregate1-in-2August System Peak Day30% Cycling3</v>
      </c>
      <c r="G2029">
        <v>6.6251680000000004</v>
      </c>
      <c r="H2029">
        <v>6.6251680000000004</v>
      </c>
      <c r="I2029">
        <v>68.584100000000007</v>
      </c>
      <c r="J2029">
        <v>0</v>
      </c>
      <c r="K2029">
        <v>0</v>
      </c>
      <c r="L2029">
        <v>0</v>
      </c>
      <c r="M2029">
        <v>0</v>
      </c>
      <c r="N2029">
        <v>0</v>
      </c>
      <c r="O2029">
        <v>1469</v>
      </c>
    </row>
    <row r="2030" spans="1:15">
      <c r="A2030" t="s">
        <v>31</v>
      </c>
      <c r="B2030" t="s">
        <v>39</v>
      </c>
      <c r="C2030" t="s">
        <v>40</v>
      </c>
      <c r="D2030" t="s">
        <v>53</v>
      </c>
      <c r="E2030">
        <v>4</v>
      </c>
      <c r="F2030" t="str">
        <f t="shared" si="31"/>
        <v>Average Per Ton1-in-2August System Peak Day30% Cycling4</v>
      </c>
      <c r="G2030">
        <v>0.42820079999999999</v>
      </c>
      <c r="H2030">
        <v>0.42820079999999999</v>
      </c>
      <c r="I2030">
        <v>67.535700000000006</v>
      </c>
      <c r="J2030">
        <v>0</v>
      </c>
      <c r="K2030">
        <v>0</v>
      </c>
      <c r="L2030">
        <v>0</v>
      </c>
      <c r="M2030">
        <v>0</v>
      </c>
      <c r="N2030">
        <v>0</v>
      </c>
      <c r="O2030">
        <v>1469</v>
      </c>
    </row>
    <row r="2031" spans="1:15">
      <c r="A2031" t="s">
        <v>29</v>
      </c>
      <c r="B2031" t="s">
        <v>39</v>
      </c>
      <c r="C2031" t="s">
        <v>40</v>
      </c>
      <c r="D2031" t="s">
        <v>53</v>
      </c>
      <c r="E2031">
        <v>4</v>
      </c>
      <c r="F2031" t="str">
        <f t="shared" si="31"/>
        <v>Average Per Premise1-in-2August System Peak Day30% Cycling4</v>
      </c>
      <c r="G2031">
        <v>4.4153650000000004</v>
      </c>
      <c r="H2031">
        <v>4.4153650000000004</v>
      </c>
      <c r="I2031">
        <v>67.535700000000006</v>
      </c>
      <c r="J2031">
        <v>0</v>
      </c>
      <c r="K2031">
        <v>0</v>
      </c>
      <c r="L2031">
        <v>0</v>
      </c>
      <c r="M2031">
        <v>0</v>
      </c>
      <c r="N2031">
        <v>0</v>
      </c>
      <c r="O2031">
        <v>1469</v>
      </c>
    </row>
    <row r="2032" spans="1:15">
      <c r="A2032" t="s">
        <v>30</v>
      </c>
      <c r="B2032" t="s">
        <v>39</v>
      </c>
      <c r="C2032" t="s">
        <v>40</v>
      </c>
      <c r="D2032" t="s">
        <v>53</v>
      </c>
      <c r="E2032">
        <v>4</v>
      </c>
      <c r="F2032" t="str">
        <f t="shared" si="31"/>
        <v>Average Per Device1-in-2August System Peak Day30% Cycling4</v>
      </c>
      <c r="G2032">
        <v>1.6584429999999999</v>
      </c>
      <c r="H2032">
        <v>1.6584429999999999</v>
      </c>
      <c r="I2032">
        <v>67.535700000000006</v>
      </c>
      <c r="J2032">
        <v>0</v>
      </c>
      <c r="K2032">
        <v>0</v>
      </c>
      <c r="L2032">
        <v>0</v>
      </c>
      <c r="M2032">
        <v>0</v>
      </c>
      <c r="N2032">
        <v>0</v>
      </c>
      <c r="O2032">
        <v>1469</v>
      </c>
    </row>
    <row r="2033" spans="1:15">
      <c r="A2033" t="s">
        <v>51</v>
      </c>
      <c r="B2033" t="s">
        <v>39</v>
      </c>
      <c r="C2033" t="s">
        <v>40</v>
      </c>
      <c r="D2033" t="s">
        <v>53</v>
      </c>
      <c r="E2033">
        <v>4</v>
      </c>
      <c r="F2033" t="str">
        <f t="shared" si="31"/>
        <v>Aggregate1-in-2August System Peak Day30% Cycling4</v>
      </c>
      <c r="G2033">
        <v>6.4861719999999998</v>
      </c>
      <c r="H2033">
        <v>6.4861719999999998</v>
      </c>
      <c r="I2033">
        <v>67.535700000000006</v>
      </c>
      <c r="J2033">
        <v>0</v>
      </c>
      <c r="K2033">
        <v>0</v>
      </c>
      <c r="L2033">
        <v>0</v>
      </c>
      <c r="M2033">
        <v>0</v>
      </c>
      <c r="N2033">
        <v>0</v>
      </c>
      <c r="O2033">
        <v>1469</v>
      </c>
    </row>
    <row r="2034" spans="1:15">
      <c r="A2034" t="s">
        <v>31</v>
      </c>
      <c r="B2034" t="s">
        <v>39</v>
      </c>
      <c r="C2034" t="s">
        <v>40</v>
      </c>
      <c r="D2034" t="s">
        <v>53</v>
      </c>
      <c r="E2034">
        <v>5</v>
      </c>
      <c r="F2034" t="str">
        <f t="shared" si="31"/>
        <v>Average Per Ton1-in-2August System Peak Day30% Cycling5</v>
      </c>
      <c r="G2034">
        <v>0.43466339999999998</v>
      </c>
      <c r="H2034">
        <v>0.43466339999999998</v>
      </c>
      <c r="I2034">
        <v>67.605199999999996</v>
      </c>
      <c r="J2034">
        <v>0</v>
      </c>
      <c r="K2034">
        <v>0</v>
      </c>
      <c r="L2034">
        <v>0</v>
      </c>
      <c r="M2034">
        <v>0</v>
      </c>
      <c r="N2034">
        <v>0</v>
      </c>
      <c r="O2034">
        <v>1469</v>
      </c>
    </row>
    <row r="2035" spans="1:15">
      <c r="A2035" t="s">
        <v>29</v>
      </c>
      <c r="B2035" t="s">
        <v>39</v>
      </c>
      <c r="C2035" t="s">
        <v>40</v>
      </c>
      <c r="D2035" t="s">
        <v>53</v>
      </c>
      <c r="E2035">
        <v>5</v>
      </c>
      <c r="F2035" t="str">
        <f t="shared" si="31"/>
        <v>Average Per Premise1-in-2August System Peak Day30% Cycling5</v>
      </c>
      <c r="G2035">
        <v>4.4820039999999999</v>
      </c>
      <c r="H2035">
        <v>4.4820039999999999</v>
      </c>
      <c r="I2035">
        <v>67.605199999999996</v>
      </c>
      <c r="J2035">
        <v>0</v>
      </c>
      <c r="K2035">
        <v>0</v>
      </c>
      <c r="L2035">
        <v>0</v>
      </c>
      <c r="M2035">
        <v>0</v>
      </c>
      <c r="N2035">
        <v>0</v>
      </c>
      <c r="O2035">
        <v>1469</v>
      </c>
    </row>
    <row r="2036" spans="1:15">
      <c r="A2036" t="s">
        <v>30</v>
      </c>
      <c r="B2036" t="s">
        <v>39</v>
      </c>
      <c r="C2036" t="s">
        <v>40</v>
      </c>
      <c r="D2036" t="s">
        <v>53</v>
      </c>
      <c r="E2036">
        <v>5</v>
      </c>
      <c r="F2036" t="str">
        <f t="shared" si="31"/>
        <v>Average Per Device1-in-2August System Peak Day30% Cycling5</v>
      </c>
      <c r="G2036">
        <v>1.683473</v>
      </c>
      <c r="H2036">
        <v>1.683473</v>
      </c>
      <c r="I2036">
        <v>67.605199999999996</v>
      </c>
      <c r="J2036">
        <v>0</v>
      </c>
      <c r="K2036">
        <v>0</v>
      </c>
      <c r="L2036">
        <v>0</v>
      </c>
      <c r="M2036">
        <v>0</v>
      </c>
      <c r="N2036">
        <v>0</v>
      </c>
      <c r="O2036">
        <v>1469</v>
      </c>
    </row>
    <row r="2037" spans="1:15">
      <c r="A2037" t="s">
        <v>51</v>
      </c>
      <c r="B2037" t="s">
        <v>39</v>
      </c>
      <c r="C2037" t="s">
        <v>40</v>
      </c>
      <c r="D2037" t="s">
        <v>53</v>
      </c>
      <c r="E2037">
        <v>5</v>
      </c>
      <c r="F2037" t="str">
        <f t="shared" si="31"/>
        <v>Aggregate1-in-2August System Peak Day30% Cycling5</v>
      </c>
      <c r="G2037">
        <v>6.5840639999999997</v>
      </c>
      <c r="H2037">
        <v>6.5840639999999997</v>
      </c>
      <c r="I2037">
        <v>67.605199999999996</v>
      </c>
      <c r="J2037">
        <v>0</v>
      </c>
      <c r="K2037">
        <v>0</v>
      </c>
      <c r="L2037">
        <v>0</v>
      </c>
      <c r="M2037">
        <v>0</v>
      </c>
      <c r="N2037">
        <v>0</v>
      </c>
      <c r="O2037">
        <v>1469</v>
      </c>
    </row>
    <row r="2038" spans="1:15">
      <c r="A2038" t="s">
        <v>31</v>
      </c>
      <c r="B2038" t="s">
        <v>39</v>
      </c>
      <c r="C2038" t="s">
        <v>40</v>
      </c>
      <c r="D2038" t="s">
        <v>53</v>
      </c>
      <c r="E2038">
        <v>6</v>
      </c>
      <c r="F2038" t="str">
        <f t="shared" si="31"/>
        <v>Average Per Ton1-in-2August System Peak Day30% Cycling6</v>
      </c>
      <c r="G2038">
        <v>0.48212359999999999</v>
      </c>
      <c r="H2038">
        <v>0.48212359999999999</v>
      </c>
      <c r="I2038">
        <v>67.015699999999995</v>
      </c>
      <c r="J2038">
        <v>0</v>
      </c>
      <c r="K2038">
        <v>0</v>
      </c>
      <c r="L2038">
        <v>0</v>
      </c>
      <c r="M2038">
        <v>0</v>
      </c>
      <c r="N2038">
        <v>0</v>
      </c>
      <c r="O2038">
        <v>1469</v>
      </c>
    </row>
    <row r="2039" spans="1:15">
      <c r="A2039" t="s">
        <v>29</v>
      </c>
      <c r="B2039" t="s">
        <v>39</v>
      </c>
      <c r="C2039" t="s">
        <v>40</v>
      </c>
      <c r="D2039" t="s">
        <v>53</v>
      </c>
      <c r="E2039">
        <v>6</v>
      </c>
      <c r="F2039" t="str">
        <f t="shared" si="31"/>
        <v>Average Per Premise1-in-2August System Peak Day30% Cycling6</v>
      </c>
      <c r="G2039">
        <v>4.971387</v>
      </c>
      <c r="H2039">
        <v>4.971387</v>
      </c>
      <c r="I2039">
        <v>67.015699999999995</v>
      </c>
      <c r="J2039">
        <v>0</v>
      </c>
      <c r="K2039">
        <v>0</v>
      </c>
      <c r="L2039">
        <v>0</v>
      </c>
      <c r="M2039">
        <v>0</v>
      </c>
      <c r="N2039">
        <v>0</v>
      </c>
      <c r="O2039">
        <v>1469</v>
      </c>
    </row>
    <row r="2040" spans="1:15">
      <c r="A2040" t="s">
        <v>30</v>
      </c>
      <c r="B2040" t="s">
        <v>39</v>
      </c>
      <c r="C2040" t="s">
        <v>40</v>
      </c>
      <c r="D2040" t="s">
        <v>53</v>
      </c>
      <c r="E2040">
        <v>6</v>
      </c>
      <c r="F2040" t="str">
        <f t="shared" si="31"/>
        <v>Average Per Device1-in-2August System Peak Day30% Cycling6</v>
      </c>
      <c r="G2040">
        <v>1.867289</v>
      </c>
      <c r="H2040">
        <v>1.867289</v>
      </c>
      <c r="I2040">
        <v>67.015699999999995</v>
      </c>
      <c r="J2040">
        <v>0</v>
      </c>
      <c r="K2040">
        <v>0</v>
      </c>
      <c r="L2040">
        <v>0</v>
      </c>
      <c r="M2040">
        <v>0</v>
      </c>
      <c r="N2040">
        <v>0</v>
      </c>
      <c r="O2040">
        <v>1469</v>
      </c>
    </row>
    <row r="2041" spans="1:15">
      <c r="A2041" t="s">
        <v>51</v>
      </c>
      <c r="B2041" t="s">
        <v>39</v>
      </c>
      <c r="C2041" t="s">
        <v>40</v>
      </c>
      <c r="D2041" t="s">
        <v>53</v>
      </c>
      <c r="E2041">
        <v>6</v>
      </c>
      <c r="F2041" t="str">
        <f t="shared" si="31"/>
        <v>Aggregate1-in-2August System Peak Day30% Cycling6</v>
      </c>
      <c r="G2041">
        <v>7.3029669999999998</v>
      </c>
      <c r="H2041">
        <v>7.3029669999999998</v>
      </c>
      <c r="I2041">
        <v>67.015699999999995</v>
      </c>
      <c r="J2041">
        <v>0</v>
      </c>
      <c r="K2041">
        <v>0</v>
      </c>
      <c r="L2041">
        <v>0</v>
      </c>
      <c r="M2041">
        <v>0</v>
      </c>
      <c r="N2041">
        <v>0</v>
      </c>
      <c r="O2041">
        <v>1469</v>
      </c>
    </row>
    <row r="2042" spans="1:15">
      <c r="A2042" t="s">
        <v>31</v>
      </c>
      <c r="B2042" t="s">
        <v>39</v>
      </c>
      <c r="C2042" t="s">
        <v>40</v>
      </c>
      <c r="D2042" t="s">
        <v>53</v>
      </c>
      <c r="E2042">
        <v>7</v>
      </c>
      <c r="F2042" t="str">
        <f t="shared" si="31"/>
        <v>Average Per Ton1-in-2August System Peak Day30% Cycling7</v>
      </c>
      <c r="G2042">
        <v>0.55229320000000004</v>
      </c>
      <c r="H2042">
        <v>0.55229320000000004</v>
      </c>
      <c r="I2042">
        <v>67.453400000000002</v>
      </c>
      <c r="J2042">
        <v>0</v>
      </c>
      <c r="K2042">
        <v>0</v>
      </c>
      <c r="L2042">
        <v>0</v>
      </c>
      <c r="M2042">
        <v>0</v>
      </c>
      <c r="N2042">
        <v>0</v>
      </c>
      <c r="O2042">
        <v>1469</v>
      </c>
    </row>
    <row r="2043" spans="1:15">
      <c r="A2043" t="s">
        <v>29</v>
      </c>
      <c r="B2043" t="s">
        <v>39</v>
      </c>
      <c r="C2043" t="s">
        <v>40</v>
      </c>
      <c r="D2043" t="s">
        <v>53</v>
      </c>
      <c r="E2043">
        <v>7</v>
      </c>
      <c r="F2043" t="str">
        <f t="shared" si="31"/>
        <v>Average Per Premise1-in-2August System Peak Day30% Cycling7</v>
      </c>
      <c r="G2043">
        <v>5.6949360000000002</v>
      </c>
      <c r="H2043">
        <v>5.6949360000000002</v>
      </c>
      <c r="I2043">
        <v>67.453400000000002</v>
      </c>
      <c r="J2043">
        <v>0</v>
      </c>
      <c r="K2043">
        <v>0</v>
      </c>
      <c r="L2043">
        <v>0</v>
      </c>
      <c r="M2043">
        <v>0</v>
      </c>
      <c r="N2043">
        <v>0</v>
      </c>
      <c r="O2043">
        <v>1469</v>
      </c>
    </row>
    <row r="2044" spans="1:15">
      <c r="A2044" t="s">
        <v>30</v>
      </c>
      <c r="B2044" t="s">
        <v>39</v>
      </c>
      <c r="C2044" t="s">
        <v>40</v>
      </c>
      <c r="D2044" t="s">
        <v>53</v>
      </c>
      <c r="E2044">
        <v>7</v>
      </c>
      <c r="F2044" t="str">
        <f t="shared" si="31"/>
        <v>Average Per Device1-in-2August System Peak Day30% Cycling7</v>
      </c>
      <c r="G2044">
        <v>2.139059</v>
      </c>
      <c r="H2044">
        <v>2.139059</v>
      </c>
      <c r="I2044">
        <v>67.453400000000002</v>
      </c>
      <c r="J2044">
        <v>0</v>
      </c>
      <c r="K2044">
        <v>0</v>
      </c>
      <c r="L2044">
        <v>0</v>
      </c>
      <c r="M2044">
        <v>0</v>
      </c>
      <c r="N2044">
        <v>0</v>
      </c>
      <c r="O2044">
        <v>1469</v>
      </c>
    </row>
    <row r="2045" spans="1:15">
      <c r="A2045" t="s">
        <v>51</v>
      </c>
      <c r="B2045" t="s">
        <v>39</v>
      </c>
      <c r="C2045" t="s">
        <v>40</v>
      </c>
      <c r="D2045" t="s">
        <v>53</v>
      </c>
      <c r="E2045">
        <v>7</v>
      </c>
      <c r="F2045" t="str">
        <f t="shared" si="31"/>
        <v>Aggregate1-in-2August System Peak Day30% Cycling7</v>
      </c>
      <c r="G2045">
        <v>8.3658610000000007</v>
      </c>
      <c r="H2045">
        <v>8.3658610000000007</v>
      </c>
      <c r="I2045">
        <v>67.453400000000002</v>
      </c>
      <c r="J2045">
        <v>0</v>
      </c>
      <c r="K2045">
        <v>0</v>
      </c>
      <c r="L2045">
        <v>0</v>
      </c>
      <c r="M2045">
        <v>0</v>
      </c>
      <c r="N2045">
        <v>0</v>
      </c>
      <c r="O2045">
        <v>1469</v>
      </c>
    </row>
    <row r="2046" spans="1:15">
      <c r="A2046" t="s">
        <v>31</v>
      </c>
      <c r="B2046" t="s">
        <v>39</v>
      </c>
      <c r="C2046" t="s">
        <v>40</v>
      </c>
      <c r="D2046" t="s">
        <v>53</v>
      </c>
      <c r="E2046">
        <v>8</v>
      </c>
      <c r="F2046" t="str">
        <f t="shared" si="31"/>
        <v>Average Per Ton1-in-2August System Peak Day30% Cycling8</v>
      </c>
      <c r="G2046">
        <v>0.67505020000000004</v>
      </c>
      <c r="H2046">
        <v>0.67505020000000004</v>
      </c>
      <c r="I2046">
        <v>70.454700000000003</v>
      </c>
      <c r="J2046">
        <v>0</v>
      </c>
      <c r="K2046">
        <v>0</v>
      </c>
      <c r="L2046">
        <v>0</v>
      </c>
      <c r="M2046">
        <v>0</v>
      </c>
      <c r="N2046">
        <v>0</v>
      </c>
      <c r="O2046">
        <v>1469</v>
      </c>
    </row>
    <row r="2047" spans="1:15">
      <c r="A2047" t="s">
        <v>29</v>
      </c>
      <c r="B2047" t="s">
        <v>39</v>
      </c>
      <c r="C2047" t="s">
        <v>40</v>
      </c>
      <c r="D2047" t="s">
        <v>53</v>
      </c>
      <c r="E2047">
        <v>8</v>
      </c>
      <c r="F2047" t="str">
        <f t="shared" si="31"/>
        <v>Average Per Premise1-in-2August System Peak Day30% Cycling8</v>
      </c>
      <c r="G2047">
        <v>6.9607380000000001</v>
      </c>
      <c r="H2047">
        <v>6.9607380000000001</v>
      </c>
      <c r="I2047">
        <v>70.454700000000003</v>
      </c>
      <c r="J2047">
        <v>0</v>
      </c>
      <c r="K2047">
        <v>0</v>
      </c>
      <c r="L2047">
        <v>0</v>
      </c>
      <c r="M2047">
        <v>0</v>
      </c>
      <c r="N2047">
        <v>0</v>
      </c>
      <c r="O2047">
        <v>1469</v>
      </c>
    </row>
    <row r="2048" spans="1:15">
      <c r="A2048" t="s">
        <v>30</v>
      </c>
      <c r="B2048" t="s">
        <v>39</v>
      </c>
      <c r="C2048" t="s">
        <v>40</v>
      </c>
      <c r="D2048" t="s">
        <v>53</v>
      </c>
      <c r="E2048">
        <v>8</v>
      </c>
      <c r="F2048" t="str">
        <f t="shared" si="31"/>
        <v>Average Per Device1-in-2August System Peak Day30% Cycling8</v>
      </c>
      <c r="G2048">
        <v>2.614503</v>
      </c>
      <c r="H2048">
        <v>2.614503</v>
      </c>
      <c r="I2048">
        <v>70.454700000000003</v>
      </c>
      <c r="J2048">
        <v>0</v>
      </c>
      <c r="K2048">
        <v>0</v>
      </c>
      <c r="L2048">
        <v>0</v>
      </c>
      <c r="M2048">
        <v>0</v>
      </c>
      <c r="N2048">
        <v>0</v>
      </c>
      <c r="O2048">
        <v>1469</v>
      </c>
    </row>
    <row r="2049" spans="1:15">
      <c r="A2049" t="s">
        <v>51</v>
      </c>
      <c r="B2049" t="s">
        <v>39</v>
      </c>
      <c r="C2049" t="s">
        <v>40</v>
      </c>
      <c r="D2049" t="s">
        <v>53</v>
      </c>
      <c r="E2049">
        <v>8</v>
      </c>
      <c r="F2049" t="str">
        <f t="shared" si="31"/>
        <v>Aggregate1-in-2August System Peak Day30% Cycling8</v>
      </c>
      <c r="G2049">
        <v>10.22532</v>
      </c>
      <c r="H2049">
        <v>10.22532</v>
      </c>
      <c r="I2049">
        <v>70.454700000000003</v>
      </c>
      <c r="J2049">
        <v>0</v>
      </c>
      <c r="K2049">
        <v>0</v>
      </c>
      <c r="L2049">
        <v>0</v>
      </c>
      <c r="M2049">
        <v>0</v>
      </c>
      <c r="N2049">
        <v>0</v>
      </c>
      <c r="O2049">
        <v>1469</v>
      </c>
    </row>
    <row r="2050" spans="1:15">
      <c r="A2050" t="s">
        <v>31</v>
      </c>
      <c r="B2050" t="s">
        <v>39</v>
      </c>
      <c r="C2050" t="s">
        <v>40</v>
      </c>
      <c r="D2050" t="s">
        <v>53</v>
      </c>
      <c r="E2050">
        <v>9</v>
      </c>
      <c r="F2050" t="str">
        <f t="shared" si="31"/>
        <v>Average Per Ton1-in-2August System Peak Day30% Cycling9</v>
      </c>
      <c r="G2050">
        <v>0.862985</v>
      </c>
      <c r="H2050">
        <v>0.862985</v>
      </c>
      <c r="I2050">
        <v>75.152500000000003</v>
      </c>
      <c r="J2050">
        <v>0</v>
      </c>
      <c r="K2050">
        <v>0</v>
      </c>
      <c r="L2050">
        <v>0</v>
      </c>
      <c r="M2050">
        <v>0</v>
      </c>
      <c r="N2050">
        <v>0</v>
      </c>
      <c r="O2050">
        <v>1469</v>
      </c>
    </row>
    <row r="2051" spans="1:15">
      <c r="A2051" t="s">
        <v>29</v>
      </c>
      <c r="B2051" t="s">
        <v>39</v>
      </c>
      <c r="C2051" t="s">
        <v>40</v>
      </c>
      <c r="D2051" t="s">
        <v>53</v>
      </c>
      <c r="E2051">
        <v>9</v>
      </c>
      <c r="F2051" t="str">
        <f t="shared" ref="F2051:F2114" si="32">CONCATENATE(A2051,B2051,C2051,D2051,E2051)</f>
        <v>Average Per Premise1-in-2August System Peak Day30% Cycling9</v>
      </c>
      <c r="G2051">
        <v>8.8986149999999995</v>
      </c>
      <c r="H2051">
        <v>8.8986149999999995</v>
      </c>
      <c r="I2051">
        <v>75.152500000000003</v>
      </c>
      <c r="J2051">
        <v>0</v>
      </c>
      <c r="K2051">
        <v>0</v>
      </c>
      <c r="L2051">
        <v>0</v>
      </c>
      <c r="M2051">
        <v>0</v>
      </c>
      <c r="N2051">
        <v>0</v>
      </c>
      <c r="O2051">
        <v>1469</v>
      </c>
    </row>
    <row r="2052" spans="1:15">
      <c r="A2052" t="s">
        <v>30</v>
      </c>
      <c r="B2052" t="s">
        <v>39</v>
      </c>
      <c r="C2052" t="s">
        <v>40</v>
      </c>
      <c r="D2052" t="s">
        <v>53</v>
      </c>
      <c r="E2052">
        <v>9</v>
      </c>
      <c r="F2052" t="str">
        <f t="shared" si="32"/>
        <v>Average Per Device1-in-2August System Peak Day30% Cycling9</v>
      </c>
      <c r="G2052">
        <v>3.342384</v>
      </c>
      <c r="H2052">
        <v>3.342384</v>
      </c>
      <c r="I2052">
        <v>75.152500000000003</v>
      </c>
      <c r="J2052">
        <v>0</v>
      </c>
      <c r="K2052">
        <v>0</v>
      </c>
      <c r="L2052">
        <v>0</v>
      </c>
      <c r="M2052">
        <v>0</v>
      </c>
      <c r="N2052">
        <v>0</v>
      </c>
      <c r="O2052">
        <v>1469</v>
      </c>
    </row>
    <row r="2053" spans="1:15">
      <c r="A2053" t="s">
        <v>51</v>
      </c>
      <c r="B2053" t="s">
        <v>39</v>
      </c>
      <c r="C2053" t="s">
        <v>40</v>
      </c>
      <c r="D2053" t="s">
        <v>53</v>
      </c>
      <c r="E2053">
        <v>9</v>
      </c>
      <c r="F2053" t="str">
        <f t="shared" si="32"/>
        <v>Aggregate1-in-2August System Peak Day30% Cycling9</v>
      </c>
      <c r="G2053">
        <v>13.07207</v>
      </c>
      <c r="H2053">
        <v>13.07207</v>
      </c>
      <c r="I2053">
        <v>75.152500000000003</v>
      </c>
      <c r="J2053">
        <v>0</v>
      </c>
      <c r="K2053">
        <v>0</v>
      </c>
      <c r="L2053">
        <v>0</v>
      </c>
      <c r="M2053">
        <v>0</v>
      </c>
      <c r="N2053">
        <v>0</v>
      </c>
      <c r="O2053">
        <v>1469</v>
      </c>
    </row>
    <row r="2054" spans="1:15">
      <c r="A2054" t="s">
        <v>31</v>
      </c>
      <c r="B2054" t="s">
        <v>39</v>
      </c>
      <c r="C2054" t="s">
        <v>40</v>
      </c>
      <c r="D2054" t="s">
        <v>53</v>
      </c>
      <c r="E2054">
        <v>10</v>
      </c>
      <c r="F2054" t="str">
        <f t="shared" si="32"/>
        <v>Average Per Ton1-in-2August System Peak Day30% Cycling10</v>
      </c>
      <c r="G2054">
        <v>1.0322070000000001</v>
      </c>
      <c r="H2054">
        <v>1.0322070000000001</v>
      </c>
      <c r="I2054">
        <v>79.316500000000005</v>
      </c>
      <c r="J2054">
        <v>0</v>
      </c>
      <c r="K2054">
        <v>0</v>
      </c>
      <c r="L2054">
        <v>0</v>
      </c>
      <c r="M2054">
        <v>0</v>
      </c>
      <c r="N2054">
        <v>0</v>
      </c>
      <c r="O2054">
        <v>1469</v>
      </c>
    </row>
    <row r="2055" spans="1:15">
      <c r="A2055" t="s">
        <v>29</v>
      </c>
      <c r="B2055" t="s">
        <v>39</v>
      </c>
      <c r="C2055" t="s">
        <v>40</v>
      </c>
      <c r="D2055" t="s">
        <v>53</v>
      </c>
      <c r="E2055">
        <v>10</v>
      </c>
      <c r="F2055" t="str">
        <f t="shared" si="32"/>
        <v>Average Per Premise1-in-2August System Peak Day30% Cycling10</v>
      </c>
      <c r="G2055">
        <v>10.64354</v>
      </c>
      <c r="H2055">
        <v>10.64354</v>
      </c>
      <c r="I2055">
        <v>79.316500000000005</v>
      </c>
      <c r="J2055">
        <v>0</v>
      </c>
      <c r="K2055">
        <v>0</v>
      </c>
      <c r="L2055">
        <v>0</v>
      </c>
      <c r="M2055">
        <v>0</v>
      </c>
      <c r="N2055">
        <v>0</v>
      </c>
      <c r="O2055">
        <v>1469</v>
      </c>
    </row>
    <row r="2056" spans="1:15">
      <c r="A2056" t="s">
        <v>30</v>
      </c>
      <c r="B2056" t="s">
        <v>39</v>
      </c>
      <c r="C2056" t="s">
        <v>40</v>
      </c>
      <c r="D2056" t="s">
        <v>53</v>
      </c>
      <c r="E2056">
        <v>10</v>
      </c>
      <c r="F2056" t="str">
        <f t="shared" si="32"/>
        <v>Average Per Device1-in-2August System Peak Day30% Cycling10</v>
      </c>
      <c r="G2056">
        <v>3.9977909999999999</v>
      </c>
      <c r="H2056">
        <v>3.9977909999999999</v>
      </c>
      <c r="I2056">
        <v>79.316500000000005</v>
      </c>
      <c r="J2056">
        <v>0</v>
      </c>
      <c r="K2056">
        <v>0</v>
      </c>
      <c r="L2056">
        <v>0</v>
      </c>
      <c r="M2056">
        <v>0</v>
      </c>
      <c r="N2056">
        <v>0</v>
      </c>
      <c r="O2056">
        <v>1469</v>
      </c>
    </row>
    <row r="2057" spans="1:15">
      <c r="A2057" t="s">
        <v>51</v>
      </c>
      <c r="B2057" t="s">
        <v>39</v>
      </c>
      <c r="C2057" t="s">
        <v>40</v>
      </c>
      <c r="D2057" t="s">
        <v>53</v>
      </c>
      <c r="E2057">
        <v>10</v>
      </c>
      <c r="F2057" t="str">
        <f t="shared" si="32"/>
        <v>Aggregate1-in-2August System Peak Day30% Cycling10</v>
      </c>
      <c r="G2057">
        <v>15.63536</v>
      </c>
      <c r="H2057">
        <v>15.63536</v>
      </c>
      <c r="I2057">
        <v>79.316500000000005</v>
      </c>
      <c r="J2057">
        <v>0</v>
      </c>
      <c r="K2057">
        <v>0</v>
      </c>
      <c r="L2057">
        <v>0</v>
      </c>
      <c r="M2057">
        <v>0</v>
      </c>
      <c r="N2057">
        <v>0</v>
      </c>
      <c r="O2057">
        <v>1469</v>
      </c>
    </row>
    <row r="2058" spans="1:15">
      <c r="A2058" t="s">
        <v>31</v>
      </c>
      <c r="B2058" t="s">
        <v>39</v>
      </c>
      <c r="C2058" t="s">
        <v>40</v>
      </c>
      <c r="D2058" t="s">
        <v>53</v>
      </c>
      <c r="E2058">
        <v>11</v>
      </c>
      <c r="F2058" t="str">
        <f t="shared" si="32"/>
        <v>Average Per Ton1-in-2August System Peak Day30% Cycling11</v>
      </c>
      <c r="G2058">
        <v>1.1608210000000001</v>
      </c>
      <c r="H2058">
        <v>1.1608210000000001</v>
      </c>
      <c r="I2058">
        <v>82.766499999999994</v>
      </c>
      <c r="J2058">
        <v>0</v>
      </c>
      <c r="K2058">
        <v>0</v>
      </c>
      <c r="L2058">
        <v>0</v>
      </c>
      <c r="M2058">
        <v>0</v>
      </c>
      <c r="N2058">
        <v>0</v>
      </c>
      <c r="O2058">
        <v>1469</v>
      </c>
    </row>
    <row r="2059" spans="1:15">
      <c r="A2059" t="s">
        <v>29</v>
      </c>
      <c r="B2059" t="s">
        <v>39</v>
      </c>
      <c r="C2059" t="s">
        <v>40</v>
      </c>
      <c r="D2059" t="s">
        <v>53</v>
      </c>
      <c r="E2059">
        <v>11</v>
      </c>
      <c r="F2059" t="str">
        <f t="shared" si="32"/>
        <v>Average Per Premise1-in-2August System Peak Day30% Cycling11</v>
      </c>
      <c r="G2059">
        <v>11.96973</v>
      </c>
      <c r="H2059">
        <v>11.96973</v>
      </c>
      <c r="I2059">
        <v>82.766499999999994</v>
      </c>
      <c r="J2059">
        <v>0</v>
      </c>
      <c r="K2059">
        <v>0</v>
      </c>
      <c r="L2059">
        <v>0</v>
      </c>
      <c r="M2059">
        <v>0</v>
      </c>
      <c r="N2059">
        <v>0</v>
      </c>
      <c r="O2059">
        <v>1469</v>
      </c>
    </row>
    <row r="2060" spans="1:15">
      <c r="A2060" t="s">
        <v>30</v>
      </c>
      <c r="B2060" t="s">
        <v>39</v>
      </c>
      <c r="C2060" t="s">
        <v>40</v>
      </c>
      <c r="D2060" t="s">
        <v>53</v>
      </c>
      <c r="E2060">
        <v>11</v>
      </c>
      <c r="F2060" t="str">
        <f t="shared" si="32"/>
        <v>Average Per Device1-in-2August System Peak Day30% Cycling11</v>
      </c>
      <c r="G2060">
        <v>4.4959179999999996</v>
      </c>
      <c r="H2060">
        <v>4.4959179999999996</v>
      </c>
      <c r="I2060">
        <v>82.766499999999994</v>
      </c>
      <c r="J2060">
        <v>0</v>
      </c>
      <c r="K2060">
        <v>0</v>
      </c>
      <c r="L2060">
        <v>0</v>
      </c>
      <c r="M2060">
        <v>0</v>
      </c>
      <c r="N2060">
        <v>0</v>
      </c>
      <c r="O2060">
        <v>1469</v>
      </c>
    </row>
    <row r="2061" spans="1:15">
      <c r="A2061" t="s">
        <v>51</v>
      </c>
      <c r="B2061" t="s">
        <v>39</v>
      </c>
      <c r="C2061" t="s">
        <v>40</v>
      </c>
      <c r="D2061" t="s">
        <v>53</v>
      </c>
      <c r="E2061">
        <v>11</v>
      </c>
      <c r="F2061" t="str">
        <f t="shared" si="32"/>
        <v>Aggregate1-in-2August System Peak Day30% Cycling11</v>
      </c>
      <c r="G2061">
        <v>17.58353</v>
      </c>
      <c r="H2061">
        <v>17.58353</v>
      </c>
      <c r="I2061">
        <v>82.766499999999994</v>
      </c>
      <c r="J2061">
        <v>0</v>
      </c>
      <c r="K2061">
        <v>0</v>
      </c>
      <c r="L2061">
        <v>0</v>
      </c>
      <c r="M2061">
        <v>0</v>
      </c>
      <c r="N2061">
        <v>0</v>
      </c>
      <c r="O2061">
        <v>1469</v>
      </c>
    </row>
    <row r="2062" spans="1:15">
      <c r="A2062" t="s">
        <v>31</v>
      </c>
      <c r="B2062" t="s">
        <v>39</v>
      </c>
      <c r="C2062" t="s">
        <v>40</v>
      </c>
      <c r="D2062" t="s">
        <v>53</v>
      </c>
      <c r="E2062">
        <v>12</v>
      </c>
      <c r="F2062" t="str">
        <f t="shared" si="32"/>
        <v>Average Per Ton1-in-2August System Peak Day30% Cycling12</v>
      </c>
      <c r="G2062">
        <v>1.2294670000000001</v>
      </c>
      <c r="H2062">
        <v>1.2294670000000001</v>
      </c>
      <c r="I2062">
        <v>83.117800000000003</v>
      </c>
      <c r="J2062">
        <v>0</v>
      </c>
      <c r="K2062">
        <v>0</v>
      </c>
      <c r="L2062">
        <v>0</v>
      </c>
      <c r="M2062">
        <v>0</v>
      </c>
      <c r="N2062">
        <v>0</v>
      </c>
      <c r="O2062">
        <v>1469</v>
      </c>
    </row>
    <row r="2063" spans="1:15">
      <c r="A2063" t="s">
        <v>29</v>
      </c>
      <c r="B2063" t="s">
        <v>39</v>
      </c>
      <c r="C2063" t="s">
        <v>40</v>
      </c>
      <c r="D2063" t="s">
        <v>53</v>
      </c>
      <c r="E2063">
        <v>12</v>
      </c>
      <c r="F2063" t="str">
        <f t="shared" si="32"/>
        <v>Average Per Premise1-in-2August System Peak Day30% Cycling12</v>
      </c>
      <c r="G2063">
        <v>12.677580000000001</v>
      </c>
      <c r="H2063">
        <v>12.677580000000001</v>
      </c>
      <c r="I2063">
        <v>83.117800000000003</v>
      </c>
      <c r="J2063">
        <v>0</v>
      </c>
      <c r="K2063">
        <v>0</v>
      </c>
      <c r="L2063">
        <v>0</v>
      </c>
      <c r="M2063">
        <v>0</v>
      </c>
      <c r="N2063">
        <v>0</v>
      </c>
      <c r="O2063">
        <v>1469</v>
      </c>
    </row>
    <row r="2064" spans="1:15">
      <c r="A2064" t="s">
        <v>30</v>
      </c>
      <c r="B2064" t="s">
        <v>39</v>
      </c>
      <c r="C2064" t="s">
        <v>40</v>
      </c>
      <c r="D2064" t="s">
        <v>53</v>
      </c>
      <c r="E2064">
        <v>12</v>
      </c>
      <c r="F2064" t="str">
        <f t="shared" si="32"/>
        <v>Average Per Device1-in-2August System Peak Day30% Cycling12</v>
      </c>
      <c r="G2064">
        <v>4.7617890000000003</v>
      </c>
      <c r="H2064">
        <v>4.7617890000000003</v>
      </c>
      <c r="I2064">
        <v>83.117800000000003</v>
      </c>
      <c r="J2064">
        <v>0</v>
      </c>
      <c r="K2064">
        <v>0</v>
      </c>
      <c r="L2064">
        <v>0</v>
      </c>
      <c r="M2064">
        <v>0</v>
      </c>
      <c r="N2064">
        <v>0</v>
      </c>
      <c r="O2064">
        <v>1469</v>
      </c>
    </row>
    <row r="2065" spans="1:15">
      <c r="A2065" t="s">
        <v>51</v>
      </c>
      <c r="B2065" t="s">
        <v>39</v>
      </c>
      <c r="C2065" t="s">
        <v>40</v>
      </c>
      <c r="D2065" t="s">
        <v>53</v>
      </c>
      <c r="E2065">
        <v>12</v>
      </c>
      <c r="F2065" t="str">
        <f t="shared" si="32"/>
        <v>Aggregate1-in-2August System Peak Day30% Cycling12</v>
      </c>
      <c r="G2065">
        <v>18.623360000000002</v>
      </c>
      <c r="H2065">
        <v>18.623360000000002</v>
      </c>
      <c r="I2065">
        <v>83.117800000000003</v>
      </c>
      <c r="J2065">
        <v>0</v>
      </c>
      <c r="K2065">
        <v>0</v>
      </c>
      <c r="L2065">
        <v>0</v>
      </c>
      <c r="M2065">
        <v>0</v>
      </c>
      <c r="N2065">
        <v>0</v>
      </c>
      <c r="O2065">
        <v>1469</v>
      </c>
    </row>
    <row r="2066" spans="1:15">
      <c r="A2066" t="s">
        <v>31</v>
      </c>
      <c r="B2066" t="s">
        <v>39</v>
      </c>
      <c r="C2066" t="s">
        <v>40</v>
      </c>
      <c r="D2066" t="s">
        <v>53</v>
      </c>
      <c r="E2066">
        <v>13</v>
      </c>
      <c r="F2066" t="str">
        <f t="shared" si="32"/>
        <v>Average Per Ton1-in-2August System Peak Day30% Cycling13</v>
      </c>
      <c r="G2066">
        <v>1.251833</v>
      </c>
      <c r="H2066">
        <v>1.251833</v>
      </c>
      <c r="I2066">
        <v>82.327399999999997</v>
      </c>
      <c r="J2066">
        <v>0</v>
      </c>
      <c r="K2066">
        <v>0</v>
      </c>
      <c r="L2066">
        <v>0</v>
      </c>
      <c r="M2066">
        <v>0</v>
      </c>
      <c r="N2066">
        <v>0</v>
      </c>
      <c r="O2066">
        <v>1469</v>
      </c>
    </row>
    <row r="2067" spans="1:15">
      <c r="A2067" t="s">
        <v>29</v>
      </c>
      <c r="B2067" t="s">
        <v>39</v>
      </c>
      <c r="C2067" t="s">
        <v>40</v>
      </c>
      <c r="D2067" t="s">
        <v>53</v>
      </c>
      <c r="E2067">
        <v>13</v>
      </c>
      <c r="F2067" t="str">
        <f t="shared" si="32"/>
        <v>Average Per Premise1-in-2August System Peak Day30% Cycling13</v>
      </c>
      <c r="G2067">
        <v>12.908200000000001</v>
      </c>
      <c r="H2067">
        <v>12.908200000000001</v>
      </c>
      <c r="I2067">
        <v>82.327399999999997</v>
      </c>
      <c r="J2067">
        <v>0</v>
      </c>
      <c r="K2067">
        <v>0</v>
      </c>
      <c r="L2067">
        <v>0</v>
      </c>
      <c r="M2067">
        <v>0</v>
      </c>
      <c r="N2067">
        <v>0</v>
      </c>
      <c r="O2067">
        <v>1469</v>
      </c>
    </row>
    <row r="2068" spans="1:15">
      <c r="A2068" t="s">
        <v>30</v>
      </c>
      <c r="B2068" t="s">
        <v>39</v>
      </c>
      <c r="C2068" t="s">
        <v>40</v>
      </c>
      <c r="D2068" t="s">
        <v>53</v>
      </c>
      <c r="E2068">
        <v>13</v>
      </c>
      <c r="F2068" t="str">
        <f t="shared" si="32"/>
        <v>Average Per Device1-in-2August System Peak Day30% Cycling13</v>
      </c>
      <c r="G2068">
        <v>4.848414</v>
      </c>
      <c r="H2068">
        <v>4.848414</v>
      </c>
      <c r="I2068">
        <v>82.327399999999997</v>
      </c>
      <c r="J2068">
        <v>0</v>
      </c>
      <c r="K2068">
        <v>0</v>
      </c>
      <c r="L2068">
        <v>0</v>
      </c>
      <c r="M2068">
        <v>0</v>
      </c>
      <c r="N2068">
        <v>0</v>
      </c>
      <c r="O2068">
        <v>1469</v>
      </c>
    </row>
    <row r="2069" spans="1:15">
      <c r="A2069" t="s">
        <v>51</v>
      </c>
      <c r="B2069" t="s">
        <v>39</v>
      </c>
      <c r="C2069" t="s">
        <v>40</v>
      </c>
      <c r="D2069" t="s">
        <v>53</v>
      </c>
      <c r="E2069">
        <v>13</v>
      </c>
      <c r="F2069" t="str">
        <f t="shared" si="32"/>
        <v>Aggregate1-in-2August System Peak Day30% Cycling13</v>
      </c>
      <c r="G2069">
        <v>18.962150000000001</v>
      </c>
      <c r="H2069">
        <v>18.962150000000001</v>
      </c>
      <c r="I2069">
        <v>82.327399999999997</v>
      </c>
      <c r="J2069">
        <v>0</v>
      </c>
      <c r="K2069">
        <v>0</v>
      </c>
      <c r="L2069">
        <v>0</v>
      </c>
      <c r="M2069">
        <v>0</v>
      </c>
      <c r="N2069">
        <v>0</v>
      </c>
      <c r="O2069">
        <v>1469</v>
      </c>
    </row>
    <row r="2070" spans="1:15">
      <c r="A2070" t="s">
        <v>31</v>
      </c>
      <c r="B2070" t="s">
        <v>39</v>
      </c>
      <c r="C2070" t="s">
        <v>40</v>
      </c>
      <c r="D2070" t="s">
        <v>53</v>
      </c>
      <c r="E2070">
        <v>14</v>
      </c>
      <c r="F2070" t="str">
        <f t="shared" si="32"/>
        <v>Average Per Ton1-in-2August System Peak Day30% Cycling14</v>
      </c>
      <c r="G2070">
        <v>1.193468</v>
      </c>
      <c r="H2070">
        <v>1.2569619999999999</v>
      </c>
      <c r="I2070">
        <v>83.859099999999998</v>
      </c>
      <c r="J2070">
        <v>4.0818199999999999E-2</v>
      </c>
      <c r="K2070">
        <v>5.4215399999999997E-2</v>
      </c>
      <c r="L2070">
        <v>6.3494200000000001E-2</v>
      </c>
      <c r="M2070">
        <v>7.2773099999999993E-2</v>
      </c>
      <c r="N2070">
        <v>8.6170300000000005E-2</v>
      </c>
      <c r="O2070">
        <v>1469</v>
      </c>
    </row>
    <row r="2071" spans="1:15">
      <c r="A2071" t="s">
        <v>29</v>
      </c>
      <c r="B2071" t="s">
        <v>39</v>
      </c>
      <c r="C2071" t="s">
        <v>40</v>
      </c>
      <c r="D2071" t="s">
        <v>53</v>
      </c>
      <c r="E2071">
        <v>14</v>
      </c>
      <c r="F2071" t="str">
        <f t="shared" si="32"/>
        <v>Average Per Premise1-in-2August System Peak Day30% Cycling14</v>
      </c>
      <c r="G2071">
        <v>12.306369999999999</v>
      </c>
      <c r="H2071">
        <v>12.961080000000001</v>
      </c>
      <c r="I2071">
        <v>83.859099999999998</v>
      </c>
      <c r="J2071">
        <v>0.42089389999999999</v>
      </c>
      <c r="K2071">
        <v>0.55903840000000005</v>
      </c>
      <c r="L2071">
        <v>0.65471679999999999</v>
      </c>
      <c r="M2071">
        <v>0.75039529999999999</v>
      </c>
      <c r="N2071">
        <v>0.88853959999999998</v>
      </c>
      <c r="O2071">
        <v>1469</v>
      </c>
    </row>
    <row r="2072" spans="1:15">
      <c r="A2072" t="s">
        <v>30</v>
      </c>
      <c r="B2072" t="s">
        <v>39</v>
      </c>
      <c r="C2072" t="s">
        <v>40</v>
      </c>
      <c r="D2072" t="s">
        <v>53</v>
      </c>
      <c r="E2072">
        <v>14</v>
      </c>
      <c r="F2072" t="str">
        <f t="shared" si="32"/>
        <v>Average Per Device1-in-2August System Peak Day30% Cycling14</v>
      </c>
      <c r="G2072">
        <v>4.6223609999999997</v>
      </c>
      <c r="H2072">
        <v>4.868277</v>
      </c>
      <c r="I2072">
        <v>83.859099999999998</v>
      </c>
      <c r="J2072">
        <v>0.1580908</v>
      </c>
      <c r="K2072">
        <v>0.2099789</v>
      </c>
      <c r="L2072">
        <v>0.24591640000000001</v>
      </c>
      <c r="M2072">
        <v>0.28185389999999999</v>
      </c>
      <c r="N2072">
        <v>0.33374189999999998</v>
      </c>
      <c r="O2072">
        <v>1469</v>
      </c>
    </row>
    <row r="2073" spans="1:15">
      <c r="A2073" t="s">
        <v>51</v>
      </c>
      <c r="B2073" t="s">
        <v>39</v>
      </c>
      <c r="C2073" t="s">
        <v>40</v>
      </c>
      <c r="D2073" t="s">
        <v>53</v>
      </c>
      <c r="E2073">
        <v>14</v>
      </c>
      <c r="F2073" t="str">
        <f t="shared" si="32"/>
        <v>Aggregate1-in-2August System Peak Day30% Cycling14</v>
      </c>
      <c r="G2073">
        <v>18.078060000000001</v>
      </c>
      <c r="H2073">
        <v>19.039829999999998</v>
      </c>
      <c r="I2073">
        <v>83.859099999999998</v>
      </c>
      <c r="J2073">
        <v>0.61829319999999999</v>
      </c>
      <c r="K2073">
        <v>0.82122740000000005</v>
      </c>
      <c r="L2073">
        <v>0.96177900000000005</v>
      </c>
      <c r="M2073">
        <v>1.1023309999999999</v>
      </c>
      <c r="N2073">
        <v>1.3052649999999999</v>
      </c>
      <c r="O2073">
        <v>1469</v>
      </c>
    </row>
    <row r="2074" spans="1:15">
      <c r="A2074" t="s">
        <v>31</v>
      </c>
      <c r="B2074" t="s">
        <v>39</v>
      </c>
      <c r="C2074" t="s">
        <v>40</v>
      </c>
      <c r="D2074" t="s">
        <v>53</v>
      </c>
      <c r="E2074">
        <v>15</v>
      </c>
      <c r="F2074" t="str">
        <f t="shared" si="32"/>
        <v>Average Per Ton1-in-2August System Peak Day30% Cycling15</v>
      </c>
      <c r="G2074">
        <v>1.1860360000000001</v>
      </c>
      <c r="H2074">
        <v>1.2565470000000001</v>
      </c>
      <c r="I2074">
        <v>86.221900000000005</v>
      </c>
      <c r="J2074">
        <v>4.53287E-2</v>
      </c>
      <c r="K2074">
        <v>6.02064E-2</v>
      </c>
      <c r="L2074">
        <v>7.0510600000000007E-2</v>
      </c>
      <c r="M2074">
        <v>8.0814800000000006E-2</v>
      </c>
      <c r="N2074">
        <v>9.5692399999999997E-2</v>
      </c>
      <c r="O2074">
        <v>1469</v>
      </c>
    </row>
    <row r="2075" spans="1:15">
      <c r="A2075" t="s">
        <v>29</v>
      </c>
      <c r="B2075" t="s">
        <v>39</v>
      </c>
      <c r="C2075" t="s">
        <v>40</v>
      </c>
      <c r="D2075" t="s">
        <v>53</v>
      </c>
      <c r="E2075">
        <v>15</v>
      </c>
      <c r="F2075" t="str">
        <f t="shared" si="32"/>
        <v>Average Per Premise1-in-2August System Peak Day30% Cycling15</v>
      </c>
      <c r="G2075">
        <v>12.22974</v>
      </c>
      <c r="H2075">
        <v>12.956799999999999</v>
      </c>
      <c r="I2075">
        <v>86.221900000000005</v>
      </c>
      <c r="J2075">
        <v>0.46740419999999999</v>
      </c>
      <c r="K2075">
        <v>0.62081410000000004</v>
      </c>
      <c r="L2075">
        <v>0.72706530000000003</v>
      </c>
      <c r="M2075">
        <v>0.83331659999999996</v>
      </c>
      <c r="N2075">
        <v>0.9867264</v>
      </c>
      <c r="O2075">
        <v>1469</v>
      </c>
    </row>
    <row r="2076" spans="1:15">
      <c r="A2076" t="s">
        <v>30</v>
      </c>
      <c r="B2076" t="s">
        <v>39</v>
      </c>
      <c r="C2076" t="s">
        <v>40</v>
      </c>
      <c r="D2076" t="s">
        <v>53</v>
      </c>
      <c r="E2076">
        <v>15</v>
      </c>
      <c r="F2076" t="str">
        <f t="shared" si="32"/>
        <v>Average Per Device1-in-2August System Peak Day30% Cycling15</v>
      </c>
      <c r="G2076">
        <v>4.5935779999999999</v>
      </c>
      <c r="H2076">
        <v>4.8666689999999999</v>
      </c>
      <c r="I2076">
        <v>86.221900000000005</v>
      </c>
      <c r="J2076">
        <v>0.17556040000000001</v>
      </c>
      <c r="K2076">
        <v>0.23318230000000001</v>
      </c>
      <c r="L2076">
        <v>0.27309099999999997</v>
      </c>
      <c r="M2076">
        <v>0.31299969999999999</v>
      </c>
      <c r="N2076">
        <v>0.3706216</v>
      </c>
      <c r="O2076">
        <v>1469</v>
      </c>
    </row>
    <row r="2077" spans="1:15">
      <c r="A2077" t="s">
        <v>51</v>
      </c>
      <c r="B2077" t="s">
        <v>39</v>
      </c>
      <c r="C2077" t="s">
        <v>40</v>
      </c>
      <c r="D2077" t="s">
        <v>53</v>
      </c>
      <c r="E2077">
        <v>15</v>
      </c>
      <c r="F2077" t="str">
        <f t="shared" si="32"/>
        <v>Aggregate1-in-2August System Peak Day30% Cycling15</v>
      </c>
      <c r="G2077">
        <v>17.965479999999999</v>
      </c>
      <c r="H2077">
        <v>19.033539999999999</v>
      </c>
      <c r="I2077">
        <v>86.221900000000005</v>
      </c>
      <c r="J2077">
        <v>0.68661680000000003</v>
      </c>
      <c r="K2077">
        <v>0.91197589999999995</v>
      </c>
      <c r="L2077">
        <v>1.0680590000000001</v>
      </c>
      <c r="M2077">
        <v>1.2241420000000001</v>
      </c>
      <c r="N2077">
        <v>1.4495009999999999</v>
      </c>
      <c r="O2077">
        <v>1469</v>
      </c>
    </row>
    <row r="2078" spans="1:15">
      <c r="A2078" t="s">
        <v>31</v>
      </c>
      <c r="B2078" t="s">
        <v>39</v>
      </c>
      <c r="C2078" t="s">
        <v>40</v>
      </c>
      <c r="D2078" t="s">
        <v>53</v>
      </c>
      <c r="E2078">
        <v>16</v>
      </c>
      <c r="F2078" t="str">
        <f t="shared" si="32"/>
        <v>Average Per Ton1-in-2August System Peak Day30% Cycling16</v>
      </c>
      <c r="G2078">
        <v>1.167222</v>
      </c>
      <c r="H2078">
        <v>1.2311559999999999</v>
      </c>
      <c r="I2078">
        <v>86.878799999999998</v>
      </c>
      <c r="J2078">
        <v>4.1100999999999999E-2</v>
      </c>
      <c r="K2078">
        <v>5.4591000000000001E-2</v>
      </c>
      <c r="L2078">
        <v>6.3934199999999997E-2</v>
      </c>
      <c r="M2078">
        <v>7.3277300000000004E-2</v>
      </c>
      <c r="N2078">
        <v>8.6767399999999995E-2</v>
      </c>
      <c r="O2078">
        <v>1469</v>
      </c>
    </row>
    <row r="2079" spans="1:15">
      <c r="A2079" t="s">
        <v>29</v>
      </c>
      <c r="B2079" t="s">
        <v>39</v>
      </c>
      <c r="C2079" t="s">
        <v>40</v>
      </c>
      <c r="D2079" t="s">
        <v>53</v>
      </c>
      <c r="E2079">
        <v>16</v>
      </c>
      <c r="F2079" t="str">
        <f t="shared" si="32"/>
        <v>Average Per Premise1-in-2August System Peak Day30% Cycling16</v>
      </c>
      <c r="G2079">
        <v>12.035740000000001</v>
      </c>
      <c r="H2079">
        <v>12.694990000000001</v>
      </c>
      <c r="I2079">
        <v>86.878799999999998</v>
      </c>
      <c r="J2079">
        <v>0.42381029999999997</v>
      </c>
      <c r="K2079">
        <v>0.56291199999999997</v>
      </c>
      <c r="L2079">
        <v>0.65925330000000004</v>
      </c>
      <c r="M2079">
        <v>0.75559469999999995</v>
      </c>
      <c r="N2079">
        <v>0.8946963</v>
      </c>
      <c r="O2079">
        <v>1469</v>
      </c>
    </row>
    <row r="2080" spans="1:15">
      <c r="A2080" t="s">
        <v>30</v>
      </c>
      <c r="B2080" t="s">
        <v>39</v>
      </c>
      <c r="C2080" t="s">
        <v>40</v>
      </c>
      <c r="D2080" t="s">
        <v>53</v>
      </c>
      <c r="E2080">
        <v>16</v>
      </c>
      <c r="F2080" t="str">
        <f t="shared" si="32"/>
        <v>Average Per Device1-in-2August System Peak Day30% Cycling16</v>
      </c>
      <c r="G2080">
        <v>4.5207100000000002</v>
      </c>
      <c r="H2080">
        <v>4.7683299999999997</v>
      </c>
      <c r="I2080">
        <v>86.878799999999998</v>
      </c>
      <c r="J2080">
        <v>0.1591862</v>
      </c>
      <c r="K2080">
        <v>0.21143380000000001</v>
      </c>
      <c r="L2080">
        <v>0.24762029999999999</v>
      </c>
      <c r="M2080">
        <v>0.28380689999999997</v>
      </c>
      <c r="N2080">
        <v>0.33605439999999998</v>
      </c>
      <c r="O2080">
        <v>1469</v>
      </c>
    </row>
    <row r="2081" spans="1:15">
      <c r="A2081" t="s">
        <v>51</v>
      </c>
      <c r="B2081" t="s">
        <v>39</v>
      </c>
      <c r="C2081" t="s">
        <v>40</v>
      </c>
      <c r="D2081" t="s">
        <v>53</v>
      </c>
      <c r="E2081">
        <v>16</v>
      </c>
      <c r="F2081" t="str">
        <f t="shared" si="32"/>
        <v>Aggregate1-in-2August System Peak Day30% Cycling16</v>
      </c>
      <c r="G2081">
        <v>17.680499999999999</v>
      </c>
      <c r="H2081">
        <v>18.64894</v>
      </c>
      <c r="I2081">
        <v>86.878799999999998</v>
      </c>
      <c r="J2081">
        <v>0.62257739999999995</v>
      </c>
      <c r="K2081">
        <v>0.82691769999999998</v>
      </c>
      <c r="L2081">
        <v>0.9684431</v>
      </c>
      <c r="M2081">
        <v>1.109969</v>
      </c>
      <c r="N2081">
        <v>1.3143089999999999</v>
      </c>
      <c r="O2081">
        <v>1469</v>
      </c>
    </row>
    <row r="2082" spans="1:15">
      <c r="A2082" t="s">
        <v>31</v>
      </c>
      <c r="B2082" t="s">
        <v>39</v>
      </c>
      <c r="C2082" t="s">
        <v>40</v>
      </c>
      <c r="D2082" t="s">
        <v>53</v>
      </c>
      <c r="E2082">
        <v>17</v>
      </c>
      <c r="F2082" t="str">
        <f t="shared" si="32"/>
        <v>Average Per Ton1-in-2August System Peak Day30% Cycling17</v>
      </c>
      <c r="G2082">
        <v>1.1164430000000001</v>
      </c>
      <c r="H2082">
        <v>1.171592</v>
      </c>
      <c r="I2082">
        <v>84.178399999999996</v>
      </c>
      <c r="J2082">
        <v>3.5453100000000001E-2</v>
      </c>
      <c r="K2082">
        <v>4.7089399999999997E-2</v>
      </c>
      <c r="L2082">
        <v>5.5148700000000002E-2</v>
      </c>
      <c r="M2082">
        <v>6.3208E-2</v>
      </c>
      <c r="N2082">
        <v>7.4844300000000002E-2</v>
      </c>
      <c r="O2082">
        <v>1469</v>
      </c>
    </row>
    <row r="2083" spans="1:15">
      <c r="A2083" t="s">
        <v>29</v>
      </c>
      <c r="B2083" t="s">
        <v>39</v>
      </c>
      <c r="C2083" t="s">
        <v>40</v>
      </c>
      <c r="D2083" t="s">
        <v>53</v>
      </c>
      <c r="E2083">
        <v>17</v>
      </c>
      <c r="F2083" t="str">
        <f t="shared" si="32"/>
        <v>Average Per Premise1-in-2August System Peak Day30% Cycling17</v>
      </c>
      <c r="G2083">
        <v>11.512130000000001</v>
      </c>
      <c r="H2083">
        <v>12.0808</v>
      </c>
      <c r="I2083">
        <v>84.178399999999996</v>
      </c>
      <c r="J2083">
        <v>0.36557260000000003</v>
      </c>
      <c r="K2083">
        <v>0.48555959999999998</v>
      </c>
      <c r="L2083">
        <v>0.56866220000000001</v>
      </c>
      <c r="M2083">
        <v>0.65176489999999998</v>
      </c>
      <c r="N2083">
        <v>0.77175190000000005</v>
      </c>
      <c r="O2083">
        <v>1469</v>
      </c>
    </row>
    <row r="2084" spans="1:15">
      <c r="A2084" t="s">
        <v>30</v>
      </c>
      <c r="B2084" t="s">
        <v>39</v>
      </c>
      <c r="C2084" t="s">
        <v>40</v>
      </c>
      <c r="D2084" t="s">
        <v>53</v>
      </c>
      <c r="E2084">
        <v>17</v>
      </c>
      <c r="F2084" t="str">
        <f t="shared" si="32"/>
        <v>Average Per Device1-in-2August System Peak Day30% Cycling17</v>
      </c>
      <c r="G2084">
        <v>4.3240410000000002</v>
      </c>
      <c r="H2084">
        <v>4.5376339999999997</v>
      </c>
      <c r="I2084">
        <v>84.178399999999996</v>
      </c>
      <c r="J2084">
        <v>0.13731170000000001</v>
      </c>
      <c r="K2084">
        <v>0.18237970000000001</v>
      </c>
      <c r="L2084">
        <v>0.2135937</v>
      </c>
      <c r="M2084">
        <v>0.24480759999999999</v>
      </c>
      <c r="N2084">
        <v>0.28987560000000001</v>
      </c>
      <c r="O2084">
        <v>1469</v>
      </c>
    </row>
    <row r="2085" spans="1:15">
      <c r="A2085" t="s">
        <v>51</v>
      </c>
      <c r="B2085" t="s">
        <v>39</v>
      </c>
      <c r="C2085" t="s">
        <v>40</v>
      </c>
      <c r="D2085" t="s">
        <v>53</v>
      </c>
      <c r="E2085">
        <v>17</v>
      </c>
      <c r="F2085" t="str">
        <f t="shared" si="32"/>
        <v>Aggregate1-in-2August System Peak Day30% Cycling17</v>
      </c>
      <c r="G2085">
        <v>16.91132</v>
      </c>
      <c r="H2085">
        <v>17.746690000000001</v>
      </c>
      <c r="I2085">
        <v>84.178399999999996</v>
      </c>
      <c r="J2085">
        <v>0.53702609999999995</v>
      </c>
      <c r="K2085">
        <v>0.713287</v>
      </c>
      <c r="L2085">
        <v>0.83536480000000002</v>
      </c>
      <c r="M2085">
        <v>0.95744260000000003</v>
      </c>
      <c r="N2085">
        <v>1.133704</v>
      </c>
      <c r="O2085">
        <v>1469</v>
      </c>
    </row>
    <row r="2086" spans="1:15">
      <c r="A2086" t="s">
        <v>31</v>
      </c>
      <c r="B2086" t="s">
        <v>39</v>
      </c>
      <c r="C2086" t="s">
        <v>40</v>
      </c>
      <c r="D2086" t="s">
        <v>53</v>
      </c>
      <c r="E2086">
        <v>18</v>
      </c>
      <c r="F2086" t="str">
        <f t="shared" si="32"/>
        <v>Average Per Ton1-in-2August System Peak Day30% Cycling18</v>
      </c>
      <c r="G2086">
        <v>1.0031350000000001</v>
      </c>
      <c r="H2086">
        <v>1.0551630000000001</v>
      </c>
      <c r="I2086">
        <v>80.769900000000007</v>
      </c>
      <c r="J2086">
        <v>3.3446999999999998E-2</v>
      </c>
      <c r="K2086">
        <v>4.4424900000000003E-2</v>
      </c>
      <c r="L2086">
        <v>5.2028100000000001E-2</v>
      </c>
      <c r="M2086">
        <v>5.9631299999999998E-2</v>
      </c>
      <c r="N2086">
        <v>7.0609199999999997E-2</v>
      </c>
      <c r="O2086">
        <v>1469</v>
      </c>
    </row>
    <row r="2087" spans="1:15">
      <c r="A2087" t="s">
        <v>29</v>
      </c>
      <c r="B2087" t="s">
        <v>39</v>
      </c>
      <c r="C2087" t="s">
        <v>40</v>
      </c>
      <c r="D2087" t="s">
        <v>53</v>
      </c>
      <c r="E2087">
        <v>18</v>
      </c>
      <c r="F2087" t="str">
        <f t="shared" si="32"/>
        <v>Average Per Premise1-in-2August System Peak Day30% Cycling18</v>
      </c>
      <c r="G2087">
        <v>10.343769999999999</v>
      </c>
      <c r="H2087">
        <v>10.88025</v>
      </c>
      <c r="I2087">
        <v>80.769900000000007</v>
      </c>
      <c r="J2087">
        <v>0.34488669999999999</v>
      </c>
      <c r="K2087">
        <v>0.4580843</v>
      </c>
      <c r="L2087">
        <v>0.53648459999999998</v>
      </c>
      <c r="M2087">
        <v>0.61488489999999996</v>
      </c>
      <c r="N2087">
        <v>0.72808240000000002</v>
      </c>
      <c r="O2087">
        <v>1469</v>
      </c>
    </row>
    <row r="2088" spans="1:15">
      <c r="A2088" t="s">
        <v>30</v>
      </c>
      <c r="B2088" t="s">
        <v>39</v>
      </c>
      <c r="C2088" t="s">
        <v>40</v>
      </c>
      <c r="D2088" t="s">
        <v>53</v>
      </c>
      <c r="E2088">
        <v>18</v>
      </c>
      <c r="F2088" t="str">
        <f t="shared" si="32"/>
        <v>Average Per Device1-in-2August System Peak Day30% Cycling18</v>
      </c>
      <c r="G2088">
        <v>3.8851930000000001</v>
      </c>
      <c r="H2088">
        <v>4.0867009999999997</v>
      </c>
      <c r="I2088">
        <v>80.769900000000007</v>
      </c>
      <c r="J2088">
        <v>0.12954189999999999</v>
      </c>
      <c r="K2088">
        <v>0.17205980000000001</v>
      </c>
      <c r="L2088">
        <v>0.20150750000000001</v>
      </c>
      <c r="M2088">
        <v>0.2309552</v>
      </c>
      <c r="N2088">
        <v>0.27347300000000002</v>
      </c>
      <c r="O2088">
        <v>1469</v>
      </c>
    </row>
    <row r="2089" spans="1:15">
      <c r="A2089" t="s">
        <v>51</v>
      </c>
      <c r="B2089" t="s">
        <v>39</v>
      </c>
      <c r="C2089" t="s">
        <v>40</v>
      </c>
      <c r="D2089" t="s">
        <v>53</v>
      </c>
      <c r="E2089">
        <v>18</v>
      </c>
      <c r="F2089" t="str">
        <f t="shared" si="32"/>
        <v>Aggregate1-in-2August System Peak Day30% Cycling18</v>
      </c>
      <c r="G2089">
        <v>15.194990000000001</v>
      </c>
      <c r="H2089">
        <v>15.983090000000001</v>
      </c>
      <c r="I2089">
        <v>80.769900000000007</v>
      </c>
      <c r="J2089">
        <v>0.50663849999999999</v>
      </c>
      <c r="K2089">
        <v>0.67292580000000002</v>
      </c>
      <c r="L2089">
        <v>0.78809580000000001</v>
      </c>
      <c r="M2089">
        <v>0.90326589999999995</v>
      </c>
      <c r="N2089">
        <v>1.069553</v>
      </c>
      <c r="O2089">
        <v>1469</v>
      </c>
    </row>
    <row r="2090" spans="1:15">
      <c r="A2090" t="s">
        <v>31</v>
      </c>
      <c r="B2090" t="s">
        <v>39</v>
      </c>
      <c r="C2090" t="s">
        <v>40</v>
      </c>
      <c r="D2090" t="s">
        <v>53</v>
      </c>
      <c r="E2090">
        <v>19</v>
      </c>
      <c r="F2090" t="str">
        <f t="shared" si="32"/>
        <v>Average Per Ton1-in-2August System Peak Day30% Cycling19</v>
      </c>
      <c r="G2090">
        <v>0.91773190000000004</v>
      </c>
      <c r="H2090">
        <v>0.91773190000000004</v>
      </c>
      <c r="I2090">
        <v>76.539100000000005</v>
      </c>
      <c r="J2090">
        <v>0</v>
      </c>
      <c r="K2090">
        <v>0</v>
      </c>
      <c r="L2090">
        <v>0</v>
      </c>
      <c r="M2090">
        <v>0</v>
      </c>
      <c r="N2090">
        <v>0</v>
      </c>
      <c r="O2090">
        <v>1469</v>
      </c>
    </row>
    <row r="2091" spans="1:15">
      <c r="A2091" t="s">
        <v>29</v>
      </c>
      <c r="B2091" t="s">
        <v>39</v>
      </c>
      <c r="C2091" t="s">
        <v>40</v>
      </c>
      <c r="D2091" t="s">
        <v>53</v>
      </c>
      <c r="E2091">
        <v>19</v>
      </c>
      <c r="F2091" t="str">
        <f t="shared" si="32"/>
        <v>Average Per Premise1-in-2August System Peak Day30% Cycling19</v>
      </c>
      <c r="G2091">
        <v>9.4631340000000002</v>
      </c>
      <c r="H2091">
        <v>9.4631340000000002</v>
      </c>
      <c r="I2091">
        <v>76.539100000000005</v>
      </c>
      <c r="J2091">
        <v>0</v>
      </c>
      <c r="K2091">
        <v>0</v>
      </c>
      <c r="L2091">
        <v>0</v>
      </c>
      <c r="M2091">
        <v>0</v>
      </c>
      <c r="N2091">
        <v>0</v>
      </c>
      <c r="O2091">
        <v>1469</v>
      </c>
    </row>
    <row r="2092" spans="1:15">
      <c r="A2092" t="s">
        <v>30</v>
      </c>
      <c r="B2092" t="s">
        <v>39</v>
      </c>
      <c r="C2092" t="s">
        <v>40</v>
      </c>
      <c r="D2092" t="s">
        <v>53</v>
      </c>
      <c r="E2092">
        <v>19</v>
      </c>
      <c r="F2092" t="str">
        <f t="shared" si="32"/>
        <v>Average Per Device1-in-2August System Peak Day30% Cycling19</v>
      </c>
      <c r="G2092">
        <v>3.5544220000000002</v>
      </c>
      <c r="H2092">
        <v>3.5544220000000002</v>
      </c>
      <c r="I2092">
        <v>76.539100000000005</v>
      </c>
      <c r="J2092">
        <v>0</v>
      </c>
      <c r="K2092">
        <v>0</v>
      </c>
      <c r="L2092">
        <v>0</v>
      </c>
      <c r="M2092">
        <v>0</v>
      </c>
      <c r="N2092">
        <v>0</v>
      </c>
      <c r="O2092">
        <v>1469</v>
      </c>
    </row>
    <row r="2093" spans="1:15">
      <c r="A2093" t="s">
        <v>51</v>
      </c>
      <c r="B2093" t="s">
        <v>39</v>
      </c>
      <c r="C2093" t="s">
        <v>40</v>
      </c>
      <c r="D2093" t="s">
        <v>53</v>
      </c>
      <c r="E2093">
        <v>19</v>
      </c>
      <c r="F2093" t="str">
        <f t="shared" si="32"/>
        <v>Aggregate1-in-2August System Peak Day30% Cycling19</v>
      </c>
      <c r="G2093">
        <v>13.901339999999999</v>
      </c>
      <c r="H2093">
        <v>13.901339999999999</v>
      </c>
      <c r="I2093">
        <v>76.539100000000005</v>
      </c>
      <c r="J2093">
        <v>0</v>
      </c>
      <c r="K2093">
        <v>0</v>
      </c>
      <c r="L2093">
        <v>0</v>
      </c>
      <c r="M2093">
        <v>0</v>
      </c>
      <c r="N2093">
        <v>0</v>
      </c>
      <c r="O2093">
        <v>1469</v>
      </c>
    </row>
    <row r="2094" spans="1:15">
      <c r="A2094" t="s">
        <v>31</v>
      </c>
      <c r="B2094" t="s">
        <v>39</v>
      </c>
      <c r="C2094" t="s">
        <v>40</v>
      </c>
      <c r="D2094" t="s">
        <v>53</v>
      </c>
      <c r="E2094">
        <v>20</v>
      </c>
      <c r="F2094" t="str">
        <f t="shared" si="32"/>
        <v>Average Per Ton1-in-2August System Peak Day30% Cycling20</v>
      </c>
      <c r="G2094">
        <v>0.8586876</v>
      </c>
      <c r="H2094">
        <v>0.8586876</v>
      </c>
      <c r="I2094">
        <v>72.502399999999994</v>
      </c>
      <c r="J2094">
        <v>0</v>
      </c>
      <c r="K2094">
        <v>0</v>
      </c>
      <c r="L2094">
        <v>0</v>
      </c>
      <c r="M2094">
        <v>0</v>
      </c>
      <c r="N2094">
        <v>0</v>
      </c>
      <c r="O2094">
        <v>1469</v>
      </c>
    </row>
    <row r="2095" spans="1:15">
      <c r="A2095" t="s">
        <v>29</v>
      </c>
      <c r="B2095" t="s">
        <v>39</v>
      </c>
      <c r="C2095" t="s">
        <v>40</v>
      </c>
      <c r="D2095" t="s">
        <v>53</v>
      </c>
      <c r="E2095">
        <v>20</v>
      </c>
      <c r="F2095" t="str">
        <f t="shared" si="32"/>
        <v>Average Per Premise1-in-2August System Peak Day30% Cycling20</v>
      </c>
      <c r="G2095">
        <v>8.8543029999999998</v>
      </c>
      <c r="H2095">
        <v>8.8543029999999998</v>
      </c>
      <c r="I2095">
        <v>72.502399999999994</v>
      </c>
      <c r="J2095">
        <v>0</v>
      </c>
      <c r="K2095">
        <v>0</v>
      </c>
      <c r="L2095">
        <v>0</v>
      </c>
      <c r="M2095">
        <v>0</v>
      </c>
      <c r="N2095">
        <v>0</v>
      </c>
      <c r="O2095">
        <v>1469</v>
      </c>
    </row>
    <row r="2096" spans="1:15">
      <c r="A2096" t="s">
        <v>30</v>
      </c>
      <c r="B2096" t="s">
        <v>39</v>
      </c>
      <c r="C2096" t="s">
        <v>40</v>
      </c>
      <c r="D2096" t="s">
        <v>53</v>
      </c>
      <c r="E2096">
        <v>20</v>
      </c>
      <c r="F2096" t="str">
        <f t="shared" si="32"/>
        <v>Average Per Device1-in-2August System Peak Day30% Cycling20</v>
      </c>
      <c r="G2096">
        <v>3.3257400000000001</v>
      </c>
      <c r="H2096">
        <v>3.3257400000000001</v>
      </c>
      <c r="I2096">
        <v>72.502399999999994</v>
      </c>
      <c r="J2096">
        <v>0</v>
      </c>
      <c r="K2096">
        <v>0</v>
      </c>
      <c r="L2096">
        <v>0</v>
      </c>
      <c r="M2096">
        <v>0</v>
      </c>
      <c r="N2096">
        <v>0</v>
      </c>
      <c r="O2096">
        <v>1469</v>
      </c>
    </row>
    <row r="2097" spans="1:15">
      <c r="A2097" t="s">
        <v>51</v>
      </c>
      <c r="B2097" t="s">
        <v>39</v>
      </c>
      <c r="C2097" t="s">
        <v>40</v>
      </c>
      <c r="D2097" t="s">
        <v>53</v>
      </c>
      <c r="E2097">
        <v>20</v>
      </c>
      <c r="F2097" t="str">
        <f t="shared" si="32"/>
        <v>Aggregate1-in-2August System Peak Day30% Cycling20</v>
      </c>
      <c r="G2097">
        <v>13.006970000000001</v>
      </c>
      <c r="H2097">
        <v>13.006970000000001</v>
      </c>
      <c r="I2097">
        <v>72.502399999999994</v>
      </c>
      <c r="J2097">
        <v>0</v>
      </c>
      <c r="K2097">
        <v>0</v>
      </c>
      <c r="L2097">
        <v>0</v>
      </c>
      <c r="M2097">
        <v>0</v>
      </c>
      <c r="N2097">
        <v>0</v>
      </c>
      <c r="O2097">
        <v>1469</v>
      </c>
    </row>
    <row r="2098" spans="1:15">
      <c r="A2098" t="s">
        <v>31</v>
      </c>
      <c r="B2098" t="s">
        <v>39</v>
      </c>
      <c r="C2098" t="s">
        <v>40</v>
      </c>
      <c r="D2098" t="s">
        <v>53</v>
      </c>
      <c r="E2098">
        <v>21</v>
      </c>
      <c r="F2098" t="str">
        <f t="shared" si="32"/>
        <v>Average Per Ton1-in-2August System Peak Day30% Cycling21</v>
      </c>
      <c r="G2098">
        <v>0.80560010000000004</v>
      </c>
      <c r="H2098">
        <v>0.80560010000000004</v>
      </c>
      <c r="I2098">
        <v>71.365600000000001</v>
      </c>
      <c r="J2098">
        <v>0</v>
      </c>
      <c r="K2098">
        <v>0</v>
      </c>
      <c r="L2098">
        <v>0</v>
      </c>
      <c r="M2098">
        <v>0</v>
      </c>
      <c r="N2098">
        <v>0</v>
      </c>
      <c r="O2098">
        <v>1469</v>
      </c>
    </row>
    <row r="2099" spans="1:15">
      <c r="A2099" t="s">
        <v>29</v>
      </c>
      <c r="B2099" t="s">
        <v>39</v>
      </c>
      <c r="C2099" t="s">
        <v>40</v>
      </c>
      <c r="D2099" t="s">
        <v>53</v>
      </c>
      <c r="E2099">
        <v>21</v>
      </c>
      <c r="F2099" t="str">
        <f t="shared" si="32"/>
        <v>Average Per Premise1-in-2August System Peak Day30% Cycling21</v>
      </c>
      <c r="G2099">
        <v>8.3068950000000008</v>
      </c>
      <c r="H2099">
        <v>8.3068950000000008</v>
      </c>
      <c r="I2099">
        <v>71.365600000000001</v>
      </c>
      <c r="J2099">
        <v>0</v>
      </c>
      <c r="K2099">
        <v>0</v>
      </c>
      <c r="L2099">
        <v>0</v>
      </c>
      <c r="M2099">
        <v>0</v>
      </c>
      <c r="N2099">
        <v>0</v>
      </c>
      <c r="O2099">
        <v>1469</v>
      </c>
    </row>
    <row r="2100" spans="1:15">
      <c r="A2100" t="s">
        <v>30</v>
      </c>
      <c r="B2100" t="s">
        <v>39</v>
      </c>
      <c r="C2100" t="s">
        <v>40</v>
      </c>
      <c r="D2100" t="s">
        <v>53</v>
      </c>
      <c r="E2100">
        <v>21</v>
      </c>
      <c r="F2100" t="str">
        <f t="shared" si="32"/>
        <v>Average Per Device1-in-2August System Peak Day30% Cycling21</v>
      </c>
      <c r="G2100">
        <v>3.1201300000000001</v>
      </c>
      <c r="H2100">
        <v>3.1201300000000001</v>
      </c>
      <c r="I2100">
        <v>71.365600000000001</v>
      </c>
      <c r="J2100">
        <v>0</v>
      </c>
      <c r="K2100">
        <v>0</v>
      </c>
      <c r="L2100">
        <v>0</v>
      </c>
      <c r="M2100">
        <v>0</v>
      </c>
      <c r="N2100">
        <v>0</v>
      </c>
      <c r="O2100">
        <v>1469</v>
      </c>
    </row>
    <row r="2101" spans="1:15">
      <c r="A2101" t="s">
        <v>51</v>
      </c>
      <c r="B2101" t="s">
        <v>39</v>
      </c>
      <c r="C2101" t="s">
        <v>40</v>
      </c>
      <c r="D2101" t="s">
        <v>53</v>
      </c>
      <c r="E2101">
        <v>21</v>
      </c>
      <c r="F2101" t="str">
        <f t="shared" si="32"/>
        <v>Aggregate1-in-2August System Peak Day30% Cycling21</v>
      </c>
      <c r="G2101">
        <v>12.202830000000001</v>
      </c>
      <c r="H2101">
        <v>12.202830000000001</v>
      </c>
      <c r="I2101">
        <v>71.365600000000001</v>
      </c>
      <c r="J2101">
        <v>0</v>
      </c>
      <c r="K2101">
        <v>0</v>
      </c>
      <c r="L2101">
        <v>0</v>
      </c>
      <c r="M2101">
        <v>0</v>
      </c>
      <c r="N2101">
        <v>0</v>
      </c>
      <c r="O2101">
        <v>1469</v>
      </c>
    </row>
    <row r="2102" spans="1:15">
      <c r="A2102" t="s">
        <v>31</v>
      </c>
      <c r="B2102" t="s">
        <v>39</v>
      </c>
      <c r="C2102" t="s">
        <v>40</v>
      </c>
      <c r="D2102" t="s">
        <v>53</v>
      </c>
      <c r="E2102">
        <v>22</v>
      </c>
      <c r="F2102" t="str">
        <f t="shared" si="32"/>
        <v>Average Per Ton1-in-2August System Peak Day30% Cycling22</v>
      </c>
      <c r="G2102">
        <v>0.70777389999999996</v>
      </c>
      <c r="H2102">
        <v>0.70777389999999996</v>
      </c>
      <c r="I2102">
        <v>70.125299999999996</v>
      </c>
      <c r="J2102">
        <v>0</v>
      </c>
      <c r="K2102">
        <v>0</v>
      </c>
      <c r="L2102">
        <v>0</v>
      </c>
      <c r="M2102">
        <v>0</v>
      </c>
      <c r="N2102">
        <v>0</v>
      </c>
      <c r="O2102">
        <v>1469</v>
      </c>
    </row>
    <row r="2103" spans="1:15">
      <c r="A2103" t="s">
        <v>29</v>
      </c>
      <c r="B2103" t="s">
        <v>39</v>
      </c>
      <c r="C2103" t="s">
        <v>40</v>
      </c>
      <c r="D2103" t="s">
        <v>53</v>
      </c>
      <c r="E2103">
        <v>22</v>
      </c>
      <c r="F2103" t="str">
        <f t="shared" si="32"/>
        <v>Average Per Premise1-in-2August System Peak Day30% Cycling22</v>
      </c>
      <c r="G2103">
        <v>7.2981660000000002</v>
      </c>
      <c r="H2103">
        <v>7.2981660000000002</v>
      </c>
      <c r="I2103">
        <v>70.125299999999996</v>
      </c>
      <c r="J2103">
        <v>0</v>
      </c>
      <c r="K2103">
        <v>0</v>
      </c>
      <c r="L2103">
        <v>0</v>
      </c>
      <c r="M2103">
        <v>0</v>
      </c>
      <c r="N2103">
        <v>0</v>
      </c>
      <c r="O2103">
        <v>1469</v>
      </c>
    </row>
    <row r="2104" spans="1:15">
      <c r="A2104" t="s">
        <v>30</v>
      </c>
      <c r="B2104" t="s">
        <v>39</v>
      </c>
      <c r="C2104" t="s">
        <v>40</v>
      </c>
      <c r="D2104" t="s">
        <v>53</v>
      </c>
      <c r="E2104">
        <v>22</v>
      </c>
      <c r="F2104" t="str">
        <f t="shared" si="32"/>
        <v>Average Per Device1-in-2August System Peak Day30% Cycling22</v>
      </c>
      <c r="G2104">
        <v>2.741244</v>
      </c>
      <c r="H2104">
        <v>2.741244</v>
      </c>
      <c r="I2104">
        <v>70.125299999999996</v>
      </c>
      <c r="J2104">
        <v>0</v>
      </c>
      <c r="K2104">
        <v>0</v>
      </c>
      <c r="L2104">
        <v>0</v>
      </c>
      <c r="M2104">
        <v>0</v>
      </c>
      <c r="N2104">
        <v>0</v>
      </c>
      <c r="O2104">
        <v>1469</v>
      </c>
    </row>
    <row r="2105" spans="1:15">
      <c r="A2105" t="s">
        <v>51</v>
      </c>
      <c r="B2105" t="s">
        <v>39</v>
      </c>
      <c r="C2105" t="s">
        <v>40</v>
      </c>
      <c r="D2105" t="s">
        <v>53</v>
      </c>
      <c r="E2105">
        <v>22</v>
      </c>
      <c r="F2105" t="str">
        <f t="shared" si="32"/>
        <v>Aggregate1-in-2August System Peak Day30% Cycling22</v>
      </c>
      <c r="G2105">
        <v>10.72101</v>
      </c>
      <c r="H2105">
        <v>10.72101</v>
      </c>
      <c r="I2105">
        <v>70.125299999999996</v>
      </c>
      <c r="J2105">
        <v>0</v>
      </c>
      <c r="K2105">
        <v>0</v>
      </c>
      <c r="L2105">
        <v>0</v>
      </c>
      <c r="M2105">
        <v>0</v>
      </c>
      <c r="N2105">
        <v>0</v>
      </c>
      <c r="O2105">
        <v>1469</v>
      </c>
    </row>
    <row r="2106" spans="1:15">
      <c r="A2106" t="s">
        <v>31</v>
      </c>
      <c r="B2106" t="s">
        <v>39</v>
      </c>
      <c r="C2106" t="s">
        <v>40</v>
      </c>
      <c r="D2106" t="s">
        <v>53</v>
      </c>
      <c r="E2106">
        <v>23</v>
      </c>
      <c r="F2106" t="str">
        <f t="shared" si="32"/>
        <v>Average Per Ton1-in-2August System Peak Day30% Cycling23</v>
      </c>
      <c r="G2106">
        <v>0.61551080000000002</v>
      </c>
      <c r="H2106">
        <v>0.61551080000000002</v>
      </c>
      <c r="I2106">
        <v>70.359399999999994</v>
      </c>
      <c r="J2106">
        <v>0</v>
      </c>
      <c r="K2106">
        <v>0</v>
      </c>
      <c r="L2106">
        <v>0</v>
      </c>
      <c r="M2106">
        <v>0</v>
      </c>
      <c r="N2106">
        <v>0</v>
      </c>
      <c r="O2106">
        <v>1469</v>
      </c>
    </row>
    <row r="2107" spans="1:15">
      <c r="A2107" t="s">
        <v>29</v>
      </c>
      <c r="B2107" t="s">
        <v>39</v>
      </c>
      <c r="C2107" t="s">
        <v>40</v>
      </c>
      <c r="D2107" t="s">
        <v>53</v>
      </c>
      <c r="E2107">
        <v>23</v>
      </c>
      <c r="F2107" t="str">
        <f t="shared" si="32"/>
        <v>Average Per Premise1-in-2August System Peak Day30% Cycling23</v>
      </c>
      <c r="G2107">
        <v>6.3468010000000001</v>
      </c>
      <c r="H2107">
        <v>6.3468010000000001</v>
      </c>
      <c r="I2107">
        <v>70.359399999999994</v>
      </c>
      <c r="J2107">
        <v>0</v>
      </c>
      <c r="K2107">
        <v>0</v>
      </c>
      <c r="L2107">
        <v>0</v>
      </c>
      <c r="M2107">
        <v>0</v>
      </c>
      <c r="N2107">
        <v>0</v>
      </c>
      <c r="O2107">
        <v>1469</v>
      </c>
    </row>
    <row r="2108" spans="1:15">
      <c r="A2108" t="s">
        <v>30</v>
      </c>
      <c r="B2108" t="s">
        <v>39</v>
      </c>
      <c r="C2108" t="s">
        <v>40</v>
      </c>
      <c r="D2108" t="s">
        <v>53</v>
      </c>
      <c r="E2108">
        <v>23</v>
      </c>
      <c r="F2108" t="str">
        <f t="shared" si="32"/>
        <v>Average Per Device1-in-2August System Peak Day30% Cycling23</v>
      </c>
      <c r="G2108">
        <v>2.3839039999999998</v>
      </c>
      <c r="H2108">
        <v>2.3839039999999998</v>
      </c>
      <c r="I2108">
        <v>70.359399999999994</v>
      </c>
      <c r="J2108">
        <v>0</v>
      </c>
      <c r="K2108">
        <v>0</v>
      </c>
      <c r="L2108">
        <v>0</v>
      </c>
      <c r="M2108">
        <v>0</v>
      </c>
      <c r="N2108">
        <v>0</v>
      </c>
      <c r="O2108">
        <v>1469</v>
      </c>
    </row>
    <row r="2109" spans="1:15">
      <c r="A2109" t="s">
        <v>51</v>
      </c>
      <c r="B2109" t="s">
        <v>39</v>
      </c>
      <c r="C2109" t="s">
        <v>40</v>
      </c>
      <c r="D2109" t="s">
        <v>53</v>
      </c>
      <c r="E2109">
        <v>23</v>
      </c>
      <c r="F2109" t="str">
        <f t="shared" si="32"/>
        <v>Aggregate1-in-2August System Peak Day30% Cycling23</v>
      </c>
      <c r="G2109">
        <v>9.3234510000000004</v>
      </c>
      <c r="H2109">
        <v>9.3234510000000004</v>
      </c>
      <c r="I2109">
        <v>70.359399999999994</v>
      </c>
      <c r="J2109">
        <v>0</v>
      </c>
      <c r="K2109">
        <v>0</v>
      </c>
      <c r="L2109">
        <v>0</v>
      </c>
      <c r="M2109">
        <v>0</v>
      </c>
      <c r="N2109">
        <v>0</v>
      </c>
      <c r="O2109">
        <v>1469</v>
      </c>
    </row>
    <row r="2110" spans="1:15">
      <c r="A2110" t="s">
        <v>31</v>
      </c>
      <c r="B2110" t="s">
        <v>39</v>
      </c>
      <c r="C2110" t="s">
        <v>40</v>
      </c>
      <c r="D2110" t="s">
        <v>53</v>
      </c>
      <c r="E2110">
        <v>24</v>
      </c>
      <c r="F2110" t="str">
        <f t="shared" si="32"/>
        <v>Average Per Ton1-in-2August System Peak Day30% Cycling24</v>
      </c>
      <c r="G2110">
        <v>0.55082880000000001</v>
      </c>
      <c r="H2110">
        <v>0.55082880000000001</v>
      </c>
      <c r="I2110">
        <v>69.107600000000005</v>
      </c>
      <c r="J2110">
        <v>0</v>
      </c>
      <c r="K2110">
        <v>0</v>
      </c>
      <c r="L2110">
        <v>0</v>
      </c>
      <c r="M2110">
        <v>0</v>
      </c>
      <c r="N2110">
        <v>0</v>
      </c>
      <c r="O2110">
        <v>1469</v>
      </c>
    </row>
    <row r="2111" spans="1:15">
      <c r="A2111" t="s">
        <v>29</v>
      </c>
      <c r="B2111" t="s">
        <v>39</v>
      </c>
      <c r="C2111" t="s">
        <v>40</v>
      </c>
      <c r="D2111" t="s">
        <v>53</v>
      </c>
      <c r="E2111">
        <v>24</v>
      </c>
      <c r="F2111" t="str">
        <f t="shared" si="32"/>
        <v>Average Per Premise1-in-2August System Peak Day30% Cycling24</v>
      </c>
      <c r="G2111">
        <v>5.679837</v>
      </c>
      <c r="H2111">
        <v>5.679837</v>
      </c>
      <c r="I2111">
        <v>69.107600000000005</v>
      </c>
      <c r="J2111">
        <v>0</v>
      </c>
      <c r="K2111">
        <v>0</v>
      </c>
      <c r="L2111">
        <v>0</v>
      </c>
      <c r="M2111">
        <v>0</v>
      </c>
      <c r="N2111">
        <v>0</v>
      </c>
      <c r="O2111">
        <v>1469</v>
      </c>
    </row>
    <row r="2112" spans="1:15">
      <c r="A2112" t="s">
        <v>30</v>
      </c>
      <c r="B2112" t="s">
        <v>39</v>
      </c>
      <c r="C2112" t="s">
        <v>40</v>
      </c>
      <c r="D2112" t="s">
        <v>53</v>
      </c>
      <c r="E2112">
        <v>24</v>
      </c>
      <c r="F2112" t="str">
        <f t="shared" si="32"/>
        <v>Average Per Device1-in-2August System Peak Day30% Cycling24</v>
      </c>
      <c r="G2112">
        <v>2.1333880000000001</v>
      </c>
      <c r="H2112">
        <v>2.1333880000000001</v>
      </c>
      <c r="I2112">
        <v>69.107600000000005</v>
      </c>
      <c r="J2112">
        <v>0</v>
      </c>
      <c r="K2112">
        <v>0</v>
      </c>
      <c r="L2112">
        <v>0</v>
      </c>
      <c r="M2112">
        <v>0</v>
      </c>
      <c r="N2112">
        <v>0</v>
      </c>
      <c r="O2112">
        <v>1469</v>
      </c>
    </row>
    <row r="2113" spans="1:15">
      <c r="A2113" t="s">
        <v>51</v>
      </c>
      <c r="B2113" t="s">
        <v>39</v>
      </c>
      <c r="C2113" t="s">
        <v>40</v>
      </c>
      <c r="D2113" t="s">
        <v>53</v>
      </c>
      <c r="E2113">
        <v>24</v>
      </c>
      <c r="F2113" t="str">
        <f t="shared" si="32"/>
        <v>Aggregate1-in-2August System Peak Day30% Cycling24</v>
      </c>
      <c r="G2113">
        <v>8.3436800000000009</v>
      </c>
      <c r="H2113">
        <v>8.3436800000000009</v>
      </c>
      <c r="I2113">
        <v>69.107600000000005</v>
      </c>
      <c r="J2113">
        <v>0</v>
      </c>
      <c r="K2113">
        <v>0</v>
      </c>
      <c r="L2113">
        <v>0</v>
      </c>
      <c r="M2113">
        <v>0</v>
      </c>
      <c r="N2113">
        <v>0</v>
      </c>
      <c r="O2113">
        <v>1469</v>
      </c>
    </row>
    <row r="2114" spans="1:15">
      <c r="A2114" t="s">
        <v>31</v>
      </c>
      <c r="B2114" t="s">
        <v>39</v>
      </c>
      <c r="C2114" t="s">
        <v>40</v>
      </c>
      <c r="D2114" t="s">
        <v>32</v>
      </c>
      <c r="E2114">
        <v>1</v>
      </c>
      <c r="F2114" t="str">
        <f t="shared" si="32"/>
        <v>Average Per Ton1-in-2August System Peak Day50% Cycling1</v>
      </c>
      <c r="G2114">
        <v>0.43460929999999998</v>
      </c>
      <c r="H2114">
        <v>0.43460929999999998</v>
      </c>
      <c r="I2114">
        <v>69.406099999999995</v>
      </c>
      <c r="J2114">
        <v>0</v>
      </c>
      <c r="K2114">
        <v>0</v>
      </c>
      <c r="L2114">
        <v>0</v>
      </c>
      <c r="M2114">
        <v>0</v>
      </c>
      <c r="N2114">
        <v>0</v>
      </c>
      <c r="O2114">
        <v>3401</v>
      </c>
    </row>
    <row r="2115" spans="1:15">
      <c r="A2115" t="s">
        <v>29</v>
      </c>
      <c r="B2115" t="s">
        <v>39</v>
      </c>
      <c r="C2115" t="s">
        <v>40</v>
      </c>
      <c r="D2115" t="s">
        <v>32</v>
      </c>
      <c r="E2115">
        <v>1</v>
      </c>
      <c r="F2115" t="str">
        <f t="shared" ref="F2115:F2178" si="33">CONCATENATE(A2115,B2115,C2115,D2115,E2115)</f>
        <v>Average Per Premise1-in-2August System Peak Day50% Cycling1</v>
      </c>
      <c r="G2115">
        <v>3.816192</v>
      </c>
      <c r="H2115">
        <v>3.816192</v>
      </c>
      <c r="I2115">
        <v>69.406099999999995</v>
      </c>
      <c r="J2115">
        <v>0</v>
      </c>
      <c r="K2115">
        <v>0</v>
      </c>
      <c r="L2115">
        <v>0</v>
      </c>
      <c r="M2115">
        <v>0</v>
      </c>
      <c r="N2115">
        <v>0</v>
      </c>
      <c r="O2115">
        <v>3401</v>
      </c>
    </row>
    <row r="2116" spans="1:15">
      <c r="A2116" t="s">
        <v>30</v>
      </c>
      <c r="B2116" t="s">
        <v>39</v>
      </c>
      <c r="C2116" t="s">
        <v>40</v>
      </c>
      <c r="D2116" t="s">
        <v>32</v>
      </c>
      <c r="E2116">
        <v>1</v>
      </c>
      <c r="F2116" t="str">
        <f t="shared" si="33"/>
        <v>Average Per Device1-in-2August System Peak Day50% Cycling1</v>
      </c>
      <c r="G2116">
        <v>1.6890769999999999</v>
      </c>
      <c r="H2116">
        <v>1.6890769999999999</v>
      </c>
      <c r="I2116">
        <v>69.406099999999995</v>
      </c>
      <c r="J2116">
        <v>0</v>
      </c>
      <c r="K2116">
        <v>0</v>
      </c>
      <c r="L2116">
        <v>0</v>
      </c>
      <c r="M2116">
        <v>0</v>
      </c>
      <c r="N2116">
        <v>0</v>
      </c>
      <c r="O2116">
        <v>3401</v>
      </c>
    </row>
    <row r="2117" spans="1:15">
      <c r="A2117" t="s">
        <v>51</v>
      </c>
      <c r="B2117" t="s">
        <v>39</v>
      </c>
      <c r="C2117" t="s">
        <v>40</v>
      </c>
      <c r="D2117" t="s">
        <v>32</v>
      </c>
      <c r="E2117">
        <v>1</v>
      </c>
      <c r="F2117" t="str">
        <f t="shared" si="33"/>
        <v>Aggregate1-in-2August System Peak Day50% Cycling1</v>
      </c>
      <c r="G2117">
        <v>12.978870000000001</v>
      </c>
      <c r="H2117">
        <v>12.978870000000001</v>
      </c>
      <c r="I2117">
        <v>69.406099999999995</v>
      </c>
      <c r="J2117">
        <v>0</v>
      </c>
      <c r="K2117">
        <v>0</v>
      </c>
      <c r="L2117">
        <v>0</v>
      </c>
      <c r="M2117">
        <v>0</v>
      </c>
      <c r="N2117">
        <v>0</v>
      </c>
      <c r="O2117">
        <v>3401</v>
      </c>
    </row>
    <row r="2118" spans="1:15">
      <c r="A2118" t="s">
        <v>31</v>
      </c>
      <c r="B2118" t="s">
        <v>39</v>
      </c>
      <c r="C2118" t="s">
        <v>40</v>
      </c>
      <c r="D2118" t="s">
        <v>32</v>
      </c>
      <c r="E2118">
        <v>2</v>
      </c>
      <c r="F2118" t="str">
        <f t="shared" si="33"/>
        <v>Average Per Ton1-in-2August System Peak Day50% Cycling2</v>
      </c>
      <c r="G2118">
        <v>0.41805930000000002</v>
      </c>
      <c r="H2118">
        <v>0.41805930000000002</v>
      </c>
      <c r="I2118">
        <v>68.636899999999997</v>
      </c>
      <c r="J2118">
        <v>0</v>
      </c>
      <c r="K2118">
        <v>0</v>
      </c>
      <c r="L2118">
        <v>0</v>
      </c>
      <c r="M2118">
        <v>0</v>
      </c>
      <c r="N2118">
        <v>0</v>
      </c>
      <c r="O2118">
        <v>3401</v>
      </c>
    </row>
    <row r="2119" spans="1:15">
      <c r="A2119" t="s">
        <v>29</v>
      </c>
      <c r="B2119" t="s">
        <v>39</v>
      </c>
      <c r="C2119" t="s">
        <v>40</v>
      </c>
      <c r="D2119" t="s">
        <v>32</v>
      </c>
      <c r="E2119">
        <v>2</v>
      </c>
      <c r="F2119" t="str">
        <f t="shared" si="33"/>
        <v>Average Per Premise1-in-2August System Peak Day50% Cycling2</v>
      </c>
      <c r="G2119">
        <v>3.670871</v>
      </c>
      <c r="H2119">
        <v>3.670871</v>
      </c>
      <c r="I2119">
        <v>68.636899999999997</v>
      </c>
      <c r="J2119">
        <v>0</v>
      </c>
      <c r="K2119">
        <v>0</v>
      </c>
      <c r="L2119">
        <v>0</v>
      </c>
      <c r="M2119">
        <v>0</v>
      </c>
      <c r="N2119">
        <v>0</v>
      </c>
      <c r="O2119">
        <v>3401</v>
      </c>
    </row>
    <row r="2120" spans="1:15">
      <c r="A2120" t="s">
        <v>30</v>
      </c>
      <c r="B2120" t="s">
        <v>39</v>
      </c>
      <c r="C2120" t="s">
        <v>40</v>
      </c>
      <c r="D2120" t="s">
        <v>32</v>
      </c>
      <c r="E2120">
        <v>2</v>
      </c>
      <c r="F2120" t="str">
        <f t="shared" si="33"/>
        <v>Average Per Device1-in-2August System Peak Day50% Cycling2</v>
      </c>
      <c r="G2120">
        <v>1.624757</v>
      </c>
      <c r="H2120">
        <v>1.624757</v>
      </c>
      <c r="I2120">
        <v>68.636899999999997</v>
      </c>
      <c r="J2120">
        <v>0</v>
      </c>
      <c r="K2120">
        <v>0</v>
      </c>
      <c r="L2120">
        <v>0</v>
      </c>
      <c r="M2120">
        <v>0</v>
      </c>
      <c r="N2120">
        <v>0</v>
      </c>
      <c r="O2120">
        <v>3401</v>
      </c>
    </row>
    <row r="2121" spans="1:15">
      <c r="A2121" t="s">
        <v>51</v>
      </c>
      <c r="B2121" t="s">
        <v>39</v>
      </c>
      <c r="C2121" t="s">
        <v>40</v>
      </c>
      <c r="D2121" t="s">
        <v>32</v>
      </c>
      <c r="E2121">
        <v>2</v>
      </c>
      <c r="F2121" t="str">
        <f t="shared" si="33"/>
        <v>Aggregate1-in-2August System Peak Day50% Cycling2</v>
      </c>
      <c r="G2121">
        <v>12.484629999999999</v>
      </c>
      <c r="H2121">
        <v>12.484629999999999</v>
      </c>
      <c r="I2121">
        <v>68.636899999999997</v>
      </c>
      <c r="J2121">
        <v>0</v>
      </c>
      <c r="K2121">
        <v>0</v>
      </c>
      <c r="L2121">
        <v>0</v>
      </c>
      <c r="M2121">
        <v>0</v>
      </c>
      <c r="N2121">
        <v>0</v>
      </c>
      <c r="O2121">
        <v>3401</v>
      </c>
    </row>
    <row r="2122" spans="1:15">
      <c r="A2122" t="s">
        <v>31</v>
      </c>
      <c r="B2122" t="s">
        <v>39</v>
      </c>
      <c r="C2122" t="s">
        <v>40</v>
      </c>
      <c r="D2122" t="s">
        <v>32</v>
      </c>
      <c r="E2122">
        <v>3</v>
      </c>
      <c r="F2122" t="str">
        <f t="shared" si="33"/>
        <v>Average Per Ton1-in-2August System Peak Day50% Cycling3</v>
      </c>
      <c r="G2122">
        <v>0.40807870000000002</v>
      </c>
      <c r="H2122">
        <v>0.40807870000000002</v>
      </c>
      <c r="I2122">
        <v>68.7851</v>
      </c>
      <c r="J2122">
        <v>0</v>
      </c>
      <c r="K2122">
        <v>0</v>
      </c>
      <c r="L2122">
        <v>0</v>
      </c>
      <c r="M2122">
        <v>0</v>
      </c>
      <c r="N2122">
        <v>0</v>
      </c>
      <c r="O2122">
        <v>3401</v>
      </c>
    </row>
    <row r="2123" spans="1:15">
      <c r="A2123" t="s">
        <v>29</v>
      </c>
      <c r="B2123" t="s">
        <v>39</v>
      </c>
      <c r="C2123" t="s">
        <v>40</v>
      </c>
      <c r="D2123" t="s">
        <v>32</v>
      </c>
      <c r="E2123">
        <v>3</v>
      </c>
      <c r="F2123" t="str">
        <f t="shared" si="33"/>
        <v>Average Per Premise1-in-2August System Peak Day50% Cycling3</v>
      </c>
      <c r="G2123">
        <v>3.583234</v>
      </c>
      <c r="H2123">
        <v>3.583234</v>
      </c>
      <c r="I2123">
        <v>68.7851</v>
      </c>
      <c r="J2123">
        <v>0</v>
      </c>
      <c r="K2123">
        <v>0</v>
      </c>
      <c r="L2123">
        <v>0</v>
      </c>
      <c r="M2123">
        <v>0</v>
      </c>
      <c r="N2123">
        <v>0</v>
      </c>
      <c r="O2123">
        <v>3401</v>
      </c>
    </row>
    <row r="2124" spans="1:15">
      <c r="A2124" t="s">
        <v>30</v>
      </c>
      <c r="B2124" t="s">
        <v>39</v>
      </c>
      <c r="C2124" t="s">
        <v>40</v>
      </c>
      <c r="D2124" t="s">
        <v>32</v>
      </c>
      <c r="E2124">
        <v>3</v>
      </c>
      <c r="F2124" t="str">
        <f t="shared" si="33"/>
        <v>Average Per Device1-in-2August System Peak Day50% Cycling3</v>
      </c>
      <c r="G2124">
        <v>1.585968</v>
      </c>
      <c r="H2124">
        <v>1.585968</v>
      </c>
      <c r="I2124">
        <v>68.7851</v>
      </c>
      <c r="J2124">
        <v>0</v>
      </c>
      <c r="K2124">
        <v>0</v>
      </c>
      <c r="L2124">
        <v>0</v>
      </c>
      <c r="M2124">
        <v>0</v>
      </c>
      <c r="N2124">
        <v>0</v>
      </c>
      <c r="O2124">
        <v>3401</v>
      </c>
    </row>
    <row r="2125" spans="1:15">
      <c r="A2125" t="s">
        <v>51</v>
      </c>
      <c r="B2125" t="s">
        <v>39</v>
      </c>
      <c r="C2125" t="s">
        <v>40</v>
      </c>
      <c r="D2125" t="s">
        <v>32</v>
      </c>
      <c r="E2125">
        <v>3</v>
      </c>
      <c r="F2125" t="str">
        <f t="shared" si="33"/>
        <v>Aggregate1-in-2August System Peak Day50% Cycling3</v>
      </c>
      <c r="G2125">
        <v>12.186579999999999</v>
      </c>
      <c r="H2125">
        <v>12.186579999999999</v>
      </c>
      <c r="I2125">
        <v>68.7851</v>
      </c>
      <c r="J2125">
        <v>0</v>
      </c>
      <c r="K2125">
        <v>0</v>
      </c>
      <c r="L2125">
        <v>0</v>
      </c>
      <c r="M2125">
        <v>0</v>
      </c>
      <c r="N2125">
        <v>0</v>
      </c>
      <c r="O2125">
        <v>3401</v>
      </c>
    </row>
    <row r="2126" spans="1:15">
      <c r="A2126" t="s">
        <v>31</v>
      </c>
      <c r="B2126" t="s">
        <v>39</v>
      </c>
      <c r="C2126" t="s">
        <v>40</v>
      </c>
      <c r="D2126" t="s">
        <v>32</v>
      </c>
      <c r="E2126">
        <v>4</v>
      </c>
      <c r="F2126" t="str">
        <f t="shared" si="33"/>
        <v>Average Per Ton1-in-2August System Peak Day50% Cycling4</v>
      </c>
      <c r="G2126">
        <v>0.40456419999999998</v>
      </c>
      <c r="H2126">
        <v>0.40456419999999998</v>
      </c>
      <c r="I2126">
        <v>67.856499999999997</v>
      </c>
      <c r="J2126">
        <v>0</v>
      </c>
      <c r="K2126">
        <v>0</v>
      </c>
      <c r="L2126">
        <v>0</v>
      </c>
      <c r="M2126">
        <v>0</v>
      </c>
      <c r="N2126">
        <v>0</v>
      </c>
      <c r="O2126">
        <v>3401</v>
      </c>
    </row>
    <row r="2127" spans="1:15">
      <c r="A2127" t="s">
        <v>29</v>
      </c>
      <c r="B2127" t="s">
        <v>39</v>
      </c>
      <c r="C2127" t="s">
        <v>40</v>
      </c>
      <c r="D2127" t="s">
        <v>32</v>
      </c>
      <c r="E2127">
        <v>4</v>
      </c>
      <c r="F2127" t="str">
        <f t="shared" si="33"/>
        <v>Average Per Premise1-in-2August System Peak Day50% Cycling4</v>
      </c>
      <c r="G2127">
        <v>3.5523729999999998</v>
      </c>
      <c r="H2127">
        <v>3.5523729999999998</v>
      </c>
      <c r="I2127">
        <v>67.856499999999997</v>
      </c>
      <c r="J2127">
        <v>0</v>
      </c>
      <c r="K2127">
        <v>0</v>
      </c>
      <c r="L2127">
        <v>0</v>
      </c>
      <c r="M2127">
        <v>0</v>
      </c>
      <c r="N2127">
        <v>0</v>
      </c>
      <c r="O2127">
        <v>3401</v>
      </c>
    </row>
    <row r="2128" spans="1:15">
      <c r="A2128" t="s">
        <v>30</v>
      </c>
      <c r="B2128" t="s">
        <v>39</v>
      </c>
      <c r="C2128" t="s">
        <v>40</v>
      </c>
      <c r="D2128" t="s">
        <v>32</v>
      </c>
      <c r="E2128">
        <v>4</v>
      </c>
      <c r="F2128" t="str">
        <f t="shared" si="33"/>
        <v>Average Per Device1-in-2August System Peak Day50% Cycling4</v>
      </c>
      <c r="G2128">
        <v>1.572309</v>
      </c>
      <c r="H2128">
        <v>1.572309</v>
      </c>
      <c r="I2128">
        <v>67.856499999999997</v>
      </c>
      <c r="J2128">
        <v>0</v>
      </c>
      <c r="K2128">
        <v>0</v>
      </c>
      <c r="L2128">
        <v>0</v>
      </c>
      <c r="M2128">
        <v>0</v>
      </c>
      <c r="N2128">
        <v>0</v>
      </c>
      <c r="O2128">
        <v>3401</v>
      </c>
    </row>
    <row r="2129" spans="1:15">
      <c r="A2129" t="s">
        <v>51</v>
      </c>
      <c r="B2129" t="s">
        <v>39</v>
      </c>
      <c r="C2129" t="s">
        <v>40</v>
      </c>
      <c r="D2129" t="s">
        <v>32</v>
      </c>
      <c r="E2129">
        <v>4</v>
      </c>
      <c r="F2129" t="str">
        <f t="shared" si="33"/>
        <v>Aggregate1-in-2August System Peak Day50% Cycling4</v>
      </c>
      <c r="G2129">
        <v>12.081619999999999</v>
      </c>
      <c r="H2129">
        <v>12.081619999999999</v>
      </c>
      <c r="I2129">
        <v>67.856499999999997</v>
      </c>
      <c r="J2129">
        <v>0</v>
      </c>
      <c r="K2129">
        <v>0</v>
      </c>
      <c r="L2129">
        <v>0</v>
      </c>
      <c r="M2129">
        <v>0</v>
      </c>
      <c r="N2129">
        <v>0</v>
      </c>
      <c r="O2129">
        <v>3401</v>
      </c>
    </row>
    <row r="2130" spans="1:15">
      <c r="A2130" t="s">
        <v>31</v>
      </c>
      <c r="B2130" t="s">
        <v>39</v>
      </c>
      <c r="C2130" t="s">
        <v>40</v>
      </c>
      <c r="D2130" t="s">
        <v>32</v>
      </c>
      <c r="E2130">
        <v>5</v>
      </c>
      <c r="F2130" t="str">
        <f t="shared" si="33"/>
        <v>Average Per Ton1-in-2August System Peak Day50% Cycling5</v>
      </c>
      <c r="G2130">
        <v>0.4176337</v>
      </c>
      <c r="H2130">
        <v>0.4176337</v>
      </c>
      <c r="I2130">
        <v>67.897099999999995</v>
      </c>
      <c r="J2130">
        <v>0</v>
      </c>
      <c r="K2130">
        <v>0</v>
      </c>
      <c r="L2130">
        <v>0</v>
      </c>
      <c r="M2130">
        <v>0</v>
      </c>
      <c r="N2130">
        <v>0</v>
      </c>
      <c r="O2130">
        <v>3401</v>
      </c>
    </row>
    <row r="2131" spans="1:15">
      <c r="A2131" t="s">
        <v>29</v>
      </c>
      <c r="B2131" t="s">
        <v>39</v>
      </c>
      <c r="C2131" t="s">
        <v>40</v>
      </c>
      <c r="D2131" t="s">
        <v>32</v>
      </c>
      <c r="E2131">
        <v>5</v>
      </c>
      <c r="F2131" t="str">
        <f t="shared" si="33"/>
        <v>Average Per Premise1-in-2August System Peak Day50% Cycling5</v>
      </c>
      <c r="G2131">
        <v>3.6671339999999999</v>
      </c>
      <c r="H2131">
        <v>3.6671339999999999</v>
      </c>
      <c r="I2131">
        <v>67.897099999999995</v>
      </c>
      <c r="J2131">
        <v>0</v>
      </c>
      <c r="K2131">
        <v>0</v>
      </c>
      <c r="L2131">
        <v>0</v>
      </c>
      <c r="M2131">
        <v>0</v>
      </c>
      <c r="N2131">
        <v>0</v>
      </c>
      <c r="O2131">
        <v>3401</v>
      </c>
    </row>
    <row r="2132" spans="1:15">
      <c r="A2132" t="s">
        <v>30</v>
      </c>
      <c r="B2132" t="s">
        <v>39</v>
      </c>
      <c r="C2132" t="s">
        <v>40</v>
      </c>
      <c r="D2132" t="s">
        <v>32</v>
      </c>
      <c r="E2132">
        <v>5</v>
      </c>
      <c r="F2132" t="str">
        <f t="shared" si="33"/>
        <v>Average Per Device1-in-2August System Peak Day50% Cycling5</v>
      </c>
      <c r="G2132">
        <v>1.623103</v>
      </c>
      <c r="H2132">
        <v>1.623103</v>
      </c>
      <c r="I2132">
        <v>67.897099999999995</v>
      </c>
      <c r="J2132">
        <v>0</v>
      </c>
      <c r="K2132">
        <v>0</v>
      </c>
      <c r="L2132">
        <v>0</v>
      </c>
      <c r="M2132">
        <v>0</v>
      </c>
      <c r="N2132">
        <v>0</v>
      </c>
      <c r="O2132">
        <v>3401</v>
      </c>
    </row>
    <row r="2133" spans="1:15">
      <c r="A2133" t="s">
        <v>51</v>
      </c>
      <c r="B2133" t="s">
        <v>39</v>
      </c>
      <c r="C2133" t="s">
        <v>40</v>
      </c>
      <c r="D2133" t="s">
        <v>32</v>
      </c>
      <c r="E2133">
        <v>5</v>
      </c>
      <c r="F2133" t="str">
        <f t="shared" si="33"/>
        <v>Aggregate1-in-2August System Peak Day50% Cycling5</v>
      </c>
      <c r="G2133">
        <v>12.471920000000001</v>
      </c>
      <c r="H2133">
        <v>12.471920000000001</v>
      </c>
      <c r="I2133">
        <v>67.897099999999995</v>
      </c>
      <c r="J2133">
        <v>0</v>
      </c>
      <c r="K2133">
        <v>0</v>
      </c>
      <c r="L2133">
        <v>0</v>
      </c>
      <c r="M2133">
        <v>0</v>
      </c>
      <c r="N2133">
        <v>0</v>
      </c>
      <c r="O2133">
        <v>3401</v>
      </c>
    </row>
    <row r="2134" spans="1:15">
      <c r="A2134" t="s">
        <v>31</v>
      </c>
      <c r="B2134" t="s">
        <v>39</v>
      </c>
      <c r="C2134" t="s">
        <v>40</v>
      </c>
      <c r="D2134" t="s">
        <v>32</v>
      </c>
      <c r="E2134">
        <v>6</v>
      </c>
      <c r="F2134" t="str">
        <f t="shared" si="33"/>
        <v>Average Per Ton1-in-2August System Peak Day50% Cycling6</v>
      </c>
      <c r="G2134">
        <v>0.45265030000000001</v>
      </c>
      <c r="H2134">
        <v>0.45265030000000001</v>
      </c>
      <c r="I2134">
        <v>67.456000000000003</v>
      </c>
      <c r="J2134">
        <v>0</v>
      </c>
      <c r="K2134">
        <v>0</v>
      </c>
      <c r="L2134">
        <v>0</v>
      </c>
      <c r="M2134">
        <v>0</v>
      </c>
      <c r="N2134">
        <v>0</v>
      </c>
      <c r="O2134">
        <v>3401</v>
      </c>
    </row>
    <row r="2135" spans="1:15">
      <c r="A2135" t="s">
        <v>29</v>
      </c>
      <c r="B2135" t="s">
        <v>39</v>
      </c>
      <c r="C2135" t="s">
        <v>40</v>
      </c>
      <c r="D2135" t="s">
        <v>32</v>
      </c>
      <c r="E2135">
        <v>6</v>
      </c>
      <c r="F2135" t="str">
        <f t="shared" si="33"/>
        <v>Average Per Premise1-in-2August System Peak Day50% Cycling6</v>
      </c>
      <c r="G2135">
        <v>3.9746060000000001</v>
      </c>
      <c r="H2135">
        <v>3.9746060000000001</v>
      </c>
      <c r="I2135">
        <v>67.456000000000003</v>
      </c>
      <c r="J2135">
        <v>0</v>
      </c>
      <c r="K2135">
        <v>0</v>
      </c>
      <c r="L2135">
        <v>0</v>
      </c>
      <c r="M2135">
        <v>0</v>
      </c>
      <c r="N2135">
        <v>0</v>
      </c>
      <c r="O2135">
        <v>3401</v>
      </c>
    </row>
    <row r="2136" spans="1:15">
      <c r="A2136" t="s">
        <v>30</v>
      </c>
      <c r="B2136" t="s">
        <v>39</v>
      </c>
      <c r="C2136" t="s">
        <v>40</v>
      </c>
      <c r="D2136" t="s">
        <v>32</v>
      </c>
      <c r="E2136">
        <v>6</v>
      </c>
      <c r="F2136" t="str">
        <f t="shared" si="33"/>
        <v>Average Per Device1-in-2August System Peak Day50% Cycling6</v>
      </c>
      <c r="G2136">
        <v>1.7591920000000001</v>
      </c>
      <c r="H2136">
        <v>1.7591920000000001</v>
      </c>
      <c r="I2136">
        <v>67.456000000000003</v>
      </c>
      <c r="J2136">
        <v>0</v>
      </c>
      <c r="K2136">
        <v>0</v>
      </c>
      <c r="L2136">
        <v>0</v>
      </c>
      <c r="M2136">
        <v>0</v>
      </c>
      <c r="N2136">
        <v>0</v>
      </c>
      <c r="O2136">
        <v>3401</v>
      </c>
    </row>
    <row r="2137" spans="1:15">
      <c r="A2137" t="s">
        <v>51</v>
      </c>
      <c r="B2137" t="s">
        <v>39</v>
      </c>
      <c r="C2137" t="s">
        <v>40</v>
      </c>
      <c r="D2137" t="s">
        <v>32</v>
      </c>
      <c r="E2137">
        <v>6</v>
      </c>
      <c r="F2137" t="str">
        <f t="shared" si="33"/>
        <v>Aggregate1-in-2August System Peak Day50% Cycling6</v>
      </c>
      <c r="G2137">
        <v>13.51763</v>
      </c>
      <c r="H2137">
        <v>13.51763</v>
      </c>
      <c r="I2137">
        <v>67.456000000000003</v>
      </c>
      <c r="J2137">
        <v>0</v>
      </c>
      <c r="K2137">
        <v>0</v>
      </c>
      <c r="L2137">
        <v>0</v>
      </c>
      <c r="M2137">
        <v>0</v>
      </c>
      <c r="N2137">
        <v>0</v>
      </c>
      <c r="O2137">
        <v>3401</v>
      </c>
    </row>
    <row r="2138" spans="1:15">
      <c r="A2138" t="s">
        <v>31</v>
      </c>
      <c r="B2138" t="s">
        <v>39</v>
      </c>
      <c r="C2138" t="s">
        <v>40</v>
      </c>
      <c r="D2138" t="s">
        <v>32</v>
      </c>
      <c r="E2138">
        <v>7</v>
      </c>
      <c r="F2138" t="str">
        <f t="shared" si="33"/>
        <v>Average Per Ton1-in-2August System Peak Day50% Cycling7</v>
      </c>
      <c r="G2138">
        <v>0.51391889999999996</v>
      </c>
      <c r="H2138">
        <v>0.51391889999999996</v>
      </c>
      <c r="I2138">
        <v>67.741500000000002</v>
      </c>
      <c r="J2138">
        <v>0</v>
      </c>
      <c r="K2138">
        <v>0</v>
      </c>
      <c r="L2138">
        <v>0</v>
      </c>
      <c r="M2138">
        <v>0</v>
      </c>
      <c r="N2138">
        <v>0</v>
      </c>
      <c r="O2138">
        <v>3401</v>
      </c>
    </row>
    <row r="2139" spans="1:15">
      <c r="A2139" t="s">
        <v>29</v>
      </c>
      <c r="B2139" t="s">
        <v>39</v>
      </c>
      <c r="C2139" t="s">
        <v>40</v>
      </c>
      <c r="D2139" t="s">
        <v>32</v>
      </c>
      <c r="E2139">
        <v>7</v>
      </c>
      <c r="F2139" t="str">
        <f t="shared" si="33"/>
        <v>Average Per Premise1-in-2August System Peak Day50% Cycling7</v>
      </c>
      <c r="G2139">
        <v>4.5125890000000002</v>
      </c>
      <c r="H2139">
        <v>4.5125890000000002</v>
      </c>
      <c r="I2139">
        <v>67.741500000000002</v>
      </c>
      <c r="J2139">
        <v>0</v>
      </c>
      <c r="K2139">
        <v>0</v>
      </c>
      <c r="L2139">
        <v>0</v>
      </c>
      <c r="M2139">
        <v>0</v>
      </c>
      <c r="N2139">
        <v>0</v>
      </c>
      <c r="O2139">
        <v>3401</v>
      </c>
    </row>
    <row r="2140" spans="1:15">
      <c r="A2140" t="s">
        <v>30</v>
      </c>
      <c r="B2140" t="s">
        <v>39</v>
      </c>
      <c r="C2140" t="s">
        <v>40</v>
      </c>
      <c r="D2140" t="s">
        <v>32</v>
      </c>
      <c r="E2140">
        <v>7</v>
      </c>
      <c r="F2140" t="str">
        <f t="shared" si="33"/>
        <v>Average Per Device1-in-2August System Peak Day50% Cycling7</v>
      </c>
      <c r="G2140">
        <v>1.9973080000000001</v>
      </c>
      <c r="H2140">
        <v>1.9973080000000001</v>
      </c>
      <c r="I2140">
        <v>67.741500000000002</v>
      </c>
      <c r="J2140">
        <v>0</v>
      </c>
      <c r="K2140">
        <v>0</v>
      </c>
      <c r="L2140">
        <v>0</v>
      </c>
      <c r="M2140">
        <v>0</v>
      </c>
      <c r="N2140">
        <v>0</v>
      </c>
      <c r="O2140">
        <v>3401</v>
      </c>
    </row>
    <row r="2141" spans="1:15">
      <c r="A2141" t="s">
        <v>51</v>
      </c>
      <c r="B2141" t="s">
        <v>39</v>
      </c>
      <c r="C2141" t="s">
        <v>40</v>
      </c>
      <c r="D2141" t="s">
        <v>32</v>
      </c>
      <c r="E2141">
        <v>7</v>
      </c>
      <c r="F2141" t="str">
        <f t="shared" si="33"/>
        <v>Aggregate1-in-2August System Peak Day50% Cycling7</v>
      </c>
      <c r="G2141">
        <v>15.34732</v>
      </c>
      <c r="H2141">
        <v>15.34732</v>
      </c>
      <c r="I2141">
        <v>67.741500000000002</v>
      </c>
      <c r="J2141">
        <v>0</v>
      </c>
      <c r="K2141">
        <v>0</v>
      </c>
      <c r="L2141">
        <v>0</v>
      </c>
      <c r="M2141">
        <v>0</v>
      </c>
      <c r="N2141">
        <v>0</v>
      </c>
      <c r="O2141">
        <v>3401</v>
      </c>
    </row>
    <row r="2142" spans="1:15">
      <c r="A2142" t="s">
        <v>31</v>
      </c>
      <c r="B2142" t="s">
        <v>39</v>
      </c>
      <c r="C2142" t="s">
        <v>40</v>
      </c>
      <c r="D2142" t="s">
        <v>32</v>
      </c>
      <c r="E2142">
        <v>8</v>
      </c>
      <c r="F2142" t="str">
        <f t="shared" si="33"/>
        <v>Average Per Ton1-in-2August System Peak Day50% Cycling8</v>
      </c>
      <c r="G2142">
        <v>0.63198129999999997</v>
      </c>
      <c r="H2142">
        <v>0.63198129999999997</v>
      </c>
      <c r="I2142">
        <v>70.6648</v>
      </c>
      <c r="J2142">
        <v>0</v>
      </c>
      <c r="K2142">
        <v>0</v>
      </c>
      <c r="L2142">
        <v>0</v>
      </c>
      <c r="M2142">
        <v>0</v>
      </c>
      <c r="N2142">
        <v>0</v>
      </c>
      <c r="O2142">
        <v>3401</v>
      </c>
    </row>
    <row r="2143" spans="1:15">
      <c r="A2143" t="s">
        <v>29</v>
      </c>
      <c r="B2143" t="s">
        <v>39</v>
      </c>
      <c r="C2143" t="s">
        <v>40</v>
      </c>
      <c r="D2143" t="s">
        <v>32</v>
      </c>
      <c r="E2143">
        <v>8</v>
      </c>
      <c r="F2143" t="str">
        <f t="shared" si="33"/>
        <v>Average Per Premise1-in-2August System Peak Day50% Cycling8</v>
      </c>
      <c r="G2143">
        <v>5.549264</v>
      </c>
      <c r="H2143">
        <v>5.549264</v>
      </c>
      <c r="I2143">
        <v>70.6648</v>
      </c>
      <c r="J2143">
        <v>0</v>
      </c>
      <c r="K2143">
        <v>0</v>
      </c>
      <c r="L2143">
        <v>0</v>
      </c>
      <c r="M2143">
        <v>0</v>
      </c>
      <c r="N2143">
        <v>0</v>
      </c>
      <c r="O2143">
        <v>3401</v>
      </c>
    </row>
    <row r="2144" spans="1:15">
      <c r="A2144" t="s">
        <v>30</v>
      </c>
      <c r="B2144" t="s">
        <v>39</v>
      </c>
      <c r="C2144" t="s">
        <v>40</v>
      </c>
      <c r="D2144" t="s">
        <v>32</v>
      </c>
      <c r="E2144">
        <v>8</v>
      </c>
      <c r="F2144" t="str">
        <f t="shared" si="33"/>
        <v>Average Per Device1-in-2August System Peak Day50% Cycling8</v>
      </c>
      <c r="G2144">
        <v>2.4561489999999999</v>
      </c>
      <c r="H2144">
        <v>2.4561489999999999</v>
      </c>
      <c r="I2144">
        <v>70.6648</v>
      </c>
      <c r="J2144">
        <v>0</v>
      </c>
      <c r="K2144">
        <v>0</v>
      </c>
      <c r="L2144">
        <v>0</v>
      </c>
      <c r="M2144">
        <v>0</v>
      </c>
      <c r="N2144">
        <v>0</v>
      </c>
      <c r="O2144">
        <v>3401</v>
      </c>
    </row>
    <row r="2145" spans="1:15">
      <c r="A2145" t="s">
        <v>51</v>
      </c>
      <c r="B2145" t="s">
        <v>39</v>
      </c>
      <c r="C2145" t="s">
        <v>40</v>
      </c>
      <c r="D2145" t="s">
        <v>32</v>
      </c>
      <c r="E2145">
        <v>8</v>
      </c>
      <c r="F2145" t="str">
        <f t="shared" si="33"/>
        <v>Aggregate1-in-2August System Peak Day50% Cycling8</v>
      </c>
      <c r="G2145">
        <v>18.873049999999999</v>
      </c>
      <c r="H2145">
        <v>18.873049999999999</v>
      </c>
      <c r="I2145">
        <v>70.6648</v>
      </c>
      <c r="J2145">
        <v>0</v>
      </c>
      <c r="K2145">
        <v>0</v>
      </c>
      <c r="L2145">
        <v>0</v>
      </c>
      <c r="M2145">
        <v>0</v>
      </c>
      <c r="N2145">
        <v>0</v>
      </c>
      <c r="O2145">
        <v>3401</v>
      </c>
    </row>
    <row r="2146" spans="1:15">
      <c r="A2146" t="s">
        <v>31</v>
      </c>
      <c r="B2146" t="s">
        <v>39</v>
      </c>
      <c r="C2146" t="s">
        <v>40</v>
      </c>
      <c r="D2146" t="s">
        <v>32</v>
      </c>
      <c r="E2146">
        <v>9</v>
      </c>
      <c r="F2146" t="str">
        <f t="shared" si="33"/>
        <v>Average Per Ton1-in-2August System Peak Day50% Cycling9</v>
      </c>
      <c r="G2146">
        <v>0.80423840000000002</v>
      </c>
      <c r="H2146">
        <v>0.80423840000000002</v>
      </c>
      <c r="I2146">
        <v>74.933000000000007</v>
      </c>
      <c r="J2146">
        <v>0</v>
      </c>
      <c r="K2146">
        <v>0</v>
      </c>
      <c r="L2146">
        <v>0</v>
      </c>
      <c r="M2146">
        <v>0</v>
      </c>
      <c r="N2146">
        <v>0</v>
      </c>
      <c r="O2146">
        <v>3401</v>
      </c>
    </row>
    <row r="2147" spans="1:15">
      <c r="A2147" t="s">
        <v>29</v>
      </c>
      <c r="B2147" t="s">
        <v>39</v>
      </c>
      <c r="C2147" t="s">
        <v>40</v>
      </c>
      <c r="D2147" t="s">
        <v>32</v>
      </c>
      <c r="E2147">
        <v>9</v>
      </c>
      <c r="F2147" t="str">
        <f t="shared" si="33"/>
        <v>Average Per Premise1-in-2August System Peak Day50% Cycling9</v>
      </c>
      <c r="G2147">
        <v>7.0618100000000004</v>
      </c>
      <c r="H2147">
        <v>7.0618100000000004</v>
      </c>
      <c r="I2147">
        <v>74.933000000000007</v>
      </c>
      <c r="J2147">
        <v>0</v>
      </c>
      <c r="K2147">
        <v>0</v>
      </c>
      <c r="L2147">
        <v>0</v>
      </c>
      <c r="M2147">
        <v>0</v>
      </c>
      <c r="N2147">
        <v>0</v>
      </c>
      <c r="O2147">
        <v>3401</v>
      </c>
    </row>
    <row r="2148" spans="1:15">
      <c r="A2148" t="s">
        <v>30</v>
      </c>
      <c r="B2148" t="s">
        <v>39</v>
      </c>
      <c r="C2148" t="s">
        <v>40</v>
      </c>
      <c r="D2148" t="s">
        <v>32</v>
      </c>
      <c r="E2148">
        <v>9</v>
      </c>
      <c r="F2148" t="str">
        <f t="shared" si="33"/>
        <v>Average Per Device1-in-2August System Peak Day50% Cycling9</v>
      </c>
      <c r="G2148">
        <v>3.1256140000000001</v>
      </c>
      <c r="H2148">
        <v>3.1256140000000001</v>
      </c>
      <c r="I2148">
        <v>74.933000000000007</v>
      </c>
      <c r="J2148">
        <v>0</v>
      </c>
      <c r="K2148">
        <v>0</v>
      </c>
      <c r="L2148">
        <v>0</v>
      </c>
      <c r="M2148">
        <v>0</v>
      </c>
      <c r="N2148">
        <v>0</v>
      </c>
      <c r="O2148">
        <v>3401</v>
      </c>
    </row>
    <row r="2149" spans="1:15">
      <c r="A2149" t="s">
        <v>51</v>
      </c>
      <c r="B2149" t="s">
        <v>39</v>
      </c>
      <c r="C2149" t="s">
        <v>40</v>
      </c>
      <c r="D2149" t="s">
        <v>32</v>
      </c>
      <c r="E2149">
        <v>9</v>
      </c>
      <c r="F2149" t="str">
        <f t="shared" si="33"/>
        <v>Aggregate1-in-2August System Peak Day50% Cycling9</v>
      </c>
      <c r="G2149">
        <v>24.017209999999999</v>
      </c>
      <c r="H2149">
        <v>24.017209999999999</v>
      </c>
      <c r="I2149">
        <v>74.933000000000007</v>
      </c>
      <c r="J2149">
        <v>0</v>
      </c>
      <c r="K2149">
        <v>0</v>
      </c>
      <c r="L2149">
        <v>0</v>
      </c>
      <c r="M2149">
        <v>0</v>
      </c>
      <c r="N2149">
        <v>0</v>
      </c>
      <c r="O2149">
        <v>3401</v>
      </c>
    </row>
    <row r="2150" spans="1:15">
      <c r="A2150" t="s">
        <v>31</v>
      </c>
      <c r="B2150" t="s">
        <v>39</v>
      </c>
      <c r="C2150" t="s">
        <v>40</v>
      </c>
      <c r="D2150" t="s">
        <v>32</v>
      </c>
      <c r="E2150">
        <v>10</v>
      </c>
      <c r="F2150" t="str">
        <f t="shared" si="33"/>
        <v>Average Per Ton1-in-2August System Peak Day50% Cycling10</v>
      </c>
      <c r="G2150">
        <v>0.95243149999999999</v>
      </c>
      <c r="H2150">
        <v>0.95243149999999999</v>
      </c>
      <c r="I2150">
        <v>78.859700000000004</v>
      </c>
      <c r="J2150">
        <v>0</v>
      </c>
      <c r="K2150">
        <v>0</v>
      </c>
      <c r="L2150">
        <v>0</v>
      </c>
      <c r="M2150">
        <v>0</v>
      </c>
      <c r="N2150">
        <v>0</v>
      </c>
      <c r="O2150">
        <v>3401</v>
      </c>
    </row>
    <row r="2151" spans="1:15">
      <c r="A2151" t="s">
        <v>29</v>
      </c>
      <c r="B2151" t="s">
        <v>39</v>
      </c>
      <c r="C2151" t="s">
        <v>40</v>
      </c>
      <c r="D2151" t="s">
        <v>32</v>
      </c>
      <c r="E2151">
        <v>10</v>
      </c>
      <c r="F2151" t="str">
        <f t="shared" si="33"/>
        <v>Average Per Premise1-in-2August System Peak Day50% Cycling10</v>
      </c>
      <c r="G2151">
        <v>8.3630549999999992</v>
      </c>
      <c r="H2151">
        <v>8.3630549999999992</v>
      </c>
      <c r="I2151">
        <v>78.859700000000004</v>
      </c>
      <c r="J2151">
        <v>0</v>
      </c>
      <c r="K2151">
        <v>0</v>
      </c>
      <c r="L2151">
        <v>0</v>
      </c>
      <c r="M2151">
        <v>0</v>
      </c>
      <c r="N2151">
        <v>0</v>
      </c>
      <c r="O2151">
        <v>3401</v>
      </c>
    </row>
    <row r="2152" spans="1:15">
      <c r="A2152" t="s">
        <v>30</v>
      </c>
      <c r="B2152" t="s">
        <v>39</v>
      </c>
      <c r="C2152" t="s">
        <v>40</v>
      </c>
      <c r="D2152" t="s">
        <v>32</v>
      </c>
      <c r="E2152">
        <v>10</v>
      </c>
      <c r="F2152" t="str">
        <f t="shared" si="33"/>
        <v>Average Per Device1-in-2August System Peak Day50% Cycling10</v>
      </c>
      <c r="G2152">
        <v>3.7015549999999999</v>
      </c>
      <c r="H2152">
        <v>3.7015549999999999</v>
      </c>
      <c r="I2152">
        <v>78.859700000000004</v>
      </c>
      <c r="J2152">
        <v>0</v>
      </c>
      <c r="K2152">
        <v>0</v>
      </c>
      <c r="L2152">
        <v>0</v>
      </c>
      <c r="M2152">
        <v>0</v>
      </c>
      <c r="N2152">
        <v>0</v>
      </c>
      <c r="O2152">
        <v>3401</v>
      </c>
    </row>
    <row r="2153" spans="1:15">
      <c r="A2153" t="s">
        <v>51</v>
      </c>
      <c r="B2153" t="s">
        <v>39</v>
      </c>
      <c r="C2153" t="s">
        <v>40</v>
      </c>
      <c r="D2153" t="s">
        <v>32</v>
      </c>
      <c r="E2153">
        <v>10</v>
      </c>
      <c r="F2153" t="str">
        <f t="shared" si="33"/>
        <v>Aggregate1-in-2August System Peak Day50% Cycling10</v>
      </c>
      <c r="G2153">
        <v>28.44275</v>
      </c>
      <c r="H2153">
        <v>28.44275</v>
      </c>
      <c r="I2153">
        <v>78.859700000000004</v>
      </c>
      <c r="J2153">
        <v>0</v>
      </c>
      <c r="K2153">
        <v>0</v>
      </c>
      <c r="L2153">
        <v>0</v>
      </c>
      <c r="M2153">
        <v>0</v>
      </c>
      <c r="N2153">
        <v>0</v>
      </c>
      <c r="O2153">
        <v>3401</v>
      </c>
    </row>
    <row r="2154" spans="1:15">
      <c r="A2154" t="s">
        <v>31</v>
      </c>
      <c r="B2154" t="s">
        <v>39</v>
      </c>
      <c r="C2154" t="s">
        <v>40</v>
      </c>
      <c r="D2154" t="s">
        <v>32</v>
      </c>
      <c r="E2154">
        <v>11</v>
      </c>
      <c r="F2154" t="str">
        <f t="shared" si="33"/>
        <v>Average Per Ton1-in-2August System Peak Day50% Cycling11</v>
      </c>
      <c r="G2154">
        <v>1.067429</v>
      </c>
      <c r="H2154">
        <v>1.067429</v>
      </c>
      <c r="I2154">
        <v>81.483699999999999</v>
      </c>
      <c r="J2154">
        <v>0</v>
      </c>
      <c r="K2154">
        <v>0</v>
      </c>
      <c r="L2154">
        <v>0</v>
      </c>
      <c r="M2154">
        <v>0</v>
      </c>
      <c r="N2154">
        <v>0</v>
      </c>
      <c r="O2154">
        <v>3401</v>
      </c>
    </row>
    <row r="2155" spans="1:15">
      <c r="A2155" t="s">
        <v>29</v>
      </c>
      <c r="B2155" t="s">
        <v>39</v>
      </c>
      <c r="C2155" t="s">
        <v>40</v>
      </c>
      <c r="D2155" t="s">
        <v>32</v>
      </c>
      <c r="E2155">
        <v>11</v>
      </c>
      <c r="F2155" t="str">
        <f t="shared" si="33"/>
        <v>Average Per Premise1-in-2August System Peak Day50% Cycling11</v>
      </c>
      <c r="G2155">
        <v>9.3728200000000008</v>
      </c>
      <c r="H2155">
        <v>9.3728200000000008</v>
      </c>
      <c r="I2155">
        <v>81.483699999999999</v>
      </c>
      <c r="J2155">
        <v>0</v>
      </c>
      <c r="K2155">
        <v>0</v>
      </c>
      <c r="L2155">
        <v>0</v>
      </c>
      <c r="M2155">
        <v>0</v>
      </c>
      <c r="N2155">
        <v>0</v>
      </c>
      <c r="O2155">
        <v>3401</v>
      </c>
    </row>
    <row r="2156" spans="1:15">
      <c r="A2156" t="s">
        <v>30</v>
      </c>
      <c r="B2156" t="s">
        <v>39</v>
      </c>
      <c r="C2156" t="s">
        <v>40</v>
      </c>
      <c r="D2156" t="s">
        <v>32</v>
      </c>
      <c r="E2156">
        <v>11</v>
      </c>
      <c r="F2156" t="str">
        <f t="shared" si="33"/>
        <v>Average Per Device1-in-2August System Peak Day50% Cycling11</v>
      </c>
      <c r="G2156">
        <v>4.148485</v>
      </c>
      <c r="H2156">
        <v>4.148485</v>
      </c>
      <c r="I2156">
        <v>81.483699999999999</v>
      </c>
      <c r="J2156">
        <v>0</v>
      </c>
      <c r="K2156">
        <v>0</v>
      </c>
      <c r="L2156">
        <v>0</v>
      </c>
      <c r="M2156">
        <v>0</v>
      </c>
      <c r="N2156">
        <v>0</v>
      </c>
      <c r="O2156">
        <v>3401</v>
      </c>
    </row>
    <row r="2157" spans="1:15">
      <c r="A2157" t="s">
        <v>51</v>
      </c>
      <c r="B2157" t="s">
        <v>39</v>
      </c>
      <c r="C2157" t="s">
        <v>40</v>
      </c>
      <c r="D2157" t="s">
        <v>32</v>
      </c>
      <c r="E2157">
        <v>11</v>
      </c>
      <c r="F2157" t="str">
        <f t="shared" si="33"/>
        <v>Aggregate1-in-2August System Peak Day50% Cycling11</v>
      </c>
      <c r="G2157">
        <v>31.87696</v>
      </c>
      <c r="H2157">
        <v>31.87696</v>
      </c>
      <c r="I2157">
        <v>81.483699999999999</v>
      </c>
      <c r="J2157">
        <v>0</v>
      </c>
      <c r="K2157">
        <v>0</v>
      </c>
      <c r="L2157">
        <v>0</v>
      </c>
      <c r="M2157">
        <v>0</v>
      </c>
      <c r="N2157">
        <v>0</v>
      </c>
      <c r="O2157">
        <v>3401</v>
      </c>
    </row>
    <row r="2158" spans="1:15">
      <c r="A2158" t="s">
        <v>31</v>
      </c>
      <c r="B2158" t="s">
        <v>39</v>
      </c>
      <c r="C2158" t="s">
        <v>40</v>
      </c>
      <c r="D2158" t="s">
        <v>32</v>
      </c>
      <c r="E2158">
        <v>12</v>
      </c>
      <c r="F2158" t="str">
        <f t="shared" si="33"/>
        <v>Average Per Ton1-in-2August System Peak Day50% Cycling12</v>
      </c>
      <c r="G2158">
        <v>1.126681</v>
      </c>
      <c r="H2158">
        <v>1.126681</v>
      </c>
      <c r="I2158">
        <v>81.909099999999995</v>
      </c>
      <c r="J2158">
        <v>0</v>
      </c>
      <c r="K2158">
        <v>0</v>
      </c>
      <c r="L2158">
        <v>0</v>
      </c>
      <c r="M2158">
        <v>0</v>
      </c>
      <c r="N2158">
        <v>0</v>
      </c>
      <c r="O2158">
        <v>3401</v>
      </c>
    </row>
    <row r="2159" spans="1:15">
      <c r="A2159" t="s">
        <v>29</v>
      </c>
      <c r="B2159" t="s">
        <v>39</v>
      </c>
      <c r="C2159" t="s">
        <v>40</v>
      </c>
      <c r="D2159" t="s">
        <v>32</v>
      </c>
      <c r="E2159">
        <v>12</v>
      </c>
      <c r="F2159" t="str">
        <f t="shared" si="33"/>
        <v>Average Per Premise1-in-2August System Peak Day50% Cycling12</v>
      </c>
      <c r="G2159">
        <v>9.8930910000000001</v>
      </c>
      <c r="H2159">
        <v>9.8930910000000001</v>
      </c>
      <c r="I2159">
        <v>81.909099999999995</v>
      </c>
      <c r="J2159">
        <v>0</v>
      </c>
      <c r="K2159">
        <v>0</v>
      </c>
      <c r="L2159">
        <v>0</v>
      </c>
      <c r="M2159">
        <v>0</v>
      </c>
      <c r="N2159">
        <v>0</v>
      </c>
      <c r="O2159">
        <v>3401</v>
      </c>
    </row>
    <row r="2160" spans="1:15">
      <c r="A2160" t="s">
        <v>30</v>
      </c>
      <c r="B2160" t="s">
        <v>39</v>
      </c>
      <c r="C2160" t="s">
        <v>40</v>
      </c>
      <c r="D2160" t="s">
        <v>32</v>
      </c>
      <c r="E2160">
        <v>12</v>
      </c>
      <c r="F2160" t="str">
        <f t="shared" si="33"/>
        <v>Average Per Device1-in-2August System Peak Day50% Cycling12</v>
      </c>
      <c r="G2160">
        <v>4.3787609999999999</v>
      </c>
      <c r="H2160">
        <v>4.3787609999999999</v>
      </c>
      <c r="I2160">
        <v>81.909099999999995</v>
      </c>
      <c r="J2160">
        <v>0</v>
      </c>
      <c r="K2160">
        <v>0</v>
      </c>
      <c r="L2160">
        <v>0</v>
      </c>
      <c r="M2160">
        <v>0</v>
      </c>
      <c r="N2160">
        <v>0</v>
      </c>
      <c r="O2160">
        <v>3401</v>
      </c>
    </row>
    <row r="2161" spans="1:15">
      <c r="A2161" t="s">
        <v>51</v>
      </c>
      <c r="B2161" t="s">
        <v>39</v>
      </c>
      <c r="C2161" t="s">
        <v>40</v>
      </c>
      <c r="D2161" t="s">
        <v>32</v>
      </c>
      <c r="E2161">
        <v>12</v>
      </c>
      <c r="F2161" t="str">
        <f t="shared" si="33"/>
        <v>Aggregate1-in-2August System Peak Day50% Cycling12</v>
      </c>
      <c r="G2161">
        <v>33.6464</v>
      </c>
      <c r="H2161">
        <v>33.6464</v>
      </c>
      <c r="I2161">
        <v>81.909099999999995</v>
      </c>
      <c r="J2161">
        <v>0</v>
      </c>
      <c r="K2161">
        <v>0</v>
      </c>
      <c r="L2161">
        <v>0</v>
      </c>
      <c r="M2161">
        <v>0</v>
      </c>
      <c r="N2161">
        <v>0</v>
      </c>
      <c r="O2161">
        <v>3401</v>
      </c>
    </row>
    <row r="2162" spans="1:15">
      <c r="A2162" t="s">
        <v>31</v>
      </c>
      <c r="B2162" t="s">
        <v>39</v>
      </c>
      <c r="C2162" t="s">
        <v>40</v>
      </c>
      <c r="D2162" t="s">
        <v>32</v>
      </c>
      <c r="E2162">
        <v>13</v>
      </c>
      <c r="F2162" t="str">
        <f t="shared" si="33"/>
        <v>Average Per Ton1-in-2August System Peak Day50% Cycling13</v>
      </c>
      <c r="G2162">
        <v>1.1432869999999999</v>
      </c>
      <c r="H2162">
        <v>1.1432869999999999</v>
      </c>
      <c r="I2162">
        <v>81.5154</v>
      </c>
      <c r="J2162">
        <v>0</v>
      </c>
      <c r="K2162">
        <v>0</v>
      </c>
      <c r="L2162">
        <v>0</v>
      </c>
      <c r="M2162">
        <v>0</v>
      </c>
      <c r="N2162">
        <v>0</v>
      </c>
      <c r="O2162">
        <v>3401</v>
      </c>
    </row>
    <row r="2163" spans="1:15">
      <c r="A2163" t="s">
        <v>29</v>
      </c>
      <c r="B2163" t="s">
        <v>39</v>
      </c>
      <c r="C2163" t="s">
        <v>40</v>
      </c>
      <c r="D2163" t="s">
        <v>32</v>
      </c>
      <c r="E2163">
        <v>13</v>
      </c>
      <c r="F2163" t="str">
        <f t="shared" si="33"/>
        <v>Average Per Premise1-in-2August System Peak Day50% Cycling13</v>
      </c>
      <c r="G2163">
        <v>10.03891</v>
      </c>
      <c r="H2163">
        <v>10.03891</v>
      </c>
      <c r="I2163">
        <v>81.5154</v>
      </c>
      <c r="J2163">
        <v>0</v>
      </c>
      <c r="K2163">
        <v>0</v>
      </c>
      <c r="L2163">
        <v>0</v>
      </c>
      <c r="M2163">
        <v>0</v>
      </c>
      <c r="N2163">
        <v>0</v>
      </c>
      <c r="O2163">
        <v>3401</v>
      </c>
    </row>
    <row r="2164" spans="1:15">
      <c r="A2164" t="s">
        <v>30</v>
      </c>
      <c r="B2164" t="s">
        <v>39</v>
      </c>
      <c r="C2164" t="s">
        <v>40</v>
      </c>
      <c r="D2164" t="s">
        <v>32</v>
      </c>
      <c r="E2164">
        <v>13</v>
      </c>
      <c r="F2164" t="str">
        <f t="shared" si="33"/>
        <v>Average Per Device1-in-2August System Peak Day50% Cycling13</v>
      </c>
      <c r="G2164">
        <v>4.4432999999999998</v>
      </c>
      <c r="H2164">
        <v>4.4432999999999998</v>
      </c>
      <c r="I2164">
        <v>81.5154</v>
      </c>
      <c r="J2164">
        <v>0</v>
      </c>
      <c r="K2164">
        <v>0</v>
      </c>
      <c r="L2164">
        <v>0</v>
      </c>
      <c r="M2164">
        <v>0</v>
      </c>
      <c r="N2164">
        <v>0</v>
      </c>
      <c r="O2164">
        <v>3401</v>
      </c>
    </row>
    <row r="2165" spans="1:15">
      <c r="A2165" t="s">
        <v>51</v>
      </c>
      <c r="B2165" t="s">
        <v>39</v>
      </c>
      <c r="C2165" t="s">
        <v>40</v>
      </c>
      <c r="D2165" t="s">
        <v>32</v>
      </c>
      <c r="E2165">
        <v>13</v>
      </c>
      <c r="F2165" t="str">
        <f t="shared" si="33"/>
        <v>Aggregate1-in-2August System Peak Day50% Cycling13</v>
      </c>
      <c r="G2165">
        <v>34.142319999999998</v>
      </c>
      <c r="H2165">
        <v>34.142319999999998</v>
      </c>
      <c r="I2165">
        <v>81.5154</v>
      </c>
      <c r="J2165">
        <v>0</v>
      </c>
      <c r="K2165">
        <v>0</v>
      </c>
      <c r="L2165">
        <v>0</v>
      </c>
      <c r="M2165">
        <v>0</v>
      </c>
      <c r="N2165">
        <v>0</v>
      </c>
      <c r="O2165">
        <v>3401</v>
      </c>
    </row>
    <row r="2166" spans="1:15">
      <c r="A2166" t="s">
        <v>31</v>
      </c>
      <c r="B2166" t="s">
        <v>39</v>
      </c>
      <c r="C2166" t="s">
        <v>40</v>
      </c>
      <c r="D2166" t="s">
        <v>32</v>
      </c>
      <c r="E2166">
        <v>14</v>
      </c>
      <c r="F2166" t="str">
        <f t="shared" si="33"/>
        <v>Average Per Ton1-in-2August System Peak Day50% Cycling14</v>
      </c>
      <c r="G2166">
        <v>1.081205</v>
      </c>
      <c r="H2166">
        <v>1.1482939999999999</v>
      </c>
      <c r="I2166">
        <v>82.8095</v>
      </c>
      <c r="J2166">
        <v>3.59873E-2</v>
      </c>
      <c r="K2166">
        <v>5.4362300000000002E-2</v>
      </c>
      <c r="L2166">
        <v>6.7088700000000001E-2</v>
      </c>
      <c r="M2166">
        <v>7.98151E-2</v>
      </c>
      <c r="N2166">
        <v>9.8190100000000002E-2</v>
      </c>
      <c r="O2166">
        <v>3401</v>
      </c>
    </row>
    <row r="2167" spans="1:15">
      <c r="A2167" t="s">
        <v>29</v>
      </c>
      <c r="B2167" t="s">
        <v>39</v>
      </c>
      <c r="C2167" t="s">
        <v>40</v>
      </c>
      <c r="D2167" t="s">
        <v>32</v>
      </c>
      <c r="E2167">
        <v>14</v>
      </c>
      <c r="F2167" t="str">
        <f t="shared" si="33"/>
        <v>Average Per Premise1-in-2August System Peak Day50% Cycling14</v>
      </c>
      <c r="G2167">
        <v>9.4937839999999998</v>
      </c>
      <c r="H2167">
        <v>10.08287</v>
      </c>
      <c r="I2167">
        <v>82.8095</v>
      </c>
      <c r="J2167">
        <v>0.31599529999999998</v>
      </c>
      <c r="K2167">
        <v>0.47734100000000002</v>
      </c>
      <c r="L2167">
        <v>0.58908850000000001</v>
      </c>
      <c r="M2167">
        <v>0.70083600000000001</v>
      </c>
      <c r="N2167">
        <v>0.8621818</v>
      </c>
      <c r="O2167">
        <v>3401</v>
      </c>
    </row>
    <row r="2168" spans="1:15">
      <c r="A2168" t="s">
        <v>30</v>
      </c>
      <c r="B2168" t="s">
        <v>39</v>
      </c>
      <c r="C2168" t="s">
        <v>40</v>
      </c>
      <c r="D2168" t="s">
        <v>32</v>
      </c>
      <c r="E2168">
        <v>14</v>
      </c>
      <c r="F2168" t="str">
        <f t="shared" si="33"/>
        <v>Average Per Device1-in-2August System Peak Day50% Cycling14</v>
      </c>
      <c r="G2168">
        <v>4.2020249999999999</v>
      </c>
      <c r="H2168">
        <v>4.4627600000000003</v>
      </c>
      <c r="I2168">
        <v>82.8095</v>
      </c>
      <c r="J2168">
        <v>0.13986209999999999</v>
      </c>
      <c r="K2168">
        <v>0.21127499999999999</v>
      </c>
      <c r="L2168">
        <v>0.2607353</v>
      </c>
      <c r="M2168">
        <v>0.31019560000000002</v>
      </c>
      <c r="N2168">
        <v>0.38160860000000002</v>
      </c>
      <c r="O2168">
        <v>3401</v>
      </c>
    </row>
    <row r="2169" spans="1:15">
      <c r="A2169" t="s">
        <v>51</v>
      </c>
      <c r="B2169" t="s">
        <v>39</v>
      </c>
      <c r="C2169" t="s">
        <v>40</v>
      </c>
      <c r="D2169" t="s">
        <v>32</v>
      </c>
      <c r="E2169">
        <v>14</v>
      </c>
      <c r="F2169" t="str">
        <f t="shared" si="33"/>
        <v>Aggregate1-in-2August System Peak Day50% Cycling14</v>
      </c>
      <c r="G2169">
        <v>32.288359999999997</v>
      </c>
      <c r="H2169">
        <v>34.291849999999997</v>
      </c>
      <c r="I2169">
        <v>82.8095</v>
      </c>
      <c r="J2169">
        <v>1.0747</v>
      </c>
      <c r="K2169">
        <v>1.623437</v>
      </c>
      <c r="L2169">
        <v>2.0034900000000002</v>
      </c>
      <c r="M2169">
        <v>2.383543</v>
      </c>
      <c r="N2169">
        <v>2.93228</v>
      </c>
      <c r="O2169">
        <v>3401</v>
      </c>
    </row>
    <row r="2170" spans="1:15">
      <c r="A2170" t="s">
        <v>31</v>
      </c>
      <c r="B2170" t="s">
        <v>39</v>
      </c>
      <c r="C2170" t="s">
        <v>40</v>
      </c>
      <c r="D2170" t="s">
        <v>32</v>
      </c>
      <c r="E2170">
        <v>15</v>
      </c>
      <c r="F2170" t="str">
        <f t="shared" si="33"/>
        <v>Average Per Ton1-in-2August System Peak Day50% Cycling15</v>
      </c>
      <c r="G2170">
        <v>1.072516</v>
      </c>
      <c r="H2170">
        <v>1.150973</v>
      </c>
      <c r="I2170">
        <v>85.091399999999993</v>
      </c>
      <c r="J2170">
        <v>4.2085499999999998E-2</v>
      </c>
      <c r="K2170">
        <v>6.3574199999999997E-2</v>
      </c>
      <c r="L2170">
        <v>7.8457200000000005E-2</v>
      </c>
      <c r="M2170">
        <v>9.3340199999999998E-2</v>
      </c>
      <c r="N2170">
        <v>0.11482879999999999</v>
      </c>
      <c r="O2170">
        <v>3401</v>
      </c>
    </row>
    <row r="2171" spans="1:15">
      <c r="A2171" t="s">
        <v>29</v>
      </c>
      <c r="B2171" t="s">
        <v>39</v>
      </c>
      <c r="C2171" t="s">
        <v>40</v>
      </c>
      <c r="D2171" t="s">
        <v>32</v>
      </c>
      <c r="E2171">
        <v>15</v>
      </c>
      <c r="F2171" t="str">
        <f t="shared" si="33"/>
        <v>Average Per Premise1-in-2August System Peak Day50% Cycling15</v>
      </c>
      <c r="G2171">
        <v>9.417484</v>
      </c>
      <c r="H2171">
        <v>10.106400000000001</v>
      </c>
      <c r="I2171">
        <v>85.091399999999993</v>
      </c>
      <c r="J2171">
        <v>0.36954209999999998</v>
      </c>
      <c r="K2171">
        <v>0.55822839999999996</v>
      </c>
      <c r="L2171">
        <v>0.68891210000000003</v>
      </c>
      <c r="M2171">
        <v>0.81959570000000004</v>
      </c>
      <c r="N2171">
        <v>1.0082819999999999</v>
      </c>
      <c r="O2171">
        <v>3401</v>
      </c>
    </row>
    <row r="2172" spans="1:15">
      <c r="A2172" t="s">
        <v>30</v>
      </c>
      <c r="B2172" t="s">
        <v>39</v>
      </c>
      <c r="C2172" t="s">
        <v>40</v>
      </c>
      <c r="D2172" t="s">
        <v>32</v>
      </c>
      <c r="E2172">
        <v>15</v>
      </c>
      <c r="F2172" t="str">
        <f t="shared" si="33"/>
        <v>Average Per Device1-in-2August System Peak Day50% Cycling15</v>
      </c>
      <c r="G2172">
        <v>4.1682540000000001</v>
      </c>
      <c r="H2172">
        <v>4.4731719999999999</v>
      </c>
      <c r="I2172">
        <v>85.091399999999993</v>
      </c>
      <c r="J2172">
        <v>0.16356229999999999</v>
      </c>
      <c r="K2172">
        <v>0.2470764</v>
      </c>
      <c r="L2172">
        <v>0.30491800000000002</v>
      </c>
      <c r="M2172">
        <v>0.36275960000000002</v>
      </c>
      <c r="N2172">
        <v>0.4462738</v>
      </c>
      <c r="O2172">
        <v>3401</v>
      </c>
    </row>
    <row r="2173" spans="1:15">
      <c r="A2173" t="s">
        <v>51</v>
      </c>
      <c r="B2173" t="s">
        <v>39</v>
      </c>
      <c r="C2173" t="s">
        <v>40</v>
      </c>
      <c r="D2173" t="s">
        <v>32</v>
      </c>
      <c r="E2173">
        <v>15</v>
      </c>
      <c r="F2173" t="str">
        <f t="shared" si="33"/>
        <v>Aggregate1-in-2August System Peak Day50% Cycling15</v>
      </c>
      <c r="G2173">
        <v>32.028860000000002</v>
      </c>
      <c r="H2173">
        <v>34.371850000000002</v>
      </c>
      <c r="I2173">
        <v>85.091399999999993</v>
      </c>
      <c r="J2173">
        <v>1.256813</v>
      </c>
      <c r="K2173">
        <v>1.8985350000000001</v>
      </c>
      <c r="L2173">
        <v>2.3429899999999999</v>
      </c>
      <c r="M2173">
        <v>2.787445</v>
      </c>
      <c r="N2173">
        <v>3.4291680000000002</v>
      </c>
      <c r="O2173">
        <v>3401</v>
      </c>
    </row>
    <row r="2174" spans="1:15">
      <c r="A2174" t="s">
        <v>31</v>
      </c>
      <c r="B2174" t="s">
        <v>39</v>
      </c>
      <c r="C2174" t="s">
        <v>40</v>
      </c>
      <c r="D2174" t="s">
        <v>32</v>
      </c>
      <c r="E2174">
        <v>16</v>
      </c>
      <c r="F2174" t="str">
        <f t="shared" si="33"/>
        <v>Average Per Ton1-in-2August System Peak Day50% Cycling16</v>
      </c>
      <c r="G2174">
        <v>1.045442</v>
      </c>
      <c r="H2174">
        <v>1.134889</v>
      </c>
      <c r="I2174">
        <v>85.282300000000006</v>
      </c>
      <c r="J2174">
        <v>4.7980599999999998E-2</v>
      </c>
      <c r="K2174">
        <v>7.2479199999999994E-2</v>
      </c>
      <c r="L2174">
        <v>8.9446899999999996E-2</v>
      </c>
      <c r="M2174">
        <v>0.1064146</v>
      </c>
      <c r="N2174">
        <v>0.13091330000000001</v>
      </c>
      <c r="O2174">
        <v>3401</v>
      </c>
    </row>
    <row r="2175" spans="1:15">
      <c r="A2175" t="s">
        <v>29</v>
      </c>
      <c r="B2175" t="s">
        <v>39</v>
      </c>
      <c r="C2175" t="s">
        <v>40</v>
      </c>
      <c r="D2175" t="s">
        <v>32</v>
      </c>
      <c r="E2175">
        <v>16</v>
      </c>
      <c r="F2175" t="str">
        <f t="shared" si="33"/>
        <v>Average Per Premise1-in-2August System Peak Day50% Cycling16</v>
      </c>
      <c r="G2175">
        <v>9.1797579999999996</v>
      </c>
      <c r="H2175">
        <v>9.9651680000000002</v>
      </c>
      <c r="I2175">
        <v>85.282300000000006</v>
      </c>
      <c r="J2175">
        <v>0.42130519999999999</v>
      </c>
      <c r="K2175">
        <v>0.63642149999999997</v>
      </c>
      <c r="L2175">
        <v>0.78541039999999995</v>
      </c>
      <c r="M2175">
        <v>0.93439939999999999</v>
      </c>
      <c r="N2175">
        <v>1.149516</v>
      </c>
      <c r="O2175">
        <v>3401</v>
      </c>
    </row>
    <row r="2176" spans="1:15">
      <c r="A2176" t="s">
        <v>30</v>
      </c>
      <c r="B2176" t="s">
        <v>39</v>
      </c>
      <c r="C2176" t="s">
        <v>40</v>
      </c>
      <c r="D2176" t="s">
        <v>32</v>
      </c>
      <c r="E2176">
        <v>16</v>
      </c>
      <c r="F2176" t="str">
        <f t="shared" si="33"/>
        <v>Average Per Device1-in-2August System Peak Day50% Cycling16</v>
      </c>
      <c r="G2176">
        <v>4.063034</v>
      </c>
      <c r="H2176">
        <v>4.4106629999999996</v>
      </c>
      <c r="I2176">
        <v>85.282300000000006</v>
      </c>
      <c r="J2176">
        <v>0.186473</v>
      </c>
      <c r="K2176">
        <v>0.28168530000000003</v>
      </c>
      <c r="L2176">
        <v>0.34762900000000002</v>
      </c>
      <c r="M2176">
        <v>0.41357270000000002</v>
      </c>
      <c r="N2176">
        <v>0.50878489999999998</v>
      </c>
      <c r="O2176">
        <v>3401</v>
      </c>
    </row>
    <row r="2177" spans="1:15">
      <c r="A2177" t="s">
        <v>51</v>
      </c>
      <c r="B2177" t="s">
        <v>39</v>
      </c>
      <c r="C2177" t="s">
        <v>40</v>
      </c>
      <c r="D2177" t="s">
        <v>32</v>
      </c>
      <c r="E2177">
        <v>16</v>
      </c>
      <c r="F2177" t="str">
        <f t="shared" si="33"/>
        <v>Aggregate1-in-2August System Peak Day50% Cycling16</v>
      </c>
      <c r="G2177">
        <v>31.220359999999999</v>
      </c>
      <c r="H2177">
        <v>33.891539999999999</v>
      </c>
      <c r="I2177">
        <v>85.282300000000006</v>
      </c>
      <c r="J2177">
        <v>1.4328590000000001</v>
      </c>
      <c r="K2177">
        <v>2.1644700000000001</v>
      </c>
      <c r="L2177">
        <v>2.6711809999999998</v>
      </c>
      <c r="M2177">
        <v>3.1778919999999999</v>
      </c>
      <c r="N2177">
        <v>3.909503</v>
      </c>
      <c r="O2177">
        <v>3401</v>
      </c>
    </row>
    <row r="2178" spans="1:15">
      <c r="A2178" t="s">
        <v>31</v>
      </c>
      <c r="B2178" t="s">
        <v>39</v>
      </c>
      <c r="C2178" t="s">
        <v>40</v>
      </c>
      <c r="D2178" t="s">
        <v>32</v>
      </c>
      <c r="E2178">
        <v>17</v>
      </c>
      <c r="F2178" t="str">
        <f t="shared" si="33"/>
        <v>Average Per Ton1-in-2August System Peak Day50% Cycling17</v>
      </c>
      <c r="G2178">
        <v>0.99211510000000003</v>
      </c>
      <c r="H2178">
        <v>1.0804739999999999</v>
      </c>
      <c r="I2178">
        <v>82.868899999999996</v>
      </c>
      <c r="J2178">
        <v>4.7397099999999998E-2</v>
      </c>
      <c r="K2178">
        <v>7.1597800000000003E-2</v>
      </c>
      <c r="L2178">
        <v>8.8359099999999996E-2</v>
      </c>
      <c r="M2178">
        <v>0.10512050000000001</v>
      </c>
      <c r="N2178">
        <v>0.1293212</v>
      </c>
      <c r="O2178">
        <v>3401</v>
      </c>
    </row>
    <row r="2179" spans="1:15">
      <c r="A2179" t="s">
        <v>29</v>
      </c>
      <c r="B2179" t="s">
        <v>39</v>
      </c>
      <c r="C2179" t="s">
        <v>40</v>
      </c>
      <c r="D2179" t="s">
        <v>32</v>
      </c>
      <c r="E2179">
        <v>17</v>
      </c>
      <c r="F2179" t="str">
        <f t="shared" ref="F2179:F2242" si="34">CONCATENATE(A2179,B2179,C2179,D2179,E2179)</f>
        <v>Average Per Premise1-in-2August System Peak Day50% Cycling17</v>
      </c>
      <c r="G2179">
        <v>8.711506</v>
      </c>
      <c r="H2179">
        <v>9.4873650000000005</v>
      </c>
      <c r="I2179">
        <v>82.868899999999996</v>
      </c>
      <c r="J2179">
        <v>0.41618129999999998</v>
      </c>
      <c r="K2179">
        <v>0.6286815</v>
      </c>
      <c r="L2179">
        <v>0.77585850000000001</v>
      </c>
      <c r="M2179">
        <v>0.92303550000000001</v>
      </c>
      <c r="N2179">
        <v>1.1355360000000001</v>
      </c>
      <c r="O2179">
        <v>3401</v>
      </c>
    </row>
    <row r="2180" spans="1:15">
      <c r="A2180" t="s">
        <v>30</v>
      </c>
      <c r="B2180" t="s">
        <v>39</v>
      </c>
      <c r="C2180" t="s">
        <v>40</v>
      </c>
      <c r="D2180" t="s">
        <v>32</v>
      </c>
      <c r="E2180">
        <v>17</v>
      </c>
      <c r="F2180" t="str">
        <f t="shared" si="34"/>
        <v>Average Per Device1-in-2August System Peak Day50% Cycling17</v>
      </c>
      <c r="G2180">
        <v>3.8557830000000002</v>
      </c>
      <c r="H2180">
        <v>4.1991839999999998</v>
      </c>
      <c r="I2180">
        <v>82.868899999999996</v>
      </c>
      <c r="J2180">
        <v>0.18420520000000001</v>
      </c>
      <c r="K2180">
        <v>0.27825949999999999</v>
      </c>
      <c r="L2180">
        <v>0.34340120000000002</v>
      </c>
      <c r="M2180">
        <v>0.40854289999999999</v>
      </c>
      <c r="N2180">
        <v>0.50259719999999997</v>
      </c>
      <c r="O2180">
        <v>3401</v>
      </c>
    </row>
    <row r="2181" spans="1:15">
      <c r="A2181" t="s">
        <v>51</v>
      </c>
      <c r="B2181" t="s">
        <v>39</v>
      </c>
      <c r="C2181" t="s">
        <v>40</v>
      </c>
      <c r="D2181" t="s">
        <v>32</v>
      </c>
      <c r="E2181">
        <v>17</v>
      </c>
      <c r="F2181" t="str">
        <f t="shared" si="34"/>
        <v>Aggregate1-in-2August System Peak Day50% Cycling17</v>
      </c>
      <c r="G2181">
        <v>29.627829999999999</v>
      </c>
      <c r="H2181">
        <v>32.266530000000003</v>
      </c>
      <c r="I2181">
        <v>82.868899999999996</v>
      </c>
      <c r="J2181">
        <v>1.4154329999999999</v>
      </c>
      <c r="K2181">
        <v>2.1381459999999999</v>
      </c>
      <c r="L2181">
        <v>2.6386949999999998</v>
      </c>
      <c r="M2181">
        <v>3.1392440000000001</v>
      </c>
      <c r="N2181">
        <v>3.8619569999999999</v>
      </c>
      <c r="O2181">
        <v>3401</v>
      </c>
    </row>
    <row r="2182" spans="1:15">
      <c r="A2182" t="s">
        <v>31</v>
      </c>
      <c r="B2182" t="s">
        <v>39</v>
      </c>
      <c r="C2182" t="s">
        <v>40</v>
      </c>
      <c r="D2182" t="s">
        <v>32</v>
      </c>
      <c r="E2182">
        <v>18</v>
      </c>
      <c r="F2182" t="str">
        <f t="shared" si="34"/>
        <v>Average Per Ton1-in-2August System Peak Day50% Cycling18</v>
      </c>
      <c r="G2182">
        <v>0.89892910000000004</v>
      </c>
      <c r="H2182">
        <v>0.96366750000000001</v>
      </c>
      <c r="I2182">
        <v>79.217299999999994</v>
      </c>
      <c r="J2182">
        <v>3.4726600000000003E-2</v>
      </c>
      <c r="K2182">
        <v>5.2457799999999999E-2</v>
      </c>
      <c r="L2182">
        <v>6.4738400000000001E-2</v>
      </c>
      <c r="M2182">
        <v>7.7019000000000004E-2</v>
      </c>
      <c r="N2182">
        <v>9.4750200000000007E-2</v>
      </c>
      <c r="O2182">
        <v>3401</v>
      </c>
    </row>
    <row r="2183" spans="1:15">
      <c r="A2183" t="s">
        <v>29</v>
      </c>
      <c r="B2183" t="s">
        <v>39</v>
      </c>
      <c r="C2183" t="s">
        <v>40</v>
      </c>
      <c r="D2183" t="s">
        <v>32</v>
      </c>
      <c r="E2183">
        <v>18</v>
      </c>
      <c r="F2183" t="str">
        <f t="shared" si="34"/>
        <v>Average Per Premise1-in-2August System Peak Day50% Cycling18</v>
      </c>
      <c r="G2183">
        <v>7.8932640000000003</v>
      </c>
      <c r="H2183">
        <v>8.4617149999999999</v>
      </c>
      <c r="I2183">
        <v>79.217299999999994</v>
      </c>
      <c r="J2183">
        <v>0.3049251</v>
      </c>
      <c r="K2183">
        <v>0.46061839999999998</v>
      </c>
      <c r="L2183">
        <v>0.56845109999999999</v>
      </c>
      <c r="M2183">
        <v>0.67628379999999999</v>
      </c>
      <c r="N2183">
        <v>0.83197699999999997</v>
      </c>
      <c r="O2183">
        <v>3401</v>
      </c>
    </row>
    <row r="2184" spans="1:15">
      <c r="A2184" t="s">
        <v>30</v>
      </c>
      <c r="B2184" t="s">
        <v>39</v>
      </c>
      <c r="C2184" t="s">
        <v>40</v>
      </c>
      <c r="D2184" t="s">
        <v>32</v>
      </c>
      <c r="E2184">
        <v>18</v>
      </c>
      <c r="F2184" t="str">
        <f t="shared" si="34"/>
        <v>Average Per Device1-in-2August System Peak Day50% Cycling18</v>
      </c>
      <c r="G2184">
        <v>3.4936219999999998</v>
      </c>
      <c r="H2184">
        <v>3.7452230000000002</v>
      </c>
      <c r="I2184">
        <v>79.217299999999994</v>
      </c>
      <c r="J2184">
        <v>0.13496230000000001</v>
      </c>
      <c r="K2184">
        <v>0.20387340000000001</v>
      </c>
      <c r="L2184">
        <v>0.25160100000000002</v>
      </c>
      <c r="M2184">
        <v>0.2993286</v>
      </c>
      <c r="N2184">
        <v>0.3682397</v>
      </c>
      <c r="O2184">
        <v>3401</v>
      </c>
    </row>
    <row r="2185" spans="1:15">
      <c r="A2185" t="s">
        <v>51</v>
      </c>
      <c r="B2185" t="s">
        <v>39</v>
      </c>
      <c r="C2185" t="s">
        <v>40</v>
      </c>
      <c r="D2185" t="s">
        <v>32</v>
      </c>
      <c r="E2185">
        <v>18</v>
      </c>
      <c r="F2185" t="str">
        <f t="shared" si="34"/>
        <v>Aggregate1-in-2August System Peak Day50% Cycling18</v>
      </c>
      <c r="G2185">
        <v>26.844989999999999</v>
      </c>
      <c r="H2185">
        <v>28.778289999999998</v>
      </c>
      <c r="I2185">
        <v>79.217299999999994</v>
      </c>
      <c r="J2185">
        <v>1.03705</v>
      </c>
      <c r="K2185">
        <v>1.5665629999999999</v>
      </c>
      <c r="L2185">
        <v>1.9333020000000001</v>
      </c>
      <c r="M2185">
        <v>2.3000409999999998</v>
      </c>
      <c r="N2185">
        <v>2.8295539999999999</v>
      </c>
      <c r="O2185">
        <v>3401</v>
      </c>
    </row>
    <row r="2186" spans="1:15">
      <c r="A2186" t="s">
        <v>31</v>
      </c>
      <c r="B2186" t="s">
        <v>39</v>
      </c>
      <c r="C2186" t="s">
        <v>40</v>
      </c>
      <c r="D2186" t="s">
        <v>32</v>
      </c>
      <c r="E2186">
        <v>19</v>
      </c>
      <c r="F2186" t="str">
        <f t="shared" si="34"/>
        <v>Average Per Ton1-in-2August System Peak Day50% Cycling19</v>
      </c>
      <c r="G2186">
        <v>0.82996110000000001</v>
      </c>
      <c r="H2186">
        <v>0.82996110000000001</v>
      </c>
      <c r="I2186">
        <v>75.745099999999994</v>
      </c>
      <c r="J2186">
        <v>0</v>
      </c>
      <c r="K2186">
        <v>0</v>
      </c>
      <c r="L2186">
        <v>0</v>
      </c>
      <c r="M2186">
        <v>0</v>
      </c>
      <c r="N2186">
        <v>0</v>
      </c>
      <c r="O2186">
        <v>3401</v>
      </c>
    </row>
    <row r="2187" spans="1:15">
      <c r="A2187" t="s">
        <v>29</v>
      </c>
      <c r="B2187" t="s">
        <v>39</v>
      </c>
      <c r="C2187" t="s">
        <v>40</v>
      </c>
      <c r="D2187" t="s">
        <v>32</v>
      </c>
      <c r="E2187">
        <v>19</v>
      </c>
      <c r="F2187" t="str">
        <f t="shared" si="34"/>
        <v>Average Per Premise1-in-2August System Peak Day50% Cycling19</v>
      </c>
      <c r="G2187">
        <v>7.287674</v>
      </c>
      <c r="H2187">
        <v>7.287674</v>
      </c>
      <c r="I2187">
        <v>75.745099999999994</v>
      </c>
      <c r="J2187">
        <v>0</v>
      </c>
      <c r="K2187">
        <v>0</v>
      </c>
      <c r="L2187">
        <v>0</v>
      </c>
      <c r="M2187">
        <v>0</v>
      </c>
      <c r="N2187">
        <v>0</v>
      </c>
      <c r="O2187">
        <v>3401</v>
      </c>
    </row>
    <row r="2188" spans="1:15">
      <c r="A2188" t="s">
        <v>30</v>
      </c>
      <c r="B2188" t="s">
        <v>39</v>
      </c>
      <c r="C2188" t="s">
        <v>40</v>
      </c>
      <c r="D2188" t="s">
        <v>32</v>
      </c>
      <c r="E2188">
        <v>19</v>
      </c>
      <c r="F2188" t="str">
        <f t="shared" si="34"/>
        <v>Average Per Device1-in-2August System Peak Day50% Cycling19</v>
      </c>
      <c r="G2188">
        <v>3.2255829999999999</v>
      </c>
      <c r="H2188">
        <v>3.2255829999999999</v>
      </c>
      <c r="I2188">
        <v>75.745099999999994</v>
      </c>
      <c r="J2188">
        <v>0</v>
      </c>
      <c r="K2188">
        <v>0</v>
      </c>
      <c r="L2188">
        <v>0</v>
      </c>
      <c r="M2188">
        <v>0</v>
      </c>
      <c r="N2188">
        <v>0</v>
      </c>
      <c r="O2188">
        <v>3401</v>
      </c>
    </row>
    <row r="2189" spans="1:15">
      <c r="A2189" t="s">
        <v>51</v>
      </c>
      <c r="B2189" t="s">
        <v>39</v>
      </c>
      <c r="C2189" t="s">
        <v>40</v>
      </c>
      <c r="D2189" t="s">
        <v>32</v>
      </c>
      <c r="E2189">
        <v>19</v>
      </c>
      <c r="F2189" t="str">
        <f t="shared" si="34"/>
        <v>Aggregate1-in-2August System Peak Day50% Cycling19</v>
      </c>
      <c r="G2189">
        <v>24.78538</v>
      </c>
      <c r="H2189">
        <v>24.78538</v>
      </c>
      <c r="I2189">
        <v>75.745099999999994</v>
      </c>
      <c r="J2189">
        <v>0</v>
      </c>
      <c r="K2189">
        <v>0</v>
      </c>
      <c r="L2189">
        <v>0</v>
      </c>
      <c r="M2189">
        <v>0</v>
      </c>
      <c r="N2189">
        <v>0</v>
      </c>
      <c r="O2189">
        <v>3401</v>
      </c>
    </row>
    <row r="2190" spans="1:15">
      <c r="A2190" t="s">
        <v>31</v>
      </c>
      <c r="B2190" t="s">
        <v>39</v>
      </c>
      <c r="C2190" t="s">
        <v>40</v>
      </c>
      <c r="D2190" t="s">
        <v>32</v>
      </c>
      <c r="E2190">
        <v>20</v>
      </c>
      <c r="F2190" t="str">
        <f t="shared" si="34"/>
        <v>Average Per Ton1-in-2August System Peak Day50% Cycling20</v>
      </c>
      <c r="G2190">
        <v>0.77441769999999999</v>
      </c>
      <c r="H2190">
        <v>0.77441769999999999</v>
      </c>
      <c r="I2190">
        <v>72.528700000000001</v>
      </c>
      <c r="J2190">
        <v>0</v>
      </c>
      <c r="K2190">
        <v>0</v>
      </c>
      <c r="L2190">
        <v>0</v>
      </c>
      <c r="M2190">
        <v>0</v>
      </c>
      <c r="N2190">
        <v>0</v>
      </c>
      <c r="O2190">
        <v>3401</v>
      </c>
    </row>
    <row r="2191" spans="1:15">
      <c r="A2191" t="s">
        <v>29</v>
      </c>
      <c r="B2191" t="s">
        <v>39</v>
      </c>
      <c r="C2191" t="s">
        <v>40</v>
      </c>
      <c r="D2191" t="s">
        <v>32</v>
      </c>
      <c r="E2191">
        <v>20</v>
      </c>
      <c r="F2191" t="str">
        <f t="shared" si="34"/>
        <v>Average Per Premise1-in-2August System Peak Day50% Cycling20</v>
      </c>
      <c r="G2191">
        <v>6.7999609999999997</v>
      </c>
      <c r="H2191">
        <v>6.7999609999999997</v>
      </c>
      <c r="I2191">
        <v>72.528700000000001</v>
      </c>
      <c r="J2191">
        <v>0</v>
      </c>
      <c r="K2191">
        <v>0</v>
      </c>
      <c r="L2191">
        <v>0</v>
      </c>
      <c r="M2191">
        <v>0</v>
      </c>
      <c r="N2191">
        <v>0</v>
      </c>
      <c r="O2191">
        <v>3401</v>
      </c>
    </row>
    <row r="2192" spans="1:15">
      <c r="A2192" t="s">
        <v>30</v>
      </c>
      <c r="B2192" t="s">
        <v>39</v>
      </c>
      <c r="C2192" t="s">
        <v>40</v>
      </c>
      <c r="D2192" t="s">
        <v>32</v>
      </c>
      <c r="E2192">
        <v>20</v>
      </c>
      <c r="F2192" t="str">
        <f t="shared" si="34"/>
        <v>Average Per Device1-in-2August System Peak Day50% Cycling20</v>
      </c>
      <c r="G2192">
        <v>3.0097170000000002</v>
      </c>
      <c r="H2192">
        <v>3.0097170000000002</v>
      </c>
      <c r="I2192">
        <v>72.528700000000001</v>
      </c>
      <c r="J2192">
        <v>0</v>
      </c>
      <c r="K2192">
        <v>0</v>
      </c>
      <c r="L2192">
        <v>0</v>
      </c>
      <c r="M2192">
        <v>0</v>
      </c>
      <c r="N2192">
        <v>0</v>
      </c>
      <c r="O2192">
        <v>3401</v>
      </c>
    </row>
    <row r="2193" spans="1:15">
      <c r="A2193" t="s">
        <v>51</v>
      </c>
      <c r="B2193" t="s">
        <v>39</v>
      </c>
      <c r="C2193" t="s">
        <v>40</v>
      </c>
      <c r="D2193" t="s">
        <v>32</v>
      </c>
      <c r="E2193">
        <v>20</v>
      </c>
      <c r="F2193" t="str">
        <f t="shared" si="34"/>
        <v>Aggregate1-in-2August System Peak Day50% Cycling20</v>
      </c>
      <c r="G2193">
        <v>23.126670000000001</v>
      </c>
      <c r="H2193">
        <v>23.126670000000001</v>
      </c>
      <c r="I2193">
        <v>72.528700000000001</v>
      </c>
      <c r="J2193">
        <v>0</v>
      </c>
      <c r="K2193">
        <v>0</v>
      </c>
      <c r="L2193">
        <v>0</v>
      </c>
      <c r="M2193">
        <v>0</v>
      </c>
      <c r="N2193">
        <v>0</v>
      </c>
      <c r="O2193">
        <v>3401</v>
      </c>
    </row>
    <row r="2194" spans="1:15">
      <c r="A2194" t="s">
        <v>31</v>
      </c>
      <c r="B2194" t="s">
        <v>39</v>
      </c>
      <c r="C2194" t="s">
        <v>40</v>
      </c>
      <c r="D2194" t="s">
        <v>32</v>
      </c>
      <c r="E2194">
        <v>21</v>
      </c>
      <c r="F2194" t="str">
        <f t="shared" si="34"/>
        <v>Average Per Ton1-in-2August System Peak Day50% Cycling21</v>
      </c>
      <c r="G2194">
        <v>0.71103910000000003</v>
      </c>
      <c r="H2194">
        <v>0.71103910000000003</v>
      </c>
      <c r="I2194">
        <v>71.545100000000005</v>
      </c>
      <c r="J2194">
        <v>0</v>
      </c>
      <c r="K2194">
        <v>0</v>
      </c>
      <c r="L2194">
        <v>0</v>
      </c>
      <c r="M2194">
        <v>0</v>
      </c>
      <c r="N2194">
        <v>0</v>
      </c>
      <c r="O2194">
        <v>3401</v>
      </c>
    </row>
    <row r="2195" spans="1:15">
      <c r="A2195" t="s">
        <v>29</v>
      </c>
      <c r="B2195" t="s">
        <v>39</v>
      </c>
      <c r="C2195" t="s">
        <v>40</v>
      </c>
      <c r="D2195" t="s">
        <v>32</v>
      </c>
      <c r="E2195">
        <v>21</v>
      </c>
      <c r="F2195" t="str">
        <f t="shared" si="34"/>
        <v>Average Per Premise1-in-2August System Peak Day50% Cycling21</v>
      </c>
      <c r="G2195">
        <v>6.2434510000000003</v>
      </c>
      <c r="H2195">
        <v>6.2434510000000003</v>
      </c>
      <c r="I2195">
        <v>71.545100000000005</v>
      </c>
      <c r="J2195">
        <v>0</v>
      </c>
      <c r="K2195">
        <v>0</v>
      </c>
      <c r="L2195">
        <v>0</v>
      </c>
      <c r="M2195">
        <v>0</v>
      </c>
      <c r="N2195">
        <v>0</v>
      </c>
      <c r="O2195">
        <v>3401</v>
      </c>
    </row>
    <row r="2196" spans="1:15">
      <c r="A2196" t="s">
        <v>30</v>
      </c>
      <c r="B2196" t="s">
        <v>39</v>
      </c>
      <c r="C2196" t="s">
        <v>40</v>
      </c>
      <c r="D2196" t="s">
        <v>32</v>
      </c>
      <c r="E2196">
        <v>21</v>
      </c>
      <c r="F2196" t="str">
        <f t="shared" si="34"/>
        <v>Average Per Device1-in-2August System Peak Day50% Cycling21</v>
      </c>
      <c r="G2196">
        <v>2.763401</v>
      </c>
      <c r="H2196">
        <v>2.763401</v>
      </c>
      <c r="I2196">
        <v>71.545100000000005</v>
      </c>
      <c r="J2196">
        <v>0</v>
      </c>
      <c r="K2196">
        <v>0</v>
      </c>
      <c r="L2196">
        <v>0</v>
      </c>
      <c r="M2196">
        <v>0</v>
      </c>
      <c r="N2196">
        <v>0</v>
      </c>
      <c r="O2196">
        <v>3401</v>
      </c>
    </row>
    <row r="2197" spans="1:15">
      <c r="A2197" t="s">
        <v>51</v>
      </c>
      <c r="B2197" t="s">
        <v>39</v>
      </c>
      <c r="C2197" t="s">
        <v>40</v>
      </c>
      <c r="D2197" t="s">
        <v>32</v>
      </c>
      <c r="E2197">
        <v>21</v>
      </c>
      <c r="F2197" t="str">
        <f t="shared" si="34"/>
        <v>Aggregate1-in-2August System Peak Day50% Cycling21</v>
      </c>
      <c r="G2197">
        <v>21.233979999999999</v>
      </c>
      <c r="H2197">
        <v>21.233979999999999</v>
      </c>
      <c r="I2197">
        <v>71.545100000000005</v>
      </c>
      <c r="J2197">
        <v>0</v>
      </c>
      <c r="K2197">
        <v>0</v>
      </c>
      <c r="L2197">
        <v>0</v>
      </c>
      <c r="M2197">
        <v>0</v>
      </c>
      <c r="N2197">
        <v>0</v>
      </c>
      <c r="O2197">
        <v>3401</v>
      </c>
    </row>
    <row r="2198" spans="1:15">
      <c r="A2198" t="s">
        <v>31</v>
      </c>
      <c r="B2198" t="s">
        <v>39</v>
      </c>
      <c r="C2198" t="s">
        <v>40</v>
      </c>
      <c r="D2198" t="s">
        <v>32</v>
      </c>
      <c r="E2198">
        <v>22</v>
      </c>
      <c r="F2198" t="str">
        <f t="shared" si="34"/>
        <v>Average Per Ton1-in-2August System Peak Day50% Cycling22</v>
      </c>
      <c r="G2198">
        <v>0.62304029999999999</v>
      </c>
      <c r="H2198">
        <v>0.62304029999999999</v>
      </c>
      <c r="I2198">
        <v>70.243799999999993</v>
      </c>
      <c r="J2198">
        <v>0</v>
      </c>
      <c r="K2198">
        <v>0</v>
      </c>
      <c r="L2198">
        <v>0</v>
      </c>
      <c r="M2198">
        <v>0</v>
      </c>
      <c r="N2198">
        <v>0</v>
      </c>
      <c r="O2198">
        <v>3401</v>
      </c>
    </row>
    <row r="2199" spans="1:15">
      <c r="A2199" t="s">
        <v>29</v>
      </c>
      <c r="B2199" t="s">
        <v>39</v>
      </c>
      <c r="C2199" t="s">
        <v>40</v>
      </c>
      <c r="D2199" t="s">
        <v>32</v>
      </c>
      <c r="E2199">
        <v>22</v>
      </c>
      <c r="F2199" t="str">
        <f t="shared" si="34"/>
        <v>Average Per Premise1-in-2August System Peak Day50% Cycling22</v>
      </c>
      <c r="G2199">
        <v>5.4707549999999996</v>
      </c>
      <c r="H2199">
        <v>5.4707549999999996</v>
      </c>
      <c r="I2199">
        <v>70.243799999999993</v>
      </c>
      <c r="J2199">
        <v>0</v>
      </c>
      <c r="K2199">
        <v>0</v>
      </c>
      <c r="L2199">
        <v>0</v>
      </c>
      <c r="M2199">
        <v>0</v>
      </c>
      <c r="N2199">
        <v>0</v>
      </c>
      <c r="O2199">
        <v>3401</v>
      </c>
    </row>
    <row r="2200" spans="1:15">
      <c r="A2200" t="s">
        <v>30</v>
      </c>
      <c r="B2200" t="s">
        <v>39</v>
      </c>
      <c r="C2200" t="s">
        <v>40</v>
      </c>
      <c r="D2200" t="s">
        <v>32</v>
      </c>
      <c r="E2200">
        <v>22</v>
      </c>
      <c r="F2200" t="str">
        <f t="shared" si="34"/>
        <v>Average Per Device1-in-2August System Peak Day50% Cycling22</v>
      </c>
      <c r="G2200">
        <v>2.4214000000000002</v>
      </c>
      <c r="H2200">
        <v>2.4214000000000002</v>
      </c>
      <c r="I2200">
        <v>70.243799999999993</v>
      </c>
      <c r="J2200">
        <v>0</v>
      </c>
      <c r="K2200">
        <v>0</v>
      </c>
      <c r="L2200">
        <v>0</v>
      </c>
      <c r="M2200">
        <v>0</v>
      </c>
      <c r="N2200">
        <v>0</v>
      </c>
      <c r="O2200">
        <v>3401</v>
      </c>
    </row>
    <row r="2201" spans="1:15">
      <c r="A2201" t="s">
        <v>51</v>
      </c>
      <c r="B2201" t="s">
        <v>39</v>
      </c>
      <c r="C2201" t="s">
        <v>40</v>
      </c>
      <c r="D2201" t="s">
        <v>32</v>
      </c>
      <c r="E2201">
        <v>22</v>
      </c>
      <c r="F2201" t="str">
        <f t="shared" si="34"/>
        <v>Aggregate1-in-2August System Peak Day50% Cycling22</v>
      </c>
      <c r="G2201">
        <v>18.60604</v>
      </c>
      <c r="H2201">
        <v>18.60604</v>
      </c>
      <c r="I2201">
        <v>70.243799999999993</v>
      </c>
      <c r="J2201">
        <v>0</v>
      </c>
      <c r="K2201">
        <v>0</v>
      </c>
      <c r="L2201">
        <v>0</v>
      </c>
      <c r="M2201">
        <v>0</v>
      </c>
      <c r="N2201">
        <v>0</v>
      </c>
      <c r="O2201">
        <v>3401</v>
      </c>
    </row>
    <row r="2202" spans="1:15">
      <c r="A2202" t="s">
        <v>31</v>
      </c>
      <c r="B2202" t="s">
        <v>39</v>
      </c>
      <c r="C2202" t="s">
        <v>40</v>
      </c>
      <c r="D2202" t="s">
        <v>32</v>
      </c>
      <c r="E2202">
        <v>23</v>
      </c>
      <c r="F2202" t="str">
        <f t="shared" si="34"/>
        <v>Average Per Ton1-in-2August System Peak Day50% Cycling23</v>
      </c>
      <c r="G2202">
        <v>0.54279940000000004</v>
      </c>
      <c r="H2202">
        <v>0.54279940000000004</v>
      </c>
      <c r="I2202">
        <v>70.423699999999997</v>
      </c>
      <c r="J2202">
        <v>0</v>
      </c>
      <c r="K2202">
        <v>0</v>
      </c>
      <c r="L2202">
        <v>0</v>
      </c>
      <c r="M2202">
        <v>0</v>
      </c>
      <c r="N2202">
        <v>0</v>
      </c>
      <c r="O2202">
        <v>3401</v>
      </c>
    </row>
    <row r="2203" spans="1:15">
      <c r="A2203" t="s">
        <v>29</v>
      </c>
      <c r="B2203" t="s">
        <v>39</v>
      </c>
      <c r="C2203" t="s">
        <v>40</v>
      </c>
      <c r="D2203" t="s">
        <v>32</v>
      </c>
      <c r="E2203">
        <v>23</v>
      </c>
      <c r="F2203" t="str">
        <f t="shared" si="34"/>
        <v>Average Per Premise1-in-2August System Peak Day50% Cycling23</v>
      </c>
      <c r="G2203">
        <v>4.7661809999999996</v>
      </c>
      <c r="H2203">
        <v>4.7661809999999996</v>
      </c>
      <c r="I2203">
        <v>70.423699999999997</v>
      </c>
      <c r="J2203">
        <v>0</v>
      </c>
      <c r="K2203">
        <v>0</v>
      </c>
      <c r="L2203">
        <v>0</v>
      </c>
      <c r="M2203">
        <v>0</v>
      </c>
      <c r="N2203">
        <v>0</v>
      </c>
      <c r="O2203">
        <v>3401</v>
      </c>
    </row>
    <row r="2204" spans="1:15">
      <c r="A2204" t="s">
        <v>30</v>
      </c>
      <c r="B2204" t="s">
        <v>39</v>
      </c>
      <c r="C2204" t="s">
        <v>40</v>
      </c>
      <c r="D2204" t="s">
        <v>32</v>
      </c>
      <c r="E2204">
        <v>23</v>
      </c>
      <c r="F2204" t="str">
        <f t="shared" si="34"/>
        <v>Average Per Device1-in-2August System Peak Day50% Cycling23</v>
      </c>
      <c r="G2204">
        <v>2.10955</v>
      </c>
      <c r="H2204">
        <v>2.10955</v>
      </c>
      <c r="I2204">
        <v>70.423699999999997</v>
      </c>
      <c r="J2204">
        <v>0</v>
      </c>
      <c r="K2204">
        <v>0</v>
      </c>
      <c r="L2204">
        <v>0</v>
      </c>
      <c r="M2204">
        <v>0</v>
      </c>
      <c r="N2204">
        <v>0</v>
      </c>
      <c r="O2204">
        <v>3401</v>
      </c>
    </row>
    <row r="2205" spans="1:15">
      <c r="A2205" t="s">
        <v>51</v>
      </c>
      <c r="B2205" t="s">
        <v>39</v>
      </c>
      <c r="C2205" t="s">
        <v>40</v>
      </c>
      <c r="D2205" t="s">
        <v>32</v>
      </c>
      <c r="E2205">
        <v>23</v>
      </c>
      <c r="F2205" t="str">
        <f t="shared" si="34"/>
        <v>Aggregate1-in-2August System Peak Day50% Cycling23</v>
      </c>
      <c r="G2205">
        <v>16.209779999999999</v>
      </c>
      <c r="H2205">
        <v>16.209779999999999</v>
      </c>
      <c r="I2205">
        <v>70.423699999999997</v>
      </c>
      <c r="J2205">
        <v>0</v>
      </c>
      <c r="K2205">
        <v>0</v>
      </c>
      <c r="L2205">
        <v>0</v>
      </c>
      <c r="M2205">
        <v>0</v>
      </c>
      <c r="N2205">
        <v>0</v>
      </c>
      <c r="O2205">
        <v>3401</v>
      </c>
    </row>
    <row r="2206" spans="1:15">
      <c r="A2206" t="s">
        <v>31</v>
      </c>
      <c r="B2206" t="s">
        <v>39</v>
      </c>
      <c r="C2206" t="s">
        <v>40</v>
      </c>
      <c r="D2206" t="s">
        <v>32</v>
      </c>
      <c r="E2206">
        <v>24</v>
      </c>
      <c r="F2206" t="str">
        <f t="shared" si="34"/>
        <v>Average Per Ton1-in-2August System Peak Day50% Cycling24</v>
      </c>
      <c r="G2206">
        <v>0.48980790000000002</v>
      </c>
      <c r="H2206">
        <v>0.48980790000000002</v>
      </c>
      <c r="I2206">
        <v>69.269599999999997</v>
      </c>
      <c r="J2206">
        <v>0</v>
      </c>
      <c r="K2206">
        <v>0</v>
      </c>
      <c r="L2206">
        <v>0</v>
      </c>
      <c r="M2206">
        <v>0</v>
      </c>
      <c r="N2206">
        <v>0</v>
      </c>
      <c r="O2206">
        <v>3401</v>
      </c>
    </row>
    <row r="2207" spans="1:15">
      <c r="A2207" t="s">
        <v>29</v>
      </c>
      <c r="B2207" t="s">
        <v>39</v>
      </c>
      <c r="C2207" t="s">
        <v>40</v>
      </c>
      <c r="D2207" t="s">
        <v>32</v>
      </c>
      <c r="E2207">
        <v>24</v>
      </c>
      <c r="F2207" t="str">
        <f t="shared" si="34"/>
        <v>Average Per Premise1-in-2August System Peak Day50% Cycling24</v>
      </c>
      <c r="G2207">
        <v>4.3008769999999998</v>
      </c>
      <c r="H2207">
        <v>4.3008769999999998</v>
      </c>
      <c r="I2207">
        <v>69.269599999999997</v>
      </c>
      <c r="J2207">
        <v>0</v>
      </c>
      <c r="K2207">
        <v>0</v>
      </c>
      <c r="L2207">
        <v>0</v>
      </c>
      <c r="M2207">
        <v>0</v>
      </c>
      <c r="N2207">
        <v>0</v>
      </c>
      <c r="O2207">
        <v>3401</v>
      </c>
    </row>
    <row r="2208" spans="1:15">
      <c r="A2208" t="s">
        <v>30</v>
      </c>
      <c r="B2208" t="s">
        <v>39</v>
      </c>
      <c r="C2208" t="s">
        <v>40</v>
      </c>
      <c r="D2208" t="s">
        <v>32</v>
      </c>
      <c r="E2208">
        <v>24</v>
      </c>
      <c r="F2208" t="str">
        <f t="shared" si="34"/>
        <v>Average Per Device1-in-2August System Peak Day50% Cycling24</v>
      </c>
      <c r="G2208">
        <v>1.9036029999999999</v>
      </c>
      <c r="H2208">
        <v>1.9036029999999999</v>
      </c>
      <c r="I2208">
        <v>69.269599999999997</v>
      </c>
      <c r="J2208">
        <v>0</v>
      </c>
      <c r="K2208">
        <v>0</v>
      </c>
      <c r="L2208">
        <v>0</v>
      </c>
      <c r="M2208">
        <v>0</v>
      </c>
      <c r="N2208">
        <v>0</v>
      </c>
      <c r="O2208">
        <v>3401</v>
      </c>
    </row>
    <row r="2209" spans="1:15">
      <c r="A2209" t="s">
        <v>51</v>
      </c>
      <c r="B2209" t="s">
        <v>39</v>
      </c>
      <c r="C2209" t="s">
        <v>40</v>
      </c>
      <c r="D2209" t="s">
        <v>32</v>
      </c>
      <c r="E2209">
        <v>24</v>
      </c>
      <c r="F2209" t="str">
        <f t="shared" si="34"/>
        <v>Aggregate1-in-2August System Peak Day50% Cycling24</v>
      </c>
      <c r="G2209">
        <v>14.627280000000001</v>
      </c>
      <c r="H2209">
        <v>14.627280000000001</v>
      </c>
      <c r="I2209">
        <v>69.269599999999997</v>
      </c>
      <c r="J2209">
        <v>0</v>
      </c>
      <c r="K2209">
        <v>0</v>
      </c>
      <c r="L2209">
        <v>0</v>
      </c>
      <c r="M2209">
        <v>0</v>
      </c>
      <c r="N2209">
        <v>0</v>
      </c>
      <c r="O2209">
        <v>3401</v>
      </c>
    </row>
    <row r="2210" spans="1:15">
      <c r="A2210" t="s">
        <v>31</v>
      </c>
      <c r="B2210" t="s">
        <v>39</v>
      </c>
      <c r="C2210" t="s">
        <v>40</v>
      </c>
      <c r="D2210" t="s">
        <v>27</v>
      </c>
      <c r="E2210">
        <v>1</v>
      </c>
      <c r="F2210" t="str">
        <f t="shared" si="34"/>
        <v>Average Per Ton1-in-2August System Peak DayAll1</v>
      </c>
      <c r="G2210">
        <v>0.4483606</v>
      </c>
      <c r="H2210">
        <v>0.4483606</v>
      </c>
      <c r="I2210">
        <v>69.380099999999999</v>
      </c>
      <c r="J2210">
        <v>0</v>
      </c>
      <c r="K2210">
        <v>0</v>
      </c>
      <c r="L2210">
        <v>0</v>
      </c>
      <c r="M2210">
        <v>0</v>
      </c>
      <c r="N2210">
        <v>0</v>
      </c>
      <c r="O2210">
        <v>4870</v>
      </c>
    </row>
    <row r="2211" spans="1:15">
      <c r="A2211" t="s">
        <v>29</v>
      </c>
      <c r="B2211" t="s">
        <v>39</v>
      </c>
      <c r="C2211" t="s">
        <v>40</v>
      </c>
      <c r="D2211" t="s">
        <v>27</v>
      </c>
      <c r="E2211">
        <v>1</v>
      </c>
      <c r="F2211" t="str">
        <f t="shared" si="34"/>
        <v>Average Per Premise1-in-2August System Peak DayAll1</v>
      </c>
      <c r="G2211">
        <v>4.1439570000000003</v>
      </c>
      <c r="H2211">
        <v>4.1439570000000003</v>
      </c>
      <c r="I2211">
        <v>69.380099999999999</v>
      </c>
      <c r="J2211">
        <v>0</v>
      </c>
      <c r="K2211">
        <v>0</v>
      </c>
      <c r="L2211">
        <v>0</v>
      </c>
      <c r="M2211">
        <v>0</v>
      </c>
      <c r="N2211">
        <v>0</v>
      </c>
      <c r="O2211">
        <v>4870</v>
      </c>
    </row>
    <row r="2212" spans="1:15">
      <c r="A2212" t="s">
        <v>30</v>
      </c>
      <c r="B2212" t="s">
        <v>39</v>
      </c>
      <c r="C2212" t="s">
        <v>40</v>
      </c>
      <c r="D2212" t="s">
        <v>27</v>
      </c>
      <c r="E2212">
        <v>1</v>
      </c>
      <c r="F2212" t="str">
        <f t="shared" si="34"/>
        <v>Average Per Device1-in-2August System Peak DayAll1</v>
      </c>
      <c r="G2212">
        <v>1.7404980000000001</v>
      </c>
      <c r="H2212">
        <v>1.7404980000000001</v>
      </c>
      <c r="I2212">
        <v>69.380099999999999</v>
      </c>
      <c r="J2212">
        <v>0</v>
      </c>
      <c r="K2212">
        <v>0</v>
      </c>
      <c r="L2212">
        <v>0</v>
      </c>
      <c r="M2212">
        <v>0</v>
      </c>
      <c r="N2212">
        <v>0</v>
      </c>
      <c r="O2212">
        <v>4870</v>
      </c>
    </row>
    <row r="2213" spans="1:15">
      <c r="A2213" t="s">
        <v>51</v>
      </c>
      <c r="B2213" t="s">
        <v>39</v>
      </c>
      <c r="C2213" t="s">
        <v>40</v>
      </c>
      <c r="D2213" t="s">
        <v>27</v>
      </c>
      <c r="E2213">
        <v>1</v>
      </c>
      <c r="F2213" t="str">
        <f t="shared" si="34"/>
        <v>Aggregate1-in-2August System Peak DayAll1</v>
      </c>
      <c r="G2213">
        <v>20.181069999999998</v>
      </c>
      <c r="H2213">
        <v>20.181069999999998</v>
      </c>
      <c r="I2213">
        <v>69.380099999999999</v>
      </c>
      <c r="J2213">
        <v>0</v>
      </c>
      <c r="K2213">
        <v>0</v>
      </c>
      <c r="L2213">
        <v>0</v>
      </c>
      <c r="M2213">
        <v>0</v>
      </c>
      <c r="N2213">
        <v>0</v>
      </c>
      <c r="O2213">
        <v>4870</v>
      </c>
    </row>
    <row r="2214" spans="1:15">
      <c r="A2214" t="s">
        <v>31</v>
      </c>
      <c r="B2214" t="s">
        <v>39</v>
      </c>
      <c r="C2214" t="s">
        <v>40</v>
      </c>
      <c r="D2214" t="s">
        <v>27</v>
      </c>
      <c r="E2214">
        <v>2</v>
      </c>
      <c r="F2214" t="str">
        <f t="shared" si="34"/>
        <v>Average Per Ton1-in-2August System Peak DayAll2</v>
      </c>
      <c r="G2214">
        <v>0.42959019999999998</v>
      </c>
      <c r="H2214">
        <v>0.42959019999999998</v>
      </c>
      <c r="I2214">
        <v>68.556899999999999</v>
      </c>
      <c r="J2214">
        <v>0</v>
      </c>
      <c r="K2214">
        <v>0</v>
      </c>
      <c r="L2214">
        <v>0</v>
      </c>
      <c r="M2214">
        <v>0</v>
      </c>
      <c r="N2214">
        <v>0</v>
      </c>
      <c r="O2214">
        <v>4870</v>
      </c>
    </row>
    <row r="2215" spans="1:15">
      <c r="A2215" t="s">
        <v>29</v>
      </c>
      <c r="B2215" t="s">
        <v>39</v>
      </c>
      <c r="C2215" t="s">
        <v>40</v>
      </c>
      <c r="D2215" t="s">
        <v>27</v>
      </c>
      <c r="E2215">
        <v>2</v>
      </c>
      <c r="F2215" t="str">
        <f t="shared" si="34"/>
        <v>Average Per Premise1-in-2August System Peak DayAll2</v>
      </c>
      <c r="G2215">
        <v>3.970472</v>
      </c>
      <c r="H2215">
        <v>3.970472</v>
      </c>
      <c r="I2215">
        <v>68.556899999999999</v>
      </c>
      <c r="J2215">
        <v>0</v>
      </c>
      <c r="K2215">
        <v>0</v>
      </c>
      <c r="L2215">
        <v>0</v>
      </c>
      <c r="M2215">
        <v>0</v>
      </c>
      <c r="N2215">
        <v>0</v>
      </c>
      <c r="O2215">
        <v>4870</v>
      </c>
    </row>
    <row r="2216" spans="1:15">
      <c r="A2216" t="s">
        <v>30</v>
      </c>
      <c r="B2216" t="s">
        <v>39</v>
      </c>
      <c r="C2216" t="s">
        <v>40</v>
      </c>
      <c r="D2216" t="s">
        <v>27</v>
      </c>
      <c r="E2216">
        <v>2</v>
      </c>
      <c r="F2216" t="str">
        <f t="shared" si="34"/>
        <v>Average Per Device1-in-2August System Peak DayAll2</v>
      </c>
      <c r="G2216">
        <v>1.6676329999999999</v>
      </c>
      <c r="H2216">
        <v>1.6676329999999999</v>
      </c>
      <c r="I2216">
        <v>68.556899999999999</v>
      </c>
      <c r="J2216">
        <v>0</v>
      </c>
      <c r="K2216">
        <v>0</v>
      </c>
      <c r="L2216">
        <v>0</v>
      </c>
      <c r="M2216">
        <v>0</v>
      </c>
      <c r="N2216">
        <v>0</v>
      </c>
      <c r="O2216">
        <v>4870</v>
      </c>
    </row>
    <row r="2217" spans="1:15">
      <c r="A2217" t="s">
        <v>51</v>
      </c>
      <c r="B2217" t="s">
        <v>39</v>
      </c>
      <c r="C2217" t="s">
        <v>40</v>
      </c>
      <c r="D2217" t="s">
        <v>27</v>
      </c>
      <c r="E2217">
        <v>2</v>
      </c>
      <c r="F2217" t="str">
        <f t="shared" si="34"/>
        <v>Aggregate1-in-2August System Peak DayAll2</v>
      </c>
      <c r="G2217">
        <v>19.336200000000002</v>
      </c>
      <c r="H2217">
        <v>19.336200000000002</v>
      </c>
      <c r="I2217">
        <v>68.556899999999999</v>
      </c>
      <c r="J2217">
        <v>0</v>
      </c>
      <c r="K2217">
        <v>0</v>
      </c>
      <c r="L2217">
        <v>0</v>
      </c>
      <c r="M2217">
        <v>0</v>
      </c>
      <c r="N2217">
        <v>0</v>
      </c>
      <c r="O2217">
        <v>4870</v>
      </c>
    </row>
    <row r="2218" spans="1:15">
      <c r="A2218" t="s">
        <v>31</v>
      </c>
      <c r="B2218" t="s">
        <v>39</v>
      </c>
      <c r="C2218" t="s">
        <v>40</v>
      </c>
      <c r="D2218" t="s">
        <v>27</v>
      </c>
      <c r="E2218">
        <v>3</v>
      </c>
      <c r="F2218" t="str">
        <f t="shared" si="34"/>
        <v>Average Per Ton1-in-2August System Peak DayAll3</v>
      </c>
      <c r="G2218">
        <v>0.41691509999999998</v>
      </c>
      <c r="H2218">
        <v>0.41691509999999998</v>
      </c>
      <c r="I2218">
        <v>68.724400000000003</v>
      </c>
      <c r="J2218">
        <v>0</v>
      </c>
      <c r="K2218">
        <v>0</v>
      </c>
      <c r="L2218">
        <v>0</v>
      </c>
      <c r="M2218">
        <v>0</v>
      </c>
      <c r="N2218">
        <v>0</v>
      </c>
      <c r="O2218">
        <v>4870</v>
      </c>
    </row>
    <row r="2219" spans="1:15">
      <c r="A2219" t="s">
        <v>29</v>
      </c>
      <c r="B2219" t="s">
        <v>39</v>
      </c>
      <c r="C2219" t="s">
        <v>40</v>
      </c>
      <c r="D2219" t="s">
        <v>27</v>
      </c>
      <c r="E2219">
        <v>3</v>
      </c>
      <c r="F2219" t="str">
        <f t="shared" si="34"/>
        <v>Average Per Premise1-in-2August System Peak DayAll3</v>
      </c>
      <c r="G2219">
        <v>3.8533230000000001</v>
      </c>
      <c r="H2219">
        <v>3.8533230000000001</v>
      </c>
      <c r="I2219">
        <v>68.724400000000003</v>
      </c>
      <c r="J2219">
        <v>0</v>
      </c>
      <c r="K2219">
        <v>0</v>
      </c>
      <c r="L2219">
        <v>0</v>
      </c>
      <c r="M2219">
        <v>0</v>
      </c>
      <c r="N2219">
        <v>0</v>
      </c>
      <c r="O2219">
        <v>4870</v>
      </c>
    </row>
    <row r="2220" spans="1:15">
      <c r="A2220" t="s">
        <v>30</v>
      </c>
      <c r="B2220" t="s">
        <v>39</v>
      </c>
      <c r="C2220" t="s">
        <v>40</v>
      </c>
      <c r="D2220" t="s">
        <v>27</v>
      </c>
      <c r="E2220">
        <v>3</v>
      </c>
      <c r="F2220" t="str">
        <f t="shared" si="34"/>
        <v>Average Per Device1-in-2August System Peak DayAll3</v>
      </c>
      <c r="G2220">
        <v>1.6184289999999999</v>
      </c>
      <c r="H2220">
        <v>1.6184289999999999</v>
      </c>
      <c r="I2220">
        <v>68.724400000000003</v>
      </c>
      <c r="J2220">
        <v>0</v>
      </c>
      <c r="K2220">
        <v>0</v>
      </c>
      <c r="L2220">
        <v>0</v>
      </c>
      <c r="M2220">
        <v>0</v>
      </c>
      <c r="N2220">
        <v>0</v>
      </c>
      <c r="O2220">
        <v>4870</v>
      </c>
    </row>
    <row r="2221" spans="1:15">
      <c r="A2221" t="s">
        <v>51</v>
      </c>
      <c r="B2221" t="s">
        <v>39</v>
      </c>
      <c r="C2221" t="s">
        <v>40</v>
      </c>
      <c r="D2221" t="s">
        <v>27</v>
      </c>
      <c r="E2221">
        <v>3</v>
      </c>
      <c r="F2221" t="str">
        <f t="shared" si="34"/>
        <v>Aggregate1-in-2August System Peak DayAll3</v>
      </c>
      <c r="G2221">
        <v>18.76568</v>
      </c>
      <c r="H2221">
        <v>18.76568</v>
      </c>
      <c r="I2221">
        <v>68.724400000000003</v>
      </c>
      <c r="J2221">
        <v>0</v>
      </c>
      <c r="K2221">
        <v>0</v>
      </c>
      <c r="L2221">
        <v>0</v>
      </c>
      <c r="M2221">
        <v>0</v>
      </c>
      <c r="N2221">
        <v>0</v>
      </c>
      <c r="O2221">
        <v>4870</v>
      </c>
    </row>
    <row r="2222" spans="1:15">
      <c r="A2222" t="s">
        <v>31</v>
      </c>
      <c r="B2222" t="s">
        <v>39</v>
      </c>
      <c r="C2222" t="s">
        <v>40</v>
      </c>
      <c r="D2222" t="s">
        <v>27</v>
      </c>
      <c r="E2222">
        <v>4</v>
      </c>
      <c r="F2222" t="str">
        <f t="shared" si="34"/>
        <v>Average Per Ton1-in-2August System Peak DayAll4</v>
      </c>
      <c r="G2222">
        <v>0.41169299999999998</v>
      </c>
      <c r="H2222">
        <v>0.41169299999999998</v>
      </c>
      <c r="I2222">
        <v>67.759799999999998</v>
      </c>
      <c r="J2222">
        <v>0</v>
      </c>
      <c r="K2222">
        <v>0</v>
      </c>
      <c r="L2222">
        <v>0</v>
      </c>
      <c r="M2222">
        <v>0</v>
      </c>
      <c r="N2222">
        <v>0</v>
      </c>
      <c r="O2222">
        <v>4870</v>
      </c>
    </row>
    <row r="2223" spans="1:15">
      <c r="A2223" t="s">
        <v>29</v>
      </c>
      <c r="B2223" t="s">
        <v>39</v>
      </c>
      <c r="C2223" t="s">
        <v>40</v>
      </c>
      <c r="D2223" t="s">
        <v>27</v>
      </c>
      <c r="E2223">
        <v>4</v>
      </c>
      <c r="F2223" t="str">
        <f t="shared" si="34"/>
        <v>Average Per Premise1-in-2August System Peak DayAll4</v>
      </c>
      <c r="G2223">
        <v>3.8050579999999998</v>
      </c>
      <c r="H2223">
        <v>3.8050579999999998</v>
      </c>
      <c r="I2223">
        <v>67.759799999999998</v>
      </c>
      <c r="J2223">
        <v>0</v>
      </c>
      <c r="K2223">
        <v>0</v>
      </c>
      <c r="L2223">
        <v>0</v>
      </c>
      <c r="M2223">
        <v>0</v>
      </c>
      <c r="N2223">
        <v>0</v>
      </c>
      <c r="O2223">
        <v>4870</v>
      </c>
    </row>
    <row r="2224" spans="1:15">
      <c r="A2224" t="s">
        <v>30</v>
      </c>
      <c r="B2224" t="s">
        <v>39</v>
      </c>
      <c r="C2224" t="s">
        <v>40</v>
      </c>
      <c r="D2224" t="s">
        <v>27</v>
      </c>
      <c r="E2224">
        <v>4</v>
      </c>
      <c r="F2224" t="str">
        <f t="shared" si="34"/>
        <v>Average Per Device1-in-2August System Peak DayAll4</v>
      </c>
      <c r="G2224">
        <v>1.598157</v>
      </c>
      <c r="H2224">
        <v>1.598157</v>
      </c>
      <c r="I2224">
        <v>67.759799999999998</v>
      </c>
      <c r="J2224">
        <v>0</v>
      </c>
      <c r="K2224">
        <v>0</v>
      </c>
      <c r="L2224">
        <v>0</v>
      </c>
      <c r="M2224">
        <v>0</v>
      </c>
      <c r="N2224">
        <v>0</v>
      </c>
      <c r="O2224">
        <v>4870</v>
      </c>
    </row>
    <row r="2225" spans="1:15">
      <c r="A2225" t="s">
        <v>51</v>
      </c>
      <c r="B2225" t="s">
        <v>39</v>
      </c>
      <c r="C2225" t="s">
        <v>40</v>
      </c>
      <c r="D2225" t="s">
        <v>27</v>
      </c>
      <c r="E2225">
        <v>4</v>
      </c>
      <c r="F2225" t="str">
        <f t="shared" si="34"/>
        <v>Aggregate1-in-2August System Peak DayAll4</v>
      </c>
      <c r="G2225">
        <v>18.530629999999999</v>
      </c>
      <c r="H2225">
        <v>18.530629999999999</v>
      </c>
      <c r="I2225">
        <v>67.759799999999998</v>
      </c>
      <c r="J2225">
        <v>0</v>
      </c>
      <c r="K2225">
        <v>0</v>
      </c>
      <c r="L2225">
        <v>0</v>
      </c>
      <c r="M2225">
        <v>0</v>
      </c>
      <c r="N2225">
        <v>0</v>
      </c>
      <c r="O2225">
        <v>4870</v>
      </c>
    </row>
    <row r="2226" spans="1:15">
      <c r="A2226" t="s">
        <v>31</v>
      </c>
      <c r="B2226" t="s">
        <v>39</v>
      </c>
      <c r="C2226" t="s">
        <v>40</v>
      </c>
      <c r="D2226" t="s">
        <v>27</v>
      </c>
      <c r="E2226">
        <v>5</v>
      </c>
      <c r="F2226" t="str">
        <f t="shared" si="34"/>
        <v>Average Per Ton1-in-2August System Peak DayAll5</v>
      </c>
      <c r="G2226">
        <v>0.42276989999999998</v>
      </c>
      <c r="H2226">
        <v>0.42276989999999998</v>
      </c>
      <c r="I2226">
        <v>67.808999999999997</v>
      </c>
      <c r="J2226">
        <v>0</v>
      </c>
      <c r="K2226">
        <v>0</v>
      </c>
      <c r="L2226">
        <v>0</v>
      </c>
      <c r="M2226">
        <v>0</v>
      </c>
      <c r="N2226">
        <v>0</v>
      </c>
      <c r="O2226">
        <v>4870</v>
      </c>
    </row>
    <row r="2227" spans="1:15">
      <c r="A2227" t="s">
        <v>29</v>
      </c>
      <c r="B2227" t="s">
        <v>39</v>
      </c>
      <c r="C2227" t="s">
        <v>40</v>
      </c>
      <c r="D2227" t="s">
        <v>27</v>
      </c>
      <c r="E2227">
        <v>5</v>
      </c>
      <c r="F2227" t="str">
        <f t="shared" si="34"/>
        <v>Average Per Premise1-in-2August System Peak DayAll5</v>
      </c>
      <c r="G2227">
        <v>3.9074360000000001</v>
      </c>
      <c r="H2227">
        <v>3.9074360000000001</v>
      </c>
      <c r="I2227">
        <v>67.808999999999997</v>
      </c>
      <c r="J2227">
        <v>0</v>
      </c>
      <c r="K2227">
        <v>0</v>
      </c>
      <c r="L2227">
        <v>0</v>
      </c>
      <c r="M2227">
        <v>0</v>
      </c>
      <c r="N2227">
        <v>0</v>
      </c>
      <c r="O2227">
        <v>4870</v>
      </c>
    </row>
    <row r="2228" spans="1:15">
      <c r="A2228" t="s">
        <v>30</v>
      </c>
      <c r="B2228" t="s">
        <v>39</v>
      </c>
      <c r="C2228" t="s">
        <v>40</v>
      </c>
      <c r="D2228" t="s">
        <v>27</v>
      </c>
      <c r="E2228">
        <v>5</v>
      </c>
      <c r="F2228" t="str">
        <f t="shared" si="34"/>
        <v>Average Per Device1-in-2August System Peak DayAll5</v>
      </c>
      <c r="G2228">
        <v>1.641157</v>
      </c>
      <c r="H2228">
        <v>1.641157</v>
      </c>
      <c r="I2228">
        <v>67.808999999999997</v>
      </c>
      <c r="J2228">
        <v>0</v>
      </c>
      <c r="K2228">
        <v>0</v>
      </c>
      <c r="L2228">
        <v>0</v>
      </c>
      <c r="M2228">
        <v>0</v>
      </c>
      <c r="N2228">
        <v>0</v>
      </c>
      <c r="O2228">
        <v>4870</v>
      </c>
    </row>
    <row r="2229" spans="1:15">
      <c r="A2229" t="s">
        <v>51</v>
      </c>
      <c r="B2229" t="s">
        <v>39</v>
      </c>
      <c r="C2229" t="s">
        <v>40</v>
      </c>
      <c r="D2229" t="s">
        <v>27</v>
      </c>
      <c r="E2229">
        <v>5</v>
      </c>
      <c r="F2229" t="str">
        <f t="shared" si="34"/>
        <v>Aggregate1-in-2August System Peak DayAll5</v>
      </c>
      <c r="G2229">
        <v>19.029209999999999</v>
      </c>
      <c r="H2229">
        <v>19.029209999999999</v>
      </c>
      <c r="I2229">
        <v>67.808999999999997</v>
      </c>
      <c r="J2229">
        <v>0</v>
      </c>
      <c r="K2229">
        <v>0</v>
      </c>
      <c r="L2229">
        <v>0</v>
      </c>
      <c r="M2229">
        <v>0</v>
      </c>
      <c r="N2229">
        <v>0</v>
      </c>
      <c r="O2229">
        <v>4870</v>
      </c>
    </row>
    <row r="2230" spans="1:15">
      <c r="A2230" t="s">
        <v>31</v>
      </c>
      <c r="B2230" t="s">
        <v>39</v>
      </c>
      <c r="C2230" t="s">
        <v>40</v>
      </c>
      <c r="D2230" t="s">
        <v>27</v>
      </c>
      <c r="E2230">
        <v>6</v>
      </c>
      <c r="F2230" t="str">
        <f t="shared" si="34"/>
        <v>Average Per Ton1-in-2August System Peak DayAll6</v>
      </c>
      <c r="G2230">
        <v>0.46153949999999999</v>
      </c>
      <c r="H2230">
        <v>0.46153949999999999</v>
      </c>
      <c r="I2230">
        <v>67.3232</v>
      </c>
      <c r="J2230">
        <v>0</v>
      </c>
      <c r="K2230">
        <v>0</v>
      </c>
      <c r="L2230">
        <v>0</v>
      </c>
      <c r="M2230">
        <v>0</v>
      </c>
      <c r="N2230">
        <v>0</v>
      </c>
      <c r="O2230">
        <v>4870</v>
      </c>
    </row>
    <row r="2231" spans="1:15">
      <c r="A2231" t="s">
        <v>29</v>
      </c>
      <c r="B2231" t="s">
        <v>39</v>
      </c>
      <c r="C2231" t="s">
        <v>40</v>
      </c>
      <c r="D2231" t="s">
        <v>27</v>
      </c>
      <c r="E2231">
        <v>6</v>
      </c>
      <c r="F2231" t="str">
        <f t="shared" si="34"/>
        <v>Average Per Premise1-in-2August System Peak DayAll6</v>
      </c>
      <c r="G2231">
        <v>4.2657619999999996</v>
      </c>
      <c r="H2231">
        <v>4.2657619999999996</v>
      </c>
      <c r="I2231">
        <v>67.3232</v>
      </c>
      <c r="J2231">
        <v>0</v>
      </c>
      <c r="K2231">
        <v>0</v>
      </c>
      <c r="L2231">
        <v>0</v>
      </c>
      <c r="M2231">
        <v>0</v>
      </c>
      <c r="N2231">
        <v>0</v>
      </c>
      <c r="O2231">
        <v>4870</v>
      </c>
    </row>
    <row r="2232" spans="1:15">
      <c r="A2232" t="s">
        <v>30</v>
      </c>
      <c r="B2232" t="s">
        <v>39</v>
      </c>
      <c r="C2232" t="s">
        <v>40</v>
      </c>
      <c r="D2232" t="s">
        <v>27</v>
      </c>
      <c r="E2232">
        <v>6</v>
      </c>
      <c r="F2232" t="str">
        <f t="shared" si="34"/>
        <v>Average Per Device1-in-2August System Peak DayAll6</v>
      </c>
      <c r="G2232">
        <v>1.7916570000000001</v>
      </c>
      <c r="H2232">
        <v>1.7916570000000001</v>
      </c>
      <c r="I2232">
        <v>67.3232</v>
      </c>
      <c r="J2232">
        <v>0</v>
      </c>
      <c r="K2232">
        <v>0</v>
      </c>
      <c r="L2232">
        <v>0</v>
      </c>
      <c r="M2232">
        <v>0</v>
      </c>
      <c r="N2232">
        <v>0</v>
      </c>
      <c r="O2232">
        <v>4870</v>
      </c>
    </row>
    <row r="2233" spans="1:15">
      <c r="A2233" t="s">
        <v>51</v>
      </c>
      <c r="B2233" t="s">
        <v>39</v>
      </c>
      <c r="C2233" t="s">
        <v>40</v>
      </c>
      <c r="D2233" t="s">
        <v>27</v>
      </c>
      <c r="E2233">
        <v>6</v>
      </c>
      <c r="F2233" t="str">
        <f t="shared" si="34"/>
        <v>Aggregate1-in-2August System Peak DayAll6</v>
      </c>
      <c r="G2233">
        <v>20.774260000000002</v>
      </c>
      <c r="H2233">
        <v>20.774260000000002</v>
      </c>
      <c r="I2233">
        <v>67.3232</v>
      </c>
      <c r="J2233">
        <v>0</v>
      </c>
      <c r="K2233">
        <v>0</v>
      </c>
      <c r="L2233">
        <v>0</v>
      </c>
      <c r="M2233">
        <v>0</v>
      </c>
      <c r="N2233">
        <v>0</v>
      </c>
      <c r="O2233">
        <v>4870</v>
      </c>
    </row>
    <row r="2234" spans="1:15">
      <c r="A2234" t="s">
        <v>31</v>
      </c>
      <c r="B2234" t="s">
        <v>39</v>
      </c>
      <c r="C2234" t="s">
        <v>40</v>
      </c>
      <c r="D2234" t="s">
        <v>27</v>
      </c>
      <c r="E2234">
        <v>7</v>
      </c>
      <c r="F2234" t="str">
        <f t="shared" si="34"/>
        <v>Average Per Ton1-in-2August System Peak DayAll7</v>
      </c>
      <c r="G2234">
        <v>0.52549259999999998</v>
      </c>
      <c r="H2234">
        <v>0.52549259999999998</v>
      </c>
      <c r="I2234">
        <v>67.654600000000002</v>
      </c>
      <c r="J2234">
        <v>0</v>
      </c>
      <c r="K2234">
        <v>0</v>
      </c>
      <c r="L2234">
        <v>0</v>
      </c>
      <c r="M2234">
        <v>0</v>
      </c>
      <c r="N2234">
        <v>0</v>
      </c>
      <c r="O2234">
        <v>4870</v>
      </c>
    </row>
    <row r="2235" spans="1:15">
      <c r="A2235" t="s">
        <v>29</v>
      </c>
      <c r="B2235" t="s">
        <v>39</v>
      </c>
      <c r="C2235" t="s">
        <v>40</v>
      </c>
      <c r="D2235" t="s">
        <v>27</v>
      </c>
      <c r="E2235">
        <v>7</v>
      </c>
      <c r="F2235" t="str">
        <f t="shared" si="34"/>
        <v>Average Per Premise1-in-2August System Peak DayAll7</v>
      </c>
      <c r="G2235">
        <v>4.8568470000000001</v>
      </c>
      <c r="H2235">
        <v>4.8568470000000001</v>
      </c>
      <c r="I2235">
        <v>67.654600000000002</v>
      </c>
      <c r="J2235">
        <v>0</v>
      </c>
      <c r="K2235">
        <v>0</v>
      </c>
      <c r="L2235">
        <v>0</v>
      </c>
      <c r="M2235">
        <v>0</v>
      </c>
      <c r="N2235">
        <v>0</v>
      </c>
      <c r="O2235">
        <v>4870</v>
      </c>
    </row>
    <row r="2236" spans="1:15">
      <c r="A2236" t="s">
        <v>30</v>
      </c>
      <c r="B2236" t="s">
        <v>39</v>
      </c>
      <c r="C2236" t="s">
        <v>40</v>
      </c>
      <c r="D2236" t="s">
        <v>27</v>
      </c>
      <c r="E2236">
        <v>7</v>
      </c>
      <c r="F2236" t="str">
        <f t="shared" si="34"/>
        <v>Average Per Device1-in-2August System Peak DayAll7</v>
      </c>
      <c r="G2236">
        <v>2.039917</v>
      </c>
      <c r="H2236">
        <v>2.039917</v>
      </c>
      <c r="I2236">
        <v>67.654600000000002</v>
      </c>
      <c r="J2236">
        <v>0</v>
      </c>
      <c r="K2236">
        <v>0</v>
      </c>
      <c r="L2236">
        <v>0</v>
      </c>
      <c r="M2236">
        <v>0</v>
      </c>
      <c r="N2236">
        <v>0</v>
      </c>
      <c r="O2236">
        <v>4870</v>
      </c>
    </row>
    <row r="2237" spans="1:15">
      <c r="A2237" t="s">
        <v>51</v>
      </c>
      <c r="B2237" t="s">
        <v>39</v>
      </c>
      <c r="C2237" t="s">
        <v>40</v>
      </c>
      <c r="D2237" t="s">
        <v>27</v>
      </c>
      <c r="E2237">
        <v>7</v>
      </c>
      <c r="F2237" t="str">
        <f t="shared" si="34"/>
        <v>Aggregate1-in-2August System Peak DayAll7</v>
      </c>
      <c r="G2237">
        <v>23.652840000000001</v>
      </c>
      <c r="H2237">
        <v>23.652840000000001</v>
      </c>
      <c r="I2237">
        <v>67.654600000000002</v>
      </c>
      <c r="J2237">
        <v>0</v>
      </c>
      <c r="K2237">
        <v>0</v>
      </c>
      <c r="L2237">
        <v>0</v>
      </c>
      <c r="M2237">
        <v>0</v>
      </c>
      <c r="N2237">
        <v>0</v>
      </c>
      <c r="O2237">
        <v>4870</v>
      </c>
    </row>
    <row r="2238" spans="1:15">
      <c r="A2238" t="s">
        <v>31</v>
      </c>
      <c r="B2238" t="s">
        <v>39</v>
      </c>
      <c r="C2238" t="s">
        <v>40</v>
      </c>
      <c r="D2238" t="s">
        <v>27</v>
      </c>
      <c r="E2238">
        <v>8</v>
      </c>
      <c r="F2238" t="str">
        <f t="shared" si="34"/>
        <v>Average Per Ton1-in-2August System Peak DayAll8</v>
      </c>
      <c r="G2238">
        <v>0.64497079999999996</v>
      </c>
      <c r="H2238">
        <v>0.64497079999999996</v>
      </c>
      <c r="I2238">
        <v>70.601399999999998</v>
      </c>
      <c r="J2238">
        <v>0</v>
      </c>
      <c r="K2238">
        <v>0</v>
      </c>
      <c r="L2238">
        <v>0</v>
      </c>
      <c r="M2238">
        <v>0</v>
      </c>
      <c r="N2238">
        <v>0</v>
      </c>
      <c r="O2238">
        <v>4870</v>
      </c>
    </row>
    <row r="2239" spans="1:15">
      <c r="A2239" t="s">
        <v>29</v>
      </c>
      <c r="B2239" t="s">
        <v>39</v>
      </c>
      <c r="C2239" t="s">
        <v>40</v>
      </c>
      <c r="D2239" t="s">
        <v>27</v>
      </c>
      <c r="E2239">
        <v>8</v>
      </c>
      <c r="F2239" t="str">
        <f t="shared" si="34"/>
        <v>Average Per Premise1-in-2August System Peak DayAll8</v>
      </c>
      <c r="G2239">
        <v>5.9611200000000002</v>
      </c>
      <c r="H2239">
        <v>5.9611200000000002</v>
      </c>
      <c r="I2239">
        <v>70.601399999999998</v>
      </c>
      <c r="J2239">
        <v>0</v>
      </c>
      <c r="K2239">
        <v>0</v>
      </c>
      <c r="L2239">
        <v>0</v>
      </c>
      <c r="M2239">
        <v>0</v>
      </c>
      <c r="N2239">
        <v>0</v>
      </c>
      <c r="O2239">
        <v>4870</v>
      </c>
    </row>
    <row r="2240" spans="1:15">
      <c r="A2240" t="s">
        <v>30</v>
      </c>
      <c r="B2240" t="s">
        <v>39</v>
      </c>
      <c r="C2240" t="s">
        <v>40</v>
      </c>
      <c r="D2240" t="s">
        <v>27</v>
      </c>
      <c r="E2240">
        <v>8</v>
      </c>
      <c r="F2240" t="str">
        <f t="shared" si="34"/>
        <v>Average Per Device1-in-2August System Peak DayAll8</v>
      </c>
      <c r="G2240">
        <v>2.5037219999999998</v>
      </c>
      <c r="H2240">
        <v>2.5037219999999998</v>
      </c>
      <c r="I2240">
        <v>70.601399999999998</v>
      </c>
      <c r="J2240">
        <v>0</v>
      </c>
      <c r="K2240">
        <v>0</v>
      </c>
      <c r="L2240">
        <v>0</v>
      </c>
      <c r="M2240">
        <v>0</v>
      </c>
      <c r="N2240">
        <v>0</v>
      </c>
      <c r="O2240">
        <v>4870</v>
      </c>
    </row>
    <row r="2241" spans="1:15">
      <c r="A2241" t="s">
        <v>51</v>
      </c>
      <c r="B2241" t="s">
        <v>39</v>
      </c>
      <c r="C2241" t="s">
        <v>40</v>
      </c>
      <c r="D2241" t="s">
        <v>27</v>
      </c>
      <c r="E2241">
        <v>8</v>
      </c>
      <c r="F2241" t="str">
        <f t="shared" si="34"/>
        <v>Aggregate1-in-2August System Peak DayAll8</v>
      </c>
      <c r="G2241">
        <v>29.030650000000001</v>
      </c>
      <c r="H2241">
        <v>29.030650000000001</v>
      </c>
      <c r="I2241">
        <v>70.601399999999998</v>
      </c>
      <c r="J2241">
        <v>0</v>
      </c>
      <c r="K2241">
        <v>0</v>
      </c>
      <c r="L2241">
        <v>0</v>
      </c>
      <c r="M2241">
        <v>0</v>
      </c>
      <c r="N2241">
        <v>0</v>
      </c>
      <c r="O2241">
        <v>4870</v>
      </c>
    </row>
    <row r="2242" spans="1:15">
      <c r="A2242" t="s">
        <v>31</v>
      </c>
      <c r="B2242" t="s">
        <v>39</v>
      </c>
      <c r="C2242" t="s">
        <v>40</v>
      </c>
      <c r="D2242" t="s">
        <v>27</v>
      </c>
      <c r="E2242">
        <v>9</v>
      </c>
      <c r="F2242" t="str">
        <f t="shared" si="34"/>
        <v>Average Per Ton1-in-2August System Peak DayAll9</v>
      </c>
      <c r="G2242">
        <v>0.82195640000000003</v>
      </c>
      <c r="H2242">
        <v>0.82195640000000003</v>
      </c>
      <c r="I2242">
        <v>74.999200000000002</v>
      </c>
      <c r="J2242">
        <v>0</v>
      </c>
      <c r="K2242">
        <v>0</v>
      </c>
      <c r="L2242">
        <v>0</v>
      </c>
      <c r="M2242">
        <v>0</v>
      </c>
      <c r="N2242">
        <v>0</v>
      </c>
      <c r="O2242">
        <v>4870</v>
      </c>
    </row>
    <row r="2243" spans="1:15">
      <c r="A2243" t="s">
        <v>29</v>
      </c>
      <c r="B2243" t="s">
        <v>39</v>
      </c>
      <c r="C2243" t="s">
        <v>40</v>
      </c>
      <c r="D2243" t="s">
        <v>27</v>
      </c>
      <c r="E2243">
        <v>9</v>
      </c>
      <c r="F2243" t="str">
        <f t="shared" ref="F2243:F2306" si="35">CONCATENATE(A2243,B2243,C2243,D2243,E2243)</f>
        <v>Average Per Premise1-in-2August System Peak DayAll9</v>
      </c>
      <c r="G2243">
        <v>7.596902</v>
      </c>
      <c r="H2243">
        <v>7.596902</v>
      </c>
      <c r="I2243">
        <v>74.999200000000002</v>
      </c>
      <c r="J2243">
        <v>0</v>
      </c>
      <c r="K2243">
        <v>0</v>
      </c>
      <c r="L2243">
        <v>0</v>
      </c>
      <c r="M2243">
        <v>0</v>
      </c>
      <c r="N2243">
        <v>0</v>
      </c>
      <c r="O2243">
        <v>4870</v>
      </c>
    </row>
    <row r="2244" spans="1:15">
      <c r="A2244" t="s">
        <v>30</v>
      </c>
      <c r="B2244" t="s">
        <v>39</v>
      </c>
      <c r="C2244" t="s">
        <v>40</v>
      </c>
      <c r="D2244" t="s">
        <v>27</v>
      </c>
      <c r="E2244">
        <v>9</v>
      </c>
      <c r="F2244" t="str">
        <f t="shared" si="35"/>
        <v>Average Per Device1-in-2August System Peak DayAll9</v>
      </c>
      <c r="G2244">
        <v>3.1907649999999999</v>
      </c>
      <c r="H2244">
        <v>3.1907649999999999</v>
      </c>
      <c r="I2244">
        <v>74.999200000000002</v>
      </c>
      <c r="J2244">
        <v>0</v>
      </c>
      <c r="K2244">
        <v>0</v>
      </c>
      <c r="L2244">
        <v>0</v>
      </c>
      <c r="M2244">
        <v>0</v>
      </c>
      <c r="N2244">
        <v>0</v>
      </c>
      <c r="O2244">
        <v>4870</v>
      </c>
    </row>
    <row r="2245" spans="1:15">
      <c r="A2245" t="s">
        <v>51</v>
      </c>
      <c r="B2245" t="s">
        <v>39</v>
      </c>
      <c r="C2245" t="s">
        <v>40</v>
      </c>
      <c r="D2245" t="s">
        <v>27</v>
      </c>
      <c r="E2245">
        <v>9</v>
      </c>
      <c r="F2245" t="str">
        <f t="shared" si="35"/>
        <v>Aggregate1-in-2August System Peak DayAll9</v>
      </c>
      <c r="G2245">
        <v>36.99691</v>
      </c>
      <c r="H2245">
        <v>36.99691</v>
      </c>
      <c r="I2245">
        <v>74.999200000000002</v>
      </c>
      <c r="J2245">
        <v>0</v>
      </c>
      <c r="K2245">
        <v>0</v>
      </c>
      <c r="L2245">
        <v>0</v>
      </c>
      <c r="M2245">
        <v>0</v>
      </c>
      <c r="N2245">
        <v>0</v>
      </c>
      <c r="O2245">
        <v>4870</v>
      </c>
    </row>
    <row r="2246" spans="1:15">
      <c r="A2246" t="s">
        <v>31</v>
      </c>
      <c r="B2246" t="s">
        <v>39</v>
      </c>
      <c r="C2246" t="s">
        <v>40</v>
      </c>
      <c r="D2246" t="s">
        <v>27</v>
      </c>
      <c r="E2246">
        <v>10</v>
      </c>
      <c r="F2246" t="str">
        <f t="shared" si="35"/>
        <v>Average Per Ton1-in-2August System Peak DayAll10</v>
      </c>
      <c r="G2246">
        <v>0.97649189999999997</v>
      </c>
      <c r="H2246">
        <v>0.97649189999999997</v>
      </c>
      <c r="I2246">
        <v>78.997500000000002</v>
      </c>
      <c r="J2246">
        <v>0</v>
      </c>
      <c r="K2246">
        <v>0</v>
      </c>
      <c r="L2246">
        <v>0</v>
      </c>
      <c r="M2246">
        <v>0</v>
      </c>
      <c r="N2246">
        <v>0</v>
      </c>
      <c r="O2246">
        <v>4870</v>
      </c>
    </row>
    <row r="2247" spans="1:15">
      <c r="A2247" t="s">
        <v>29</v>
      </c>
      <c r="B2247" t="s">
        <v>39</v>
      </c>
      <c r="C2247" t="s">
        <v>40</v>
      </c>
      <c r="D2247" t="s">
        <v>27</v>
      </c>
      <c r="E2247">
        <v>10</v>
      </c>
      <c r="F2247" t="str">
        <f t="shared" si="35"/>
        <v>Average Per Premise1-in-2August System Peak DayAll10</v>
      </c>
      <c r="G2247">
        <v>9.0251909999999995</v>
      </c>
      <c r="H2247">
        <v>9.0251909999999995</v>
      </c>
      <c r="I2247">
        <v>78.997500000000002</v>
      </c>
      <c r="J2247">
        <v>0</v>
      </c>
      <c r="K2247">
        <v>0</v>
      </c>
      <c r="L2247">
        <v>0</v>
      </c>
      <c r="M2247">
        <v>0</v>
      </c>
      <c r="N2247">
        <v>0</v>
      </c>
      <c r="O2247">
        <v>4870</v>
      </c>
    </row>
    <row r="2248" spans="1:15">
      <c r="A2248" t="s">
        <v>30</v>
      </c>
      <c r="B2248" t="s">
        <v>39</v>
      </c>
      <c r="C2248" t="s">
        <v>40</v>
      </c>
      <c r="D2248" t="s">
        <v>27</v>
      </c>
      <c r="E2248">
        <v>10</v>
      </c>
      <c r="F2248" t="str">
        <f t="shared" si="35"/>
        <v>Average Per Device1-in-2August System Peak DayAll10</v>
      </c>
      <c r="G2248">
        <v>3.7906580000000001</v>
      </c>
      <c r="H2248">
        <v>3.7906580000000001</v>
      </c>
      <c r="I2248">
        <v>78.997500000000002</v>
      </c>
      <c r="J2248">
        <v>0</v>
      </c>
      <c r="K2248">
        <v>0</v>
      </c>
      <c r="L2248">
        <v>0</v>
      </c>
      <c r="M2248">
        <v>0</v>
      </c>
      <c r="N2248">
        <v>0</v>
      </c>
      <c r="O2248">
        <v>4870</v>
      </c>
    </row>
    <row r="2249" spans="1:15">
      <c r="A2249" t="s">
        <v>51</v>
      </c>
      <c r="B2249" t="s">
        <v>39</v>
      </c>
      <c r="C2249" t="s">
        <v>40</v>
      </c>
      <c r="D2249" t="s">
        <v>27</v>
      </c>
      <c r="E2249">
        <v>10</v>
      </c>
      <c r="F2249" t="str">
        <f t="shared" si="35"/>
        <v>Aggregate1-in-2August System Peak DayAll10</v>
      </c>
      <c r="G2249">
        <v>43.952680000000001</v>
      </c>
      <c r="H2249">
        <v>43.952680000000001</v>
      </c>
      <c r="I2249">
        <v>78.997500000000002</v>
      </c>
      <c r="J2249">
        <v>0</v>
      </c>
      <c r="K2249">
        <v>0</v>
      </c>
      <c r="L2249">
        <v>0</v>
      </c>
      <c r="M2249">
        <v>0</v>
      </c>
      <c r="N2249">
        <v>0</v>
      </c>
      <c r="O2249">
        <v>4870</v>
      </c>
    </row>
    <row r="2250" spans="1:15">
      <c r="A2250" t="s">
        <v>31</v>
      </c>
      <c r="B2250" t="s">
        <v>39</v>
      </c>
      <c r="C2250" t="s">
        <v>40</v>
      </c>
      <c r="D2250" t="s">
        <v>27</v>
      </c>
      <c r="E2250">
        <v>11</v>
      </c>
      <c r="F2250" t="str">
        <f t="shared" si="35"/>
        <v>Average Per Ton1-in-2August System Peak DayAll11</v>
      </c>
      <c r="G2250">
        <v>1.095596</v>
      </c>
      <c r="H2250">
        <v>1.095596</v>
      </c>
      <c r="I2250">
        <v>81.870599999999996</v>
      </c>
      <c r="J2250">
        <v>0</v>
      </c>
      <c r="K2250">
        <v>0</v>
      </c>
      <c r="L2250">
        <v>0</v>
      </c>
      <c r="M2250">
        <v>0</v>
      </c>
      <c r="N2250">
        <v>0</v>
      </c>
      <c r="O2250">
        <v>4870</v>
      </c>
    </row>
    <row r="2251" spans="1:15">
      <c r="A2251" t="s">
        <v>29</v>
      </c>
      <c r="B2251" t="s">
        <v>39</v>
      </c>
      <c r="C2251" t="s">
        <v>40</v>
      </c>
      <c r="D2251" t="s">
        <v>27</v>
      </c>
      <c r="E2251">
        <v>11</v>
      </c>
      <c r="F2251" t="str">
        <f t="shared" si="35"/>
        <v>Average Per Premise1-in-2August System Peak DayAll11</v>
      </c>
      <c r="G2251">
        <v>10.126010000000001</v>
      </c>
      <c r="H2251">
        <v>10.126010000000001</v>
      </c>
      <c r="I2251">
        <v>81.870599999999996</v>
      </c>
      <c r="J2251">
        <v>0</v>
      </c>
      <c r="K2251">
        <v>0</v>
      </c>
      <c r="L2251">
        <v>0</v>
      </c>
      <c r="M2251">
        <v>0</v>
      </c>
      <c r="N2251">
        <v>0</v>
      </c>
      <c r="O2251">
        <v>4870</v>
      </c>
    </row>
    <row r="2252" spans="1:15">
      <c r="A2252" t="s">
        <v>30</v>
      </c>
      <c r="B2252" t="s">
        <v>39</v>
      </c>
      <c r="C2252" t="s">
        <v>40</v>
      </c>
      <c r="D2252" t="s">
        <v>27</v>
      </c>
      <c r="E2252">
        <v>11</v>
      </c>
      <c r="F2252" t="str">
        <f t="shared" si="35"/>
        <v>Average Per Device1-in-2August System Peak DayAll11</v>
      </c>
      <c r="G2252">
        <v>4.2530099999999997</v>
      </c>
      <c r="H2252">
        <v>4.2530099999999997</v>
      </c>
      <c r="I2252">
        <v>81.870599999999996</v>
      </c>
      <c r="J2252">
        <v>0</v>
      </c>
      <c r="K2252">
        <v>0</v>
      </c>
      <c r="L2252">
        <v>0</v>
      </c>
      <c r="M2252">
        <v>0</v>
      </c>
      <c r="N2252">
        <v>0</v>
      </c>
      <c r="O2252">
        <v>4870</v>
      </c>
    </row>
    <row r="2253" spans="1:15">
      <c r="A2253" t="s">
        <v>51</v>
      </c>
      <c r="B2253" t="s">
        <v>39</v>
      </c>
      <c r="C2253" t="s">
        <v>40</v>
      </c>
      <c r="D2253" t="s">
        <v>27</v>
      </c>
      <c r="E2253">
        <v>11</v>
      </c>
      <c r="F2253" t="str">
        <f t="shared" si="35"/>
        <v>Aggregate1-in-2August System Peak DayAll11</v>
      </c>
      <c r="G2253">
        <v>49.313659999999999</v>
      </c>
      <c r="H2253">
        <v>49.313659999999999</v>
      </c>
      <c r="I2253">
        <v>81.870599999999996</v>
      </c>
      <c r="J2253">
        <v>0</v>
      </c>
      <c r="K2253">
        <v>0</v>
      </c>
      <c r="L2253">
        <v>0</v>
      </c>
      <c r="M2253">
        <v>0</v>
      </c>
      <c r="N2253">
        <v>0</v>
      </c>
      <c r="O2253">
        <v>4870</v>
      </c>
    </row>
    <row r="2254" spans="1:15">
      <c r="A2254" t="s">
        <v>31</v>
      </c>
      <c r="B2254" t="s">
        <v>39</v>
      </c>
      <c r="C2254" t="s">
        <v>40</v>
      </c>
      <c r="D2254" t="s">
        <v>27</v>
      </c>
      <c r="E2254">
        <v>12</v>
      </c>
      <c r="F2254" t="str">
        <f t="shared" si="35"/>
        <v>Average Per Ton1-in-2August System Peak DayAll12</v>
      </c>
      <c r="G2254">
        <v>1.157681</v>
      </c>
      <c r="H2254">
        <v>1.157681</v>
      </c>
      <c r="I2254">
        <v>82.273700000000005</v>
      </c>
      <c r="J2254">
        <v>0</v>
      </c>
      <c r="K2254">
        <v>0</v>
      </c>
      <c r="L2254">
        <v>0</v>
      </c>
      <c r="M2254">
        <v>0</v>
      </c>
      <c r="N2254">
        <v>0</v>
      </c>
      <c r="O2254">
        <v>4870</v>
      </c>
    </row>
    <row r="2255" spans="1:15">
      <c r="A2255" t="s">
        <v>29</v>
      </c>
      <c r="B2255" t="s">
        <v>39</v>
      </c>
      <c r="C2255" t="s">
        <v>40</v>
      </c>
      <c r="D2255" t="s">
        <v>27</v>
      </c>
      <c r="E2255">
        <v>12</v>
      </c>
      <c r="F2255" t="str">
        <f t="shared" si="35"/>
        <v>Average Per Premise1-in-2August System Peak DayAll12</v>
      </c>
      <c r="G2255">
        <v>10.69983</v>
      </c>
      <c r="H2255">
        <v>10.69983</v>
      </c>
      <c r="I2255">
        <v>82.273700000000005</v>
      </c>
      <c r="J2255">
        <v>0</v>
      </c>
      <c r="K2255">
        <v>0</v>
      </c>
      <c r="L2255">
        <v>0</v>
      </c>
      <c r="M2255">
        <v>0</v>
      </c>
      <c r="N2255">
        <v>0</v>
      </c>
      <c r="O2255">
        <v>4870</v>
      </c>
    </row>
    <row r="2256" spans="1:15">
      <c r="A2256" t="s">
        <v>30</v>
      </c>
      <c r="B2256" t="s">
        <v>39</v>
      </c>
      <c r="C2256" t="s">
        <v>40</v>
      </c>
      <c r="D2256" t="s">
        <v>27</v>
      </c>
      <c r="E2256">
        <v>12</v>
      </c>
      <c r="F2256" t="str">
        <f t="shared" si="35"/>
        <v>Average Per Device1-in-2August System Peak DayAll12</v>
      </c>
      <c r="G2256">
        <v>4.4940189999999998</v>
      </c>
      <c r="H2256">
        <v>4.4940189999999998</v>
      </c>
      <c r="I2256">
        <v>82.273700000000005</v>
      </c>
      <c r="J2256">
        <v>0</v>
      </c>
      <c r="K2256">
        <v>0</v>
      </c>
      <c r="L2256">
        <v>0</v>
      </c>
      <c r="M2256">
        <v>0</v>
      </c>
      <c r="N2256">
        <v>0</v>
      </c>
      <c r="O2256">
        <v>4870</v>
      </c>
    </row>
    <row r="2257" spans="1:15">
      <c r="A2257" t="s">
        <v>51</v>
      </c>
      <c r="B2257" t="s">
        <v>39</v>
      </c>
      <c r="C2257" t="s">
        <v>40</v>
      </c>
      <c r="D2257" t="s">
        <v>27</v>
      </c>
      <c r="E2257">
        <v>12</v>
      </c>
      <c r="F2257" t="str">
        <f t="shared" si="35"/>
        <v>Aggregate1-in-2August System Peak DayAll12</v>
      </c>
      <c r="G2257">
        <v>52.108150000000002</v>
      </c>
      <c r="H2257">
        <v>52.108150000000002</v>
      </c>
      <c r="I2257">
        <v>82.273700000000005</v>
      </c>
      <c r="J2257">
        <v>0</v>
      </c>
      <c r="K2257">
        <v>0</v>
      </c>
      <c r="L2257">
        <v>0</v>
      </c>
      <c r="M2257">
        <v>0</v>
      </c>
      <c r="N2257">
        <v>0</v>
      </c>
      <c r="O2257">
        <v>4870</v>
      </c>
    </row>
    <row r="2258" spans="1:15">
      <c r="A2258" t="s">
        <v>31</v>
      </c>
      <c r="B2258" t="s">
        <v>39</v>
      </c>
      <c r="C2258" t="s">
        <v>40</v>
      </c>
      <c r="D2258" t="s">
        <v>27</v>
      </c>
      <c r="E2258">
        <v>13</v>
      </c>
      <c r="F2258" t="str">
        <f t="shared" si="35"/>
        <v>Average Per Ton1-in-2August System Peak DayAll13</v>
      </c>
      <c r="G2258">
        <v>1.176024</v>
      </c>
      <c r="H2258">
        <v>1.176024</v>
      </c>
      <c r="I2258">
        <v>81.760300000000001</v>
      </c>
      <c r="J2258">
        <v>0</v>
      </c>
      <c r="K2258">
        <v>0</v>
      </c>
      <c r="L2258">
        <v>0</v>
      </c>
      <c r="M2258">
        <v>0</v>
      </c>
      <c r="N2258">
        <v>0</v>
      </c>
      <c r="O2258">
        <v>4870</v>
      </c>
    </row>
    <row r="2259" spans="1:15">
      <c r="A2259" t="s">
        <v>29</v>
      </c>
      <c r="B2259" t="s">
        <v>39</v>
      </c>
      <c r="C2259" t="s">
        <v>40</v>
      </c>
      <c r="D2259" t="s">
        <v>27</v>
      </c>
      <c r="E2259">
        <v>13</v>
      </c>
      <c r="F2259" t="str">
        <f t="shared" si="35"/>
        <v>Average Per Premise1-in-2August System Peak DayAll13</v>
      </c>
      <c r="G2259">
        <v>10.86936</v>
      </c>
      <c r="H2259">
        <v>10.86936</v>
      </c>
      <c r="I2259">
        <v>81.760300000000001</v>
      </c>
      <c r="J2259">
        <v>0</v>
      </c>
      <c r="K2259">
        <v>0</v>
      </c>
      <c r="L2259">
        <v>0</v>
      </c>
      <c r="M2259">
        <v>0</v>
      </c>
      <c r="N2259">
        <v>0</v>
      </c>
      <c r="O2259">
        <v>4870</v>
      </c>
    </row>
    <row r="2260" spans="1:15">
      <c r="A2260" t="s">
        <v>30</v>
      </c>
      <c r="B2260" t="s">
        <v>39</v>
      </c>
      <c r="C2260" t="s">
        <v>40</v>
      </c>
      <c r="D2260" t="s">
        <v>27</v>
      </c>
      <c r="E2260">
        <v>13</v>
      </c>
      <c r="F2260" t="str">
        <f t="shared" si="35"/>
        <v>Average Per Device1-in-2August System Peak DayAll13</v>
      </c>
      <c r="G2260">
        <v>4.565226</v>
      </c>
      <c r="H2260">
        <v>4.565226</v>
      </c>
      <c r="I2260">
        <v>81.760300000000001</v>
      </c>
      <c r="J2260">
        <v>0</v>
      </c>
      <c r="K2260">
        <v>0</v>
      </c>
      <c r="L2260">
        <v>0</v>
      </c>
      <c r="M2260">
        <v>0</v>
      </c>
      <c r="N2260">
        <v>0</v>
      </c>
      <c r="O2260">
        <v>4870</v>
      </c>
    </row>
    <row r="2261" spans="1:15">
      <c r="A2261" t="s">
        <v>51</v>
      </c>
      <c r="B2261" t="s">
        <v>39</v>
      </c>
      <c r="C2261" t="s">
        <v>40</v>
      </c>
      <c r="D2261" t="s">
        <v>27</v>
      </c>
      <c r="E2261">
        <v>13</v>
      </c>
      <c r="F2261" t="str">
        <f t="shared" si="35"/>
        <v>Aggregate1-in-2August System Peak DayAll13</v>
      </c>
      <c r="G2261">
        <v>52.933799999999998</v>
      </c>
      <c r="H2261">
        <v>52.933799999999998</v>
      </c>
      <c r="I2261">
        <v>81.760300000000001</v>
      </c>
      <c r="J2261">
        <v>0</v>
      </c>
      <c r="K2261">
        <v>0</v>
      </c>
      <c r="L2261">
        <v>0</v>
      </c>
      <c r="M2261">
        <v>0</v>
      </c>
      <c r="N2261">
        <v>0</v>
      </c>
      <c r="O2261">
        <v>4870</v>
      </c>
    </row>
    <row r="2262" spans="1:15">
      <c r="A2262" t="s">
        <v>31</v>
      </c>
      <c r="B2262" t="s">
        <v>39</v>
      </c>
      <c r="C2262" t="s">
        <v>40</v>
      </c>
      <c r="D2262" t="s">
        <v>27</v>
      </c>
      <c r="E2262">
        <v>14</v>
      </c>
      <c r="F2262" t="str">
        <f t="shared" si="35"/>
        <v>Average Per Ton1-in-2August System Peak DayAll14</v>
      </c>
      <c r="G2262">
        <v>1.1150640000000001</v>
      </c>
      <c r="H2262">
        <v>1.181068</v>
      </c>
      <c r="I2262">
        <v>83.126000000000005</v>
      </c>
      <c r="J2262">
        <v>3.74443E-2</v>
      </c>
      <c r="K2262">
        <v>5.4317999999999998E-2</v>
      </c>
      <c r="L2262">
        <v>6.6004599999999997E-2</v>
      </c>
      <c r="M2262">
        <v>7.7691300000000005E-2</v>
      </c>
      <c r="N2262">
        <v>9.4564899999999993E-2</v>
      </c>
      <c r="O2262">
        <v>4870</v>
      </c>
    </row>
    <row r="2263" spans="1:15">
      <c r="A2263" t="s">
        <v>29</v>
      </c>
      <c r="B2263" t="s">
        <v>39</v>
      </c>
      <c r="C2263" t="s">
        <v>40</v>
      </c>
      <c r="D2263" t="s">
        <v>27</v>
      </c>
      <c r="E2263">
        <v>14</v>
      </c>
      <c r="F2263" t="str">
        <f t="shared" si="35"/>
        <v>Average Per Premise1-in-2August System Peak DayAll14</v>
      </c>
      <c r="G2263">
        <v>10.30594</v>
      </c>
      <c r="H2263">
        <v>10.915979999999999</v>
      </c>
      <c r="I2263">
        <v>83.126000000000005</v>
      </c>
      <c r="J2263">
        <v>0.34607759999999999</v>
      </c>
      <c r="K2263">
        <v>0.50203180000000003</v>
      </c>
      <c r="L2263">
        <v>0.61004519999999995</v>
      </c>
      <c r="M2263">
        <v>0.71805870000000005</v>
      </c>
      <c r="N2263">
        <v>0.87401289999999998</v>
      </c>
      <c r="O2263">
        <v>4870</v>
      </c>
    </row>
    <row r="2264" spans="1:15">
      <c r="A2264" t="s">
        <v>30</v>
      </c>
      <c r="B2264" t="s">
        <v>39</v>
      </c>
      <c r="C2264" t="s">
        <v>40</v>
      </c>
      <c r="D2264" t="s">
        <v>27</v>
      </c>
      <c r="E2264">
        <v>14</v>
      </c>
      <c r="F2264" t="str">
        <f t="shared" si="35"/>
        <v>Average Per Device1-in-2August System Peak DayAll14</v>
      </c>
      <c r="G2264">
        <v>4.3285819999999999</v>
      </c>
      <c r="H2264">
        <v>4.5848060000000004</v>
      </c>
      <c r="I2264">
        <v>83.126000000000005</v>
      </c>
      <c r="J2264">
        <v>0.1453556</v>
      </c>
      <c r="K2264">
        <v>0.21085770000000001</v>
      </c>
      <c r="L2264">
        <v>0.25622430000000002</v>
      </c>
      <c r="M2264">
        <v>0.30159079999999999</v>
      </c>
      <c r="N2264">
        <v>0.367093</v>
      </c>
      <c r="O2264">
        <v>4870</v>
      </c>
    </row>
    <row r="2265" spans="1:15">
      <c r="A2265" t="s">
        <v>51</v>
      </c>
      <c r="B2265" t="s">
        <v>39</v>
      </c>
      <c r="C2265" t="s">
        <v>40</v>
      </c>
      <c r="D2265" t="s">
        <v>27</v>
      </c>
      <c r="E2265">
        <v>14</v>
      </c>
      <c r="F2265" t="str">
        <f t="shared" si="35"/>
        <v>Aggregate1-in-2August System Peak DayAll14</v>
      </c>
      <c r="G2265">
        <v>50.189909999999998</v>
      </c>
      <c r="H2265">
        <v>53.160829999999997</v>
      </c>
      <c r="I2265">
        <v>83.126000000000005</v>
      </c>
      <c r="J2265">
        <v>1.685398</v>
      </c>
      <c r="K2265">
        <v>2.4448949999999998</v>
      </c>
      <c r="L2265">
        <v>2.97092</v>
      </c>
      <c r="M2265">
        <v>3.4969459999999999</v>
      </c>
      <c r="N2265">
        <v>4.256443</v>
      </c>
      <c r="O2265">
        <v>4870</v>
      </c>
    </row>
    <row r="2266" spans="1:15">
      <c r="A2266" t="s">
        <v>31</v>
      </c>
      <c r="B2266" t="s">
        <v>39</v>
      </c>
      <c r="C2266" t="s">
        <v>40</v>
      </c>
      <c r="D2266" t="s">
        <v>27</v>
      </c>
      <c r="E2266">
        <v>15</v>
      </c>
      <c r="F2266" t="str">
        <f t="shared" si="35"/>
        <v>Average Per Ton1-in-2August System Peak DayAll15</v>
      </c>
      <c r="G2266">
        <v>1.106754</v>
      </c>
      <c r="H2266">
        <v>1.182814</v>
      </c>
      <c r="I2266">
        <v>85.432400000000001</v>
      </c>
      <c r="J2266">
        <v>4.3063700000000003E-2</v>
      </c>
      <c r="K2266">
        <v>6.25584E-2</v>
      </c>
      <c r="L2266">
        <v>7.6060500000000003E-2</v>
      </c>
      <c r="M2266">
        <v>8.9562500000000003E-2</v>
      </c>
      <c r="N2266">
        <v>0.1090573</v>
      </c>
      <c r="O2266">
        <v>4870</v>
      </c>
    </row>
    <row r="2267" spans="1:15">
      <c r="A2267" t="s">
        <v>29</v>
      </c>
      <c r="B2267" t="s">
        <v>39</v>
      </c>
      <c r="C2267" t="s">
        <v>40</v>
      </c>
      <c r="D2267" t="s">
        <v>27</v>
      </c>
      <c r="E2267">
        <v>15</v>
      </c>
      <c r="F2267" t="str">
        <f t="shared" si="35"/>
        <v>Average Per Premise1-in-2August System Peak DayAll15</v>
      </c>
      <c r="G2267">
        <v>10.22913</v>
      </c>
      <c r="H2267">
        <v>10.932119999999999</v>
      </c>
      <c r="I2267">
        <v>85.432400000000001</v>
      </c>
      <c r="J2267">
        <v>0.39801439999999999</v>
      </c>
      <c r="K2267">
        <v>0.57819419999999999</v>
      </c>
      <c r="L2267">
        <v>0.70298620000000001</v>
      </c>
      <c r="M2267">
        <v>0.82777820000000002</v>
      </c>
      <c r="N2267">
        <v>1.0079579999999999</v>
      </c>
      <c r="O2267">
        <v>4870</v>
      </c>
    </row>
    <row r="2268" spans="1:15">
      <c r="A2268" t="s">
        <v>30</v>
      </c>
      <c r="B2268" t="s">
        <v>39</v>
      </c>
      <c r="C2268" t="s">
        <v>40</v>
      </c>
      <c r="D2268" t="s">
        <v>27</v>
      </c>
      <c r="E2268">
        <v>15</v>
      </c>
      <c r="F2268" t="str">
        <f t="shared" si="35"/>
        <v>Average Per Device1-in-2August System Peak DayAll15</v>
      </c>
      <c r="G2268">
        <v>4.2963230000000001</v>
      </c>
      <c r="H2268">
        <v>4.591583</v>
      </c>
      <c r="I2268">
        <v>85.432400000000001</v>
      </c>
      <c r="J2268">
        <v>0.1671695</v>
      </c>
      <c r="K2268">
        <v>0.24284649999999999</v>
      </c>
      <c r="L2268">
        <v>0.29526029999999998</v>
      </c>
      <c r="M2268">
        <v>0.34767399999999998</v>
      </c>
      <c r="N2268">
        <v>0.42335109999999998</v>
      </c>
      <c r="O2268">
        <v>4870</v>
      </c>
    </row>
    <row r="2269" spans="1:15">
      <c r="A2269" t="s">
        <v>51</v>
      </c>
      <c r="B2269" t="s">
        <v>39</v>
      </c>
      <c r="C2269" t="s">
        <v>40</v>
      </c>
      <c r="D2269" t="s">
        <v>27</v>
      </c>
      <c r="E2269">
        <v>15</v>
      </c>
      <c r="F2269" t="str">
        <f t="shared" si="35"/>
        <v>Aggregate1-in-2August System Peak DayAll15</v>
      </c>
      <c r="G2269">
        <v>49.815860000000001</v>
      </c>
      <c r="H2269">
        <v>53.239400000000003</v>
      </c>
      <c r="I2269">
        <v>85.432400000000001</v>
      </c>
      <c r="J2269">
        <v>1.9383300000000001</v>
      </c>
      <c r="K2269">
        <v>2.8158059999999998</v>
      </c>
      <c r="L2269">
        <v>3.423543</v>
      </c>
      <c r="M2269">
        <v>4.0312799999999998</v>
      </c>
      <c r="N2269">
        <v>4.9087560000000003</v>
      </c>
      <c r="O2269">
        <v>4870</v>
      </c>
    </row>
    <row r="2270" spans="1:15">
      <c r="A2270" t="s">
        <v>31</v>
      </c>
      <c r="B2270" t="s">
        <v>39</v>
      </c>
      <c r="C2270" t="s">
        <v>40</v>
      </c>
      <c r="D2270" t="s">
        <v>27</v>
      </c>
      <c r="E2270">
        <v>16</v>
      </c>
      <c r="F2270" t="str">
        <f t="shared" si="35"/>
        <v>Average Per Ton1-in-2August System Peak DayAll16</v>
      </c>
      <c r="G2270">
        <v>1.082171</v>
      </c>
      <c r="H2270">
        <v>1.163923</v>
      </c>
      <c r="I2270">
        <v>85.763800000000003</v>
      </c>
      <c r="J2270">
        <v>4.5905700000000001E-2</v>
      </c>
      <c r="K2270">
        <v>6.7084199999999997E-2</v>
      </c>
      <c r="L2270">
        <v>8.17523E-2</v>
      </c>
      <c r="M2270">
        <v>9.6420400000000003E-2</v>
      </c>
      <c r="N2270">
        <v>0.11759890000000001</v>
      </c>
      <c r="O2270">
        <v>4870</v>
      </c>
    </row>
    <row r="2271" spans="1:15">
      <c r="A2271" t="s">
        <v>29</v>
      </c>
      <c r="B2271" t="s">
        <v>39</v>
      </c>
      <c r="C2271" t="s">
        <v>40</v>
      </c>
      <c r="D2271" t="s">
        <v>27</v>
      </c>
      <c r="E2271">
        <v>16</v>
      </c>
      <c r="F2271" t="str">
        <f t="shared" si="35"/>
        <v>Average Per Premise1-in-2August System Peak DayAll16</v>
      </c>
      <c r="G2271">
        <v>10.00193</v>
      </c>
      <c r="H2271">
        <v>10.75752</v>
      </c>
      <c r="I2271">
        <v>85.763800000000003</v>
      </c>
      <c r="J2271">
        <v>0.42428179999999999</v>
      </c>
      <c r="K2271">
        <v>0.62002290000000004</v>
      </c>
      <c r="L2271">
        <v>0.75559259999999995</v>
      </c>
      <c r="M2271">
        <v>0.89116240000000002</v>
      </c>
      <c r="N2271">
        <v>1.0869040000000001</v>
      </c>
      <c r="O2271">
        <v>4870</v>
      </c>
    </row>
    <row r="2272" spans="1:15">
      <c r="A2272" t="s">
        <v>30</v>
      </c>
      <c r="B2272" t="s">
        <v>39</v>
      </c>
      <c r="C2272" t="s">
        <v>40</v>
      </c>
      <c r="D2272" t="s">
        <v>27</v>
      </c>
      <c r="E2272">
        <v>16</v>
      </c>
      <c r="F2272" t="str">
        <f t="shared" si="35"/>
        <v>Average Per Device1-in-2August System Peak DayAll16</v>
      </c>
      <c r="G2272">
        <v>4.2008960000000002</v>
      </c>
      <c r="H2272">
        <v>4.5182510000000002</v>
      </c>
      <c r="I2272">
        <v>85.763800000000003</v>
      </c>
      <c r="J2272">
        <v>0.178202</v>
      </c>
      <c r="K2272">
        <v>0.26041500000000001</v>
      </c>
      <c r="L2272">
        <v>0.31735540000000001</v>
      </c>
      <c r="M2272">
        <v>0.37429590000000001</v>
      </c>
      <c r="N2272">
        <v>0.4565089</v>
      </c>
      <c r="O2272">
        <v>4870</v>
      </c>
    </row>
    <row r="2273" spans="1:15">
      <c r="A2273" t="s">
        <v>51</v>
      </c>
      <c r="B2273" t="s">
        <v>39</v>
      </c>
      <c r="C2273" t="s">
        <v>40</v>
      </c>
      <c r="D2273" t="s">
        <v>27</v>
      </c>
      <c r="E2273">
        <v>16</v>
      </c>
      <c r="F2273" t="str">
        <f t="shared" si="35"/>
        <v>Aggregate1-in-2August System Peak DayAll16</v>
      </c>
      <c r="G2273">
        <v>48.709380000000003</v>
      </c>
      <c r="H2273">
        <v>52.389119999999998</v>
      </c>
      <c r="I2273">
        <v>85.763800000000003</v>
      </c>
      <c r="J2273">
        <v>2.0662530000000001</v>
      </c>
      <c r="K2273">
        <v>3.0195120000000002</v>
      </c>
      <c r="L2273">
        <v>3.6797360000000001</v>
      </c>
      <c r="M2273">
        <v>4.3399609999999997</v>
      </c>
      <c r="N2273">
        <v>5.2932199999999998</v>
      </c>
      <c r="O2273">
        <v>4870</v>
      </c>
    </row>
    <row r="2274" spans="1:15">
      <c r="A2274" t="s">
        <v>31</v>
      </c>
      <c r="B2274" t="s">
        <v>39</v>
      </c>
      <c r="C2274" t="s">
        <v>40</v>
      </c>
      <c r="D2274" t="s">
        <v>27</v>
      </c>
      <c r="E2274">
        <v>17</v>
      </c>
      <c r="F2274" t="str">
        <f t="shared" si="35"/>
        <v>Average Per Ton1-in-2August System Peak DayAll17</v>
      </c>
      <c r="G2274">
        <v>1.029612</v>
      </c>
      <c r="H2274">
        <v>1.107955</v>
      </c>
      <c r="I2274">
        <v>83.263800000000003</v>
      </c>
      <c r="J2274">
        <v>4.3794800000000002E-2</v>
      </c>
      <c r="K2274">
        <v>6.4206100000000002E-2</v>
      </c>
      <c r="L2274">
        <v>7.8342800000000004E-2</v>
      </c>
      <c r="M2274">
        <v>9.2479599999999995E-2</v>
      </c>
      <c r="N2274">
        <v>0.1128909</v>
      </c>
      <c r="O2274">
        <v>4870</v>
      </c>
    </row>
    <row r="2275" spans="1:15">
      <c r="A2275" t="s">
        <v>29</v>
      </c>
      <c r="B2275" t="s">
        <v>39</v>
      </c>
      <c r="C2275" t="s">
        <v>40</v>
      </c>
      <c r="D2275" t="s">
        <v>27</v>
      </c>
      <c r="E2275">
        <v>17</v>
      </c>
      <c r="F2275" t="str">
        <f t="shared" si="35"/>
        <v>Average Per Premise1-in-2August System Peak DayAll17</v>
      </c>
      <c r="G2275">
        <v>9.5161560000000005</v>
      </c>
      <c r="H2275">
        <v>10.24024</v>
      </c>
      <c r="I2275">
        <v>83.263800000000003</v>
      </c>
      <c r="J2275">
        <v>0.40477160000000001</v>
      </c>
      <c r="K2275">
        <v>0.59342209999999995</v>
      </c>
      <c r="L2275">
        <v>0.72408099999999997</v>
      </c>
      <c r="M2275">
        <v>0.85473980000000005</v>
      </c>
      <c r="N2275">
        <v>1.04339</v>
      </c>
      <c r="O2275">
        <v>4870</v>
      </c>
    </row>
    <row r="2276" spans="1:15">
      <c r="A2276" t="s">
        <v>30</v>
      </c>
      <c r="B2276" t="s">
        <v>39</v>
      </c>
      <c r="C2276" t="s">
        <v>40</v>
      </c>
      <c r="D2276" t="s">
        <v>27</v>
      </c>
      <c r="E2276">
        <v>17</v>
      </c>
      <c r="F2276" t="str">
        <f t="shared" si="35"/>
        <v>Average Per Device1-in-2August System Peak DayAll17</v>
      </c>
      <c r="G2276">
        <v>3.9968680000000001</v>
      </c>
      <c r="H2276">
        <v>4.3009880000000003</v>
      </c>
      <c r="I2276">
        <v>83.263800000000003</v>
      </c>
      <c r="J2276">
        <v>0.17000760000000001</v>
      </c>
      <c r="K2276">
        <v>0.2492424</v>
      </c>
      <c r="L2276">
        <v>0.30412030000000001</v>
      </c>
      <c r="M2276">
        <v>0.35899809999999999</v>
      </c>
      <c r="N2276">
        <v>0.43823289999999998</v>
      </c>
      <c r="O2276">
        <v>4870</v>
      </c>
    </row>
    <row r="2277" spans="1:15">
      <c r="A2277" t="s">
        <v>51</v>
      </c>
      <c r="B2277" t="s">
        <v>39</v>
      </c>
      <c r="C2277" t="s">
        <v>40</v>
      </c>
      <c r="D2277" t="s">
        <v>27</v>
      </c>
      <c r="E2277">
        <v>17</v>
      </c>
      <c r="F2277" t="str">
        <f t="shared" si="35"/>
        <v>Aggregate1-in-2August System Peak DayAll17</v>
      </c>
      <c r="G2277">
        <v>46.343679999999999</v>
      </c>
      <c r="H2277">
        <v>49.869950000000003</v>
      </c>
      <c r="I2277">
        <v>83.263800000000003</v>
      </c>
      <c r="J2277">
        <v>1.971238</v>
      </c>
      <c r="K2277">
        <v>2.8899659999999998</v>
      </c>
      <c r="L2277">
        <v>3.5262739999999999</v>
      </c>
      <c r="M2277">
        <v>4.1625829999999997</v>
      </c>
      <c r="N2277">
        <v>5.0813110000000004</v>
      </c>
      <c r="O2277">
        <v>4870</v>
      </c>
    </row>
    <row r="2278" spans="1:15">
      <c r="A2278" t="s">
        <v>31</v>
      </c>
      <c r="B2278" t="s">
        <v>39</v>
      </c>
      <c r="C2278" t="s">
        <v>40</v>
      </c>
      <c r="D2278" t="s">
        <v>27</v>
      </c>
      <c r="E2278">
        <v>18</v>
      </c>
      <c r="F2278" t="str">
        <f t="shared" si="35"/>
        <v>Average Per Ton1-in-2August System Peak DayAll18</v>
      </c>
      <c r="G2278">
        <v>0.93035760000000001</v>
      </c>
      <c r="H2278">
        <v>0.99126259999999999</v>
      </c>
      <c r="I2278">
        <v>79.685599999999994</v>
      </c>
      <c r="J2278">
        <v>3.4340700000000002E-2</v>
      </c>
      <c r="K2278">
        <v>5.0035099999999999E-2</v>
      </c>
      <c r="L2278">
        <v>6.0905000000000001E-2</v>
      </c>
      <c r="M2278">
        <v>7.1774900000000003E-2</v>
      </c>
      <c r="N2278">
        <v>8.74693E-2</v>
      </c>
      <c r="O2278">
        <v>4870</v>
      </c>
    </row>
    <row r="2279" spans="1:15">
      <c r="A2279" t="s">
        <v>29</v>
      </c>
      <c r="B2279" t="s">
        <v>39</v>
      </c>
      <c r="C2279" t="s">
        <v>40</v>
      </c>
      <c r="D2279" t="s">
        <v>27</v>
      </c>
      <c r="E2279">
        <v>18</v>
      </c>
      <c r="F2279" t="str">
        <f t="shared" si="35"/>
        <v>Average Per Premise1-in-2August System Peak DayAll18</v>
      </c>
      <c r="G2279">
        <v>8.5987969999999994</v>
      </c>
      <c r="H2279">
        <v>9.1617090000000001</v>
      </c>
      <c r="I2279">
        <v>79.685599999999994</v>
      </c>
      <c r="J2279">
        <v>0.31739230000000002</v>
      </c>
      <c r="K2279">
        <v>0.46244730000000001</v>
      </c>
      <c r="L2279">
        <v>0.56291199999999997</v>
      </c>
      <c r="M2279">
        <v>0.66337670000000004</v>
      </c>
      <c r="N2279">
        <v>0.80843160000000003</v>
      </c>
      <c r="O2279">
        <v>4870</v>
      </c>
    </row>
    <row r="2280" spans="1:15">
      <c r="A2280" t="s">
        <v>30</v>
      </c>
      <c r="B2280" t="s">
        <v>39</v>
      </c>
      <c r="C2280" t="s">
        <v>40</v>
      </c>
      <c r="D2280" t="s">
        <v>27</v>
      </c>
      <c r="E2280">
        <v>18</v>
      </c>
      <c r="F2280" t="str">
        <f t="shared" si="35"/>
        <v>Average Per Device1-in-2August System Peak DayAll18</v>
      </c>
      <c r="G2280">
        <v>3.6115689999999998</v>
      </c>
      <c r="H2280">
        <v>3.8479969999999999</v>
      </c>
      <c r="I2280">
        <v>79.685599999999994</v>
      </c>
      <c r="J2280">
        <v>0.1333075</v>
      </c>
      <c r="K2280">
        <v>0.19423190000000001</v>
      </c>
      <c r="L2280">
        <v>0.2364279</v>
      </c>
      <c r="M2280">
        <v>0.27862389999999998</v>
      </c>
      <c r="N2280">
        <v>0.33954830000000003</v>
      </c>
      <c r="O2280">
        <v>4870</v>
      </c>
    </row>
    <row r="2281" spans="1:15">
      <c r="A2281" t="s">
        <v>51</v>
      </c>
      <c r="B2281" t="s">
        <v>39</v>
      </c>
      <c r="C2281" t="s">
        <v>40</v>
      </c>
      <c r="D2281" t="s">
        <v>27</v>
      </c>
      <c r="E2281">
        <v>18</v>
      </c>
      <c r="F2281" t="str">
        <f t="shared" si="35"/>
        <v>Aggregate1-in-2August System Peak DayAll18</v>
      </c>
      <c r="G2281">
        <v>41.876139999999999</v>
      </c>
      <c r="H2281">
        <v>44.617519999999999</v>
      </c>
      <c r="I2281">
        <v>79.685599999999994</v>
      </c>
      <c r="J2281">
        <v>1.545701</v>
      </c>
      <c r="K2281">
        <v>2.252119</v>
      </c>
      <c r="L2281">
        <v>2.7413810000000001</v>
      </c>
      <c r="M2281">
        <v>3.2306439999999998</v>
      </c>
      <c r="N2281">
        <v>3.9370620000000001</v>
      </c>
      <c r="O2281">
        <v>4870</v>
      </c>
    </row>
    <row r="2282" spans="1:15">
      <c r="A2282" t="s">
        <v>31</v>
      </c>
      <c r="B2282" t="s">
        <v>39</v>
      </c>
      <c r="C2282" t="s">
        <v>40</v>
      </c>
      <c r="D2282" t="s">
        <v>27</v>
      </c>
      <c r="E2282">
        <v>19</v>
      </c>
      <c r="F2282" t="str">
        <f t="shared" si="35"/>
        <v>Average Per Ton1-in-2August System Peak DayAll19</v>
      </c>
      <c r="G2282">
        <v>0.85643279999999999</v>
      </c>
      <c r="H2282">
        <v>0.85643279999999999</v>
      </c>
      <c r="I2282">
        <v>75.9846</v>
      </c>
      <c r="J2282">
        <v>0</v>
      </c>
      <c r="K2282">
        <v>0</v>
      </c>
      <c r="L2282">
        <v>0</v>
      </c>
      <c r="M2282">
        <v>0</v>
      </c>
      <c r="N2282">
        <v>0</v>
      </c>
      <c r="O2282">
        <v>4870</v>
      </c>
    </row>
    <row r="2283" spans="1:15">
      <c r="A2283" t="s">
        <v>29</v>
      </c>
      <c r="B2283" t="s">
        <v>39</v>
      </c>
      <c r="C2283" t="s">
        <v>40</v>
      </c>
      <c r="D2283" t="s">
        <v>27</v>
      </c>
      <c r="E2283">
        <v>19</v>
      </c>
      <c r="F2283" t="str">
        <f t="shared" si="35"/>
        <v>Average Per Premise1-in-2August System Peak DayAll19</v>
      </c>
      <c r="G2283">
        <v>7.9155490000000004</v>
      </c>
      <c r="H2283">
        <v>7.9155490000000004</v>
      </c>
      <c r="I2283">
        <v>75.9846</v>
      </c>
      <c r="J2283">
        <v>0</v>
      </c>
      <c r="K2283">
        <v>0</v>
      </c>
      <c r="L2283">
        <v>0</v>
      </c>
      <c r="M2283">
        <v>0</v>
      </c>
      <c r="N2283">
        <v>0</v>
      </c>
      <c r="O2283">
        <v>4870</v>
      </c>
    </row>
    <row r="2284" spans="1:15">
      <c r="A2284" t="s">
        <v>30</v>
      </c>
      <c r="B2284" t="s">
        <v>39</v>
      </c>
      <c r="C2284" t="s">
        <v>40</v>
      </c>
      <c r="D2284" t="s">
        <v>27</v>
      </c>
      <c r="E2284">
        <v>19</v>
      </c>
      <c r="F2284" t="str">
        <f t="shared" si="35"/>
        <v>Average Per Device1-in-2August System Peak DayAll19</v>
      </c>
      <c r="G2284">
        <v>3.3245990000000001</v>
      </c>
      <c r="H2284">
        <v>3.3245990000000001</v>
      </c>
      <c r="I2284">
        <v>75.9846</v>
      </c>
      <c r="J2284">
        <v>0</v>
      </c>
      <c r="K2284">
        <v>0</v>
      </c>
      <c r="L2284">
        <v>0</v>
      </c>
      <c r="M2284">
        <v>0</v>
      </c>
      <c r="N2284">
        <v>0</v>
      </c>
      <c r="O2284">
        <v>4870</v>
      </c>
    </row>
    <row r="2285" spans="1:15">
      <c r="A2285" t="s">
        <v>51</v>
      </c>
      <c r="B2285" t="s">
        <v>39</v>
      </c>
      <c r="C2285" t="s">
        <v>40</v>
      </c>
      <c r="D2285" t="s">
        <v>27</v>
      </c>
      <c r="E2285">
        <v>19</v>
      </c>
      <c r="F2285" t="str">
        <f t="shared" si="35"/>
        <v>Aggregate1-in-2August System Peak DayAll19</v>
      </c>
      <c r="G2285">
        <v>38.548729999999999</v>
      </c>
      <c r="H2285">
        <v>38.548729999999999</v>
      </c>
      <c r="I2285">
        <v>75.9846</v>
      </c>
      <c r="J2285">
        <v>0</v>
      </c>
      <c r="K2285">
        <v>0</v>
      </c>
      <c r="L2285">
        <v>0</v>
      </c>
      <c r="M2285">
        <v>0</v>
      </c>
      <c r="N2285">
        <v>0</v>
      </c>
      <c r="O2285">
        <v>4870</v>
      </c>
    </row>
    <row r="2286" spans="1:15">
      <c r="A2286" t="s">
        <v>31</v>
      </c>
      <c r="B2286" t="s">
        <v>39</v>
      </c>
      <c r="C2286" t="s">
        <v>40</v>
      </c>
      <c r="D2286" t="s">
        <v>27</v>
      </c>
      <c r="E2286">
        <v>20</v>
      </c>
      <c r="F2286" t="str">
        <f t="shared" si="35"/>
        <v>Average Per Ton1-in-2August System Peak DayAll20</v>
      </c>
      <c r="G2286">
        <v>0.79983349999999998</v>
      </c>
      <c r="H2286">
        <v>0.79983349999999998</v>
      </c>
      <c r="I2286">
        <v>72.520700000000005</v>
      </c>
      <c r="J2286">
        <v>0</v>
      </c>
      <c r="K2286">
        <v>0</v>
      </c>
      <c r="L2286">
        <v>0</v>
      </c>
      <c r="M2286">
        <v>0</v>
      </c>
      <c r="N2286">
        <v>0</v>
      </c>
      <c r="O2286">
        <v>4870</v>
      </c>
    </row>
    <row r="2287" spans="1:15">
      <c r="A2287" t="s">
        <v>29</v>
      </c>
      <c r="B2287" t="s">
        <v>39</v>
      </c>
      <c r="C2287" t="s">
        <v>40</v>
      </c>
      <c r="D2287" t="s">
        <v>27</v>
      </c>
      <c r="E2287">
        <v>20</v>
      </c>
      <c r="F2287" t="str">
        <f t="shared" si="35"/>
        <v>Average Per Premise1-in-2August System Peak DayAll20</v>
      </c>
      <c r="G2287">
        <v>7.3924320000000003</v>
      </c>
      <c r="H2287">
        <v>7.3924320000000003</v>
      </c>
      <c r="I2287">
        <v>72.520700000000005</v>
      </c>
      <c r="J2287">
        <v>0</v>
      </c>
      <c r="K2287">
        <v>0</v>
      </c>
      <c r="L2287">
        <v>0</v>
      </c>
      <c r="M2287">
        <v>0</v>
      </c>
      <c r="N2287">
        <v>0</v>
      </c>
      <c r="O2287">
        <v>4870</v>
      </c>
    </row>
    <row r="2288" spans="1:15">
      <c r="A2288" t="s">
        <v>30</v>
      </c>
      <c r="B2288" t="s">
        <v>39</v>
      </c>
      <c r="C2288" t="s">
        <v>40</v>
      </c>
      <c r="D2288" t="s">
        <v>27</v>
      </c>
      <c r="E2288">
        <v>20</v>
      </c>
      <c r="F2288" t="str">
        <f t="shared" si="35"/>
        <v>Average Per Device1-in-2August System Peak DayAll20</v>
      </c>
      <c r="G2288">
        <v>3.1048849999999999</v>
      </c>
      <c r="H2288">
        <v>3.1048849999999999</v>
      </c>
      <c r="I2288">
        <v>72.520700000000005</v>
      </c>
      <c r="J2288">
        <v>0</v>
      </c>
      <c r="K2288">
        <v>0</v>
      </c>
      <c r="L2288">
        <v>0</v>
      </c>
      <c r="M2288">
        <v>0</v>
      </c>
      <c r="N2288">
        <v>0</v>
      </c>
      <c r="O2288">
        <v>4870</v>
      </c>
    </row>
    <row r="2289" spans="1:15">
      <c r="A2289" t="s">
        <v>51</v>
      </c>
      <c r="B2289" t="s">
        <v>39</v>
      </c>
      <c r="C2289" t="s">
        <v>40</v>
      </c>
      <c r="D2289" t="s">
        <v>27</v>
      </c>
      <c r="E2289">
        <v>20</v>
      </c>
      <c r="F2289" t="str">
        <f t="shared" si="35"/>
        <v>Aggregate1-in-2August System Peak DayAll20</v>
      </c>
      <c r="G2289">
        <v>36.001150000000003</v>
      </c>
      <c r="H2289">
        <v>36.001150000000003</v>
      </c>
      <c r="I2289">
        <v>72.520700000000005</v>
      </c>
      <c r="J2289">
        <v>0</v>
      </c>
      <c r="K2289">
        <v>0</v>
      </c>
      <c r="L2289">
        <v>0</v>
      </c>
      <c r="M2289">
        <v>0</v>
      </c>
      <c r="N2289">
        <v>0</v>
      </c>
      <c r="O2289">
        <v>4870</v>
      </c>
    </row>
    <row r="2290" spans="1:15">
      <c r="A2290" t="s">
        <v>31</v>
      </c>
      <c r="B2290" t="s">
        <v>39</v>
      </c>
      <c r="C2290" t="s">
        <v>40</v>
      </c>
      <c r="D2290" t="s">
        <v>27</v>
      </c>
      <c r="E2290">
        <v>21</v>
      </c>
      <c r="F2290" t="str">
        <f t="shared" si="35"/>
        <v>Average Per Ton1-in-2August System Peak DayAll21</v>
      </c>
      <c r="G2290">
        <v>0.73955870000000001</v>
      </c>
      <c r="H2290">
        <v>0.73955870000000001</v>
      </c>
      <c r="I2290">
        <v>71.491</v>
      </c>
      <c r="J2290">
        <v>0</v>
      </c>
      <c r="K2290">
        <v>0</v>
      </c>
      <c r="L2290">
        <v>0</v>
      </c>
      <c r="M2290">
        <v>0</v>
      </c>
      <c r="N2290">
        <v>0</v>
      </c>
      <c r="O2290">
        <v>4870</v>
      </c>
    </row>
    <row r="2291" spans="1:15">
      <c r="A2291" t="s">
        <v>29</v>
      </c>
      <c r="B2291" t="s">
        <v>39</v>
      </c>
      <c r="C2291" t="s">
        <v>40</v>
      </c>
      <c r="D2291" t="s">
        <v>27</v>
      </c>
      <c r="E2291">
        <v>21</v>
      </c>
      <c r="F2291" t="str">
        <f t="shared" si="35"/>
        <v>Average Per Premise1-in-2August System Peak DayAll21</v>
      </c>
      <c r="G2291">
        <v>6.8353450000000002</v>
      </c>
      <c r="H2291">
        <v>6.8353450000000002</v>
      </c>
      <c r="I2291">
        <v>71.491</v>
      </c>
      <c r="J2291">
        <v>0</v>
      </c>
      <c r="K2291">
        <v>0</v>
      </c>
      <c r="L2291">
        <v>0</v>
      </c>
      <c r="M2291">
        <v>0</v>
      </c>
      <c r="N2291">
        <v>0</v>
      </c>
      <c r="O2291">
        <v>4870</v>
      </c>
    </row>
    <row r="2292" spans="1:15">
      <c r="A2292" t="s">
        <v>30</v>
      </c>
      <c r="B2292" t="s">
        <v>39</v>
      </c>
      <c r="C2292" t="s">
        <v>40</v>
      </c>
      <c r="D2292" t="s">
        <v>27</v>
      </c>
      <c r="E2292">
        <v>21</v>
      </c>
      <c r="F2292" t="str">
        <f t="shared" si="35"/>
        <v>Average Per Device1-in-2August System Peak DayAll21</v>
      </c>
      <c r="G2292">
        <v>2.8709039999999999</v>
      </c>
      <c r="H2292">
        <v>2.8709039999999999</v>
      </c>
      <c r="I2292">
        <v>71.491</v>
      </c>
      <c r="J2292">
        <v>0</v>
      </c>
      <c r="K2292">
        <v>0</v>
      </c>
      <c r="L2292">
        <v>0</v>
      </c>
      <c r="M2292">
        <v>0</v>
      </c>
      <c r="N2292">
        <v>0</v>
      </c>
      <c r="O2292">
        <v>4870</v>
      </c>
    </row>
    <row r="2293" spans="1:15">
      <c r="A2293" t="s">
        <v>51</v>
      </c>
      <c r="B2293" t="s">
        <v>39</v>
      </c>
      <c r="C2293" t="s">
        <v>40</v>
      </c>
      <c r="D2293" t="s">
        <v>27</v>
      </c>
      <c r="E2293">
        <v>21</v>
      </c>
      <c r="F2293" t="str">
        <f t="shared" si="35"/>
        <v>Aggregate1-in-2August System Peak DayAll21</v>
      </c>
      <c r="G2293">
        <v>33.288130000000002</v>
      </c>
      <c r="H2293">
        <v>33.288130000000002</v>
      </c>
      <c r="I2293">
        <v>71.491</v>
      </c>
      <c r="J2293">
        <v>0</v>
      </c>
      <c r="K2293">
        <v>0</v>
      </c>
      <c r="L2293">
        <v>0</v>
      </c>
      <c r="M2293">
        <v>0</v>
      </c>
      <c r="N2293">
        <v>0</v>
      </c>
      <c r="O2293">
        <v>4870</v>
      </c>
    </row>
    <row r="2294" spans="1:15">
      <c r="A2294" t="s">
        <v>31</v>
      </c>
      <c r="B2294" t="s">
        <v>39</v>
      </c>
      <c r="C2294" t="s">
        <v>40</v>
      </c>
      <c r="D2294" t="s">
        <v>27</v>
      </c>
      <c r="E2294">
        <v>22</v>
      </c>
      <c r="F2294" t="str">
        <f t="shared" si="35"/>
        <v>Average Per Ton1-in-2August System Peak DayAll22</v>
      </c>
      <c r="G2294">
        <v>0.6485959</v>
      </c>
      <c r="H2294">
        <v>0.6485959</v>
      </c>
      <c r="I2294">
        <v>70.207999999999998</v>
      </c>
      <c r="J2294">
        <v>0</v>
      </c>
      <c r="K2294">
        <v>0</v>
      </c>
      <c r="L2294">
        <v>0</v>
      </c>
      <c r="M2294">
        <v>0</v>
      </c>
      <c r="N2294">
        <v>0</v>
      </c>
      <c r="O2294">
        <v>4870</v>
      </c>
    </row>
    <row r="2295" spans="1:15">
      <c r="A2295" t="s">
        <v>29</v>
      </c>
      <c r="B2295" t="s">
        <v>39</v>
      </c>
      <c r="C2295" t="s">
        <v>40</v>
      </c>
      <c r="D2295" t="s">
        <v>27</v>
      </c>
      <c r="E2295">
        <v>22</v>
      </c>
      <c r="F2295" t="str">
        <f t="shared" si="35"/>
        <v>Average Per Premise1-in-2August System Peak DayAll22</v>
      </c>
      <c r="G2295">
        <v>5.9946250000000001</v>
      </c>
      <c r="H2295">
        <v>5.9946250000000001</v>
      </c>
      <c r="I2295">
        <v>70.207999999999998</v>
      </c>
      <c r="J2295">
        <v>0</v>
      </c>
      <c r="K2295">
        <v>0</v>
      </c>
      <c r="L2295">
        <v>0</v>
      </c>
      <c r="M2295">
        <v>0</v>
      </c>
      <c r="N2295">
        <v>0</v>
      </c>
      <c r="O2295">
        <v>4870</v>
      </c>
    </row>
    <row r="2296" spans="1:15">
      <c r="A2296" t="s">
        <v>30</v>
      </c>
      <c r="B2296" t="s">
        <v>39</v>
      </c>
      <c r="C2296" t="s">
        <v>40</v>
      </c>
      <c r="D2296" t="s">
        <v>27</v>
      </c>
      <c r="E2296">
        <v>22</v>
      </c>
      <c r="F2296" t="str">
        <f t="shared" si="35"/>
        <v>Average Per Device1-in-2August System Peak DayAll22</v>
      </c>
      <c r="G2296">
        <v>2.5177939999999999</v>
      </c>
      <c r="H2296">
        <v>2.5177939999999999</v>
      </c>
      <c r="I2296">
        <v>70.207999999999998</v>
      </c>
      <c r="J2296">
        <v>0</v>
      </c>
      <c r="K2296">
        <v>0</v>
      </c>
      <c r="L2296">
        <v>0</v>
      </c>
      <c r="M2296">
        <v>0</v>
      </c>
      <c r="N2296">
        <v>0</v>
      </c>
      <c r="O2296">
        <v>4870</v>
      </c>
    </row>
    <row r="2297" spans="1:15">
      <c r="A2297" t="s">
        <v>51</v>
      </c>
      <c r="B2297" t="s">
        <v>39</v>
      </c>
      <c r="C2297" t="s">
        <v>40</v>
      </c>
      <c r="D2297" t="s">
        <v>27</v>
      </c>
      <c r="E2297">
        <v>22</v>
      </c>
      <c r="F2297" t="str">
        <f t="shared" si="35"/>
        <v>Aggregate1-in-2August System Peak DayAll22</v>
      </c>
      <c r="G2297">
        <v>29.193819999999999</v>
      </c>
      <c r="H2297">
        <v>29.193819999999999</v>
      </c>
      <c r="I2297">
        <v>70.207999999999998</v>
      </c>
      <c r="J2297">
        <v>0</v>
      </c>
      <c r="K2297">
        <v>0</v>
      </c>
      <c r="L2297">
        <v>0</v>
      </c>
      <c r="M2297">
        <v>0</v>
      </c>
      <c r="N2297">
        <v>0</v>
      </c>
      <c r="O2297">
        <v>4870</v>
      </c>
    </row>
    <row r="2298" spans="1:15">
      <c r="A2298" t="s">
        <v>31</v>
      </c>
      <c r="B2298" t="s">
        <v>39</v>
      </c>
      <c r="C2298" t="s">
        <v>40</v>
      </c>
      <c r="D2298" t="s">
        <v>27</v>
      </c>
      <c r="E2298">
        <v>23</v>
      </c>
      <c r="F2298" t="str">
        <f t="shared" si="35"/>
        <v>Average Per Ton1-in-2August System Peak DayAll23</v>
      </c>
      <c r="G2298">
        <v>0.56472909999999998</v>
      </c>
      <c r="H2298">
        <v>0.56472909999999998</v>
      </c>
      <c r="I2298">
        <v>70.404300000000006</v>
      </c>
      <c r="J2298">
        <v>0</v>
      </c>
      <c r="K2298">
        <v>0</v>
      </c>
      <c r="L2298">
        <v>0</v>
      </c>
      <c r="M2298">
        <v>0</v>
      </c>
      <c r="N2298">
        <v>0</v>
      </c>
      <c r="O2298">
        <v>4870</v>
      </c>
    </row>
    <row r="2299" spans="1:15">
      <c r="A2299" t="s">
        <v>29</v>
      </c>
      <c r="B2299" t="s">
        <v>39</v>
      </c>
      <c r="C2299" t="s">
        <v>40</v>
      </c>
      <c r="D2299" t="s">
        <v>27</v>
      </c>
      <c r="E2299">
        <v>23</v>
      </c>
      <c r="F2299" t="str">
        <f t="shared" si="35"/>
        <v>Average Per Premise1-in-2August System Peak DayAll23</v>
      </c>
      <c r="G2299">
        <v>5.2194890000000003</v>
      </c>
      <c r="H2299">
        <v>5.2194890000000003</v>
      </c>
      <c r="I2299">
        <v>70.404300000000006</v>
      </c>
      <c r="J2299">
        <v>0</v>
      </c>
      <c r="K2299">
        <v>0</v>
      </c>
      <c r="L2299">
        <v>0</v>
      </c>
      <c r="M2299">
        <v>0</v>
      </c>
      <c r="N2299">
        <v>0</v>
      </c>
      <c r="O2299">
        <v>4870</v>
      </c>
    </row>
    <row r="2300" spans="1:15">
      <c r="A2300" t="s">
        <v>30</v>
      </c>
      <c r="B2300" t="s">
        <v>39</v>
      </c>
      <c r="C2300" t="s">
        <v>40</v>
      </c>
      <c r="D2300" t="s">
        <v>27</v>
      </c>
      <c r="E2300">
        <v>23</v>
      </c>
      <c r="F2300" t="str">
        <f t="shared" si="35"/>
        <v>Average Per Device1-in-2August System Peak DayAll23</v>
      </c>
      <c r="G2300">
        <v>2.1922299999999999</v>
      </c>
      <c r="H2300">
        <v>2.1922299999999999</v>
      </c>
      <c r="I2300">
        <v>70.404300000000006</v>
      </c>
      <c r="J2300">
        <v>0</v>
      </c>
      <c r="K2300">
        <v>0</v>
      </c>
      <c r="L2300">
        <v>0</v>
      </c>
      <c r="M2300">
        <v>0</v>
      </c>
      <c r="N2300">
        <v>0</v>
      </c>
      <c r="O2300">
        <v>4870</v>
      </c>
    </row>
    <row r="2301" spans="1:15">
      <c r="A2301" t="s">
        <v>51</v>
      </c>
      <c r="B2301" t="s">
        <v>39</v>
      </c>
      <c r="C2301" t="s">
        <v>40</v>
      </c>
      <c r="D2301" t="s">
        <v>27</v>
      </c>
      <c r="E2301">
        <v>23</v>
      </c>
      <c r="F2301" t="str">
        <f t="shared" si="35"/>
        <v>Aggregate1-in-2August System Peak DayAll23</v>
      </c>
      <c r="G2301">
        <v>25.41891</v>
      </c>
      <c r="H2301">
        <v>25.41891</v>
      </c>
      <c r="I2301">
        <v>70.404300000000006</v>
      </c>
      <c r="J2301">
        <v>0</v>
      </c>
      <c r="K2301">
        <v>0</v>
      </c>
      <c r="L2301">
        <v>0</v>
      </c>
      <c r="M2301">
        <v>0</v>
      </c>
      <c r="N2301">
        <v>0</v>
      </c>
      <c r="O2301">
        <v>4870</v>
      </c>
    </row>
    <row r="2302" spans="1:15">
      <c r="A2302" t="s">
        <v>31</v>
      </c>
      <c r="B2302" t="s">
        <v>39</v>
      </c>
      <c r="C2302" t="s">
        <v>40</v>
      </c>
      <c r="D2302" t="s">
        <v>27</v>
      </c>
      <c r="E2302">
        <v>24</v>
      </c>
      <c r="F2302" t="str">
        <f t="shared" si="35"/>
        <v>Average Per Ton1-in-2August System Peak DayAll24</v>
      </c>
      <c r="G2302">
        <v>0.50821190000000005</v>
      </c>
      <c r="H2302">
        <v>0.50821190000000005</v>
      </c>
      <c r="I2302">
        <v>69.220699999999994</v>
      </c>
      <c r="J2302">
        <v>0</v>
      </c>
      <c r="K2302">
        <v>0</v>
      </c>
      <c r="L2302">
        <v>0</v>
      </c>
      <c r="M2302">
        <v>0</v>
      </c>
      <c r="N2302">
        <v>0</v>
      </c>
      <c r="O2302">
        <v>4870</v>
      </c>
    </row>
    <row r="2303" spans="1:15">
      <c r="A2303" t="s">
        <v>29</v>
      </c>
      <c r="B2303" t="s">
        <v>39</v>
      </c>
      <c r="C2303" t="s">
        <v>40</v>
      </c>
      <c r="D2303" t="s">
        <v>27</v>
      </c>
      <c r="E2303">
        <v>24</v>
      </c>
      <c r="F2303" t="str">
        <f t="shared" si="35"/>
        <v>Average Per Premise1-in-2August System Peak DayAll24</v>
      </c>
      <c r="G2303">
        <v>4.6971299999999996</v>
      </c>
      <c r="H2303">
        <v>4.6971299999999996</v>
      </c>
      <c r="I2303">
        <v>69.220699999999994</v>
      </c>
      <c r="J2303">
        <v>0</v>
      </c>
      <c r="K2303">
        <v>0</v>
      </c>
      <c r="L2303">
        <v>0</v>
      </c>
      <c r="M2303">
        <v>0</v>
      </c>
      <c r="N2303">
        <v>0</v>
      </c>
      <c r="O2303">
        <v>4870</v>
      </c>
    </row>
    <row r="2304" spans="1:15">
      <c r="A2304" t="s">
        <v>30</v>
      </c>
      <c r="B2304" t="s">
        <v>39</v>
      </c>
      <c r="C2304" t="s">
        <v>40</v>
      </c>
      <c r="D2304" t="s">
        <v>27</v>
      </c>
      <c r="E2304">
        <v>24</v>
      </c>
      <c r="F2304" t="str">
        <f t="shared" si="35"/>
        <v>Average Per Device1-in-2August System Peak DayAll24</v>
      </c>
      <c r="G2304">
        <v>1.9728349999999999</v>
      </c>
      <c r="H2304">
        <v>1.9728349999999999</v>
      </c>
      <c r="I2304">
        <v>69.220699999999994</v>
      </c>
      <c r="J2304">
        <v>0</v>
      </c>
      <c r="K2304">
        <v>0</v>
      </c>
      <c r="L2304">
        <v>0</v>
      </c>
      <c r="M2304">
        <v>0</v>
      </c>
      <c r="N2304">
        <v>0</v>
      </c>
      <c r="O2304">
        <v>4870</v>
      </c>
    </row>
    <row r="2305" spans="1:15">
      <c r="A2305" t="s">
        <v>51</v>
      </c>
      <c r="B2305" t="s">
        <v>39</v>
      </c>
      <c r="C2305" t="s">
        <v>40</v>
      </c>
      <c r="D2305" t="s">
        <v>27</v>
      </c>
      <c r="E2305">
        <v>24</v>
      </c>
      <c r="F2305" t="str">
        <f t="shared" si="35"/>
        <v>Aggregate1-in-2August System Peak DayAll24</v>
      </c>
      <c r="G2305">
        <v>22.875019999999999</v>
      </c>
      <c r="H2305">
        <v>22.875019999999999</v>
      </c>
      <c r="I2305">
        <v>69.220699999999994</v>
      </c>
      <c r="J2305">
        <v>0</v>
      </c>
      <c r="K2305">
        <v>0</v>
      </c>
      <c r="L2305">
        <v>0</v>
      </c>
      <c r="M2305">
        <v>0</v>
      </c>
      <c r="N2305">
        <v>0</v>
      </c>
      <c r="O2305">
        <v>4870</v>
      </c>
    </row>
    <row r="2306" spans="1:15">
      <c r="A2306" t="s">
        <v>31</v>
      </c>
      <c r="B2306" t="s">
        <v>39</v>
      </c>
      <c r="C2306" t="s">
        <v>41</v>
      </c>
      <c r="D2306" t="s">
        <v>53</v>
      </c>
      <c r="E2306">
        <v>1</v>
      </c>
      <c r="F2306" t="str">
        <f t="shared" si="35"/>
        <v>Average Per Ton1-in-2August Typical Event Day30% Cycling1</v>
      </c>
      <c r="G2306">
        <v>0.4816764</v>
      </c>
      <c r="H2306">
        <v>0.4816764</v>
      </c>
      <c r="I2306">
        <v>68.385000000000005</v>
      </c>
      <c r="J2306">
        <v>0</v>
      </c>
      <c r="K2306">
        <v>0</v>
      </c>
      <c r="L2306">
        <v>0</v>
      </c>
      <c r="M2306">
        <v>0</v>
      </c>
      <c r="N2306">
        <v>0</v>
      </c>
      <c r="O2306">
        <v>1469</v>
      </c>
    </row>
    <row r="2307" spans="1:15">
      <c r="A2307" t="s">
        <v>29</v>
      </c>
      <c r="B2307" t="s">
        <v>39</v>
      </c>
      <c r="C2307" t="s">
        <v>41</v>
      </c>
      <c r="D2307" t="s">
        <v>53</v>
      </c>
      <c r="E2307">
        <v>1</v>
      </c>
      <c r="F2307" t="str">
        <f t="shared" ref="F2307:F2370" si="36">CONCATENATE(A2307,B2307,C2307,D2307,E2307)</f>
        <v>Average Per Premise1-in-2August Typical Event Day30% Cycling1</v>
      </c>
      <c r="G2307">
        <v>4.9667760000000003</v>
      </c>
      <c r="H2307">
        <v>4.9667760000000003</v>
      </c>
      <c r="I2307">
        <v>68.385000000000005</v>
      </c>
      <c r="J2307">
        <v>0</v>
      </c>
      <c r="K2307">
        <v>0</v>
      </c>
      <c r="L2307">
        <v>0</v>
      </c>
      <c r="M2307">
        <v>0</v>
      </c>
      <c r="N2307">
        <v>0</v>
      </c>
      <c r="O2307">
        <v>1469</v>
      </c>
    </row>
    <row r="2308" spans="1:15">
      <c r="A2308" t="s">
        <v>30</v>
      </c>
      <c r="B2308" t="s">
        <v>39</v>
      </c>
      <c r="C2308" t="s">
        <v>41</v>
      </c>
      <c r="D2308" t="s">
        <v>53</v>
      </c>
      <c r="E2308">
        <v>1</v>
      </c>
      <c r="F2308" t="str">
        <f t="shared" si="36"/>
        <v>Average Per Device1-in-2August Typical Event Day30% Cycling1</v>
      </c>
      <c r="G2308">
        <v>1.8655569999999999</v>
      </c>
      <c r="H2308">
        <v>1.8655569999999999</v>
      </c>
      <c r="I2308">
        <v>68.385000000000005</v>
      </c>
      <c r="J2308">
        <v>0</v>
      </c>
      <c r="K2308">
        <v>0</v>
      </c>
      <c r="L2308">
        <v>0</v>
      </c>
      <c r="M2308">
        <v>0</v>
      </c>
      <c r="N2308">
        <v>0</v>
      </c>
      <c r="O2308">
        <v>1469</v>
      </c>
    </row>
    <row r="2309" spans="1:15">
      <c r="A2309" t="s">
        <v>51</v>
      </c>
      <c r="B2309" t="s">
        <v>39</v>
      </c>
      <c r="C2309" t="s">
        <v>41</v>
      </c>
      <c r="D2309" t="s">
        <v>53</v>
      </c>
      <c r="E2309">
        <v>1</v>
      </c>
      <c r="F2309" t="str">
        <f t="shared" si="36"/>
        <v>Aggregate1-in-2August Typical Event Day30% Cycling1</v>
      </c>
      <c r="G2309">
        <v>7.2961939999999998</v>
      </c>
      <c r="H2309">
        <v>7.2961939999999998</v>
      </c>
      <c r="I2309">
        <v>68.385000000000005</v>
      </c>
      <c r="J2309">
        <v>0</v>
      </c>
      <c r="K2309">
        <v>0</v>
      </c>
      <c r="L2309">
        <v>0</v>
      </c>
      <c r="M2309">
        <v>0</v>
      </c>
      <c r="N2309">
        <v>0</v>
      </c>
      <c r="O2309">
        <v>1469</v>
      </c>
    </row>
    <row r="2310" spans="1:15">
      <c r="A2310" t="s">
        <v>31</v>
      </c>
      <c r="B2310" t="s">
        <v>39</v>
      </c>
      <c r="C2310" t="s">
        <v>41</v>
      </c>
      <c r="D2310" t="s">
        <v>53</v>
      </c>
      <c r="E2310">
        <v>2</v>
      </c>
      <c r="F2310" t="str">
        <f t="shared" si="36"/>
        <v>Average Per Ton1-in-2August Typical Event Day30% Cycling2</v>
      </c>
      <c r="G2310">
        <v>0.45769100000000001</v>
      </c>
      <c r="H2310">
        <v>0.45769100000000001</v>
      </c>
      <c r="I2310">
        <v>68.371200000000002</v>
      </c>
      <c r="J2310">
        <v>0</v>
      </c>
      <c r="K2310">
        <v>0</v>
      </c>
      <c r="L2310">
        <v>0</v>
      </c>
      <c r="M2310">
        <v>0</v>
      </c>
      <c r="N2310">
        <v>0</v>
      </c>
      <c r="O2310">
        <v>1469</v>
      </c>
    </row>
    <row r="2311" spans="1:15">
      <c r="A2311" t="s">
        <v>29</v>
      </c>
      <c r="B2311" t="s">
        <v>39</v>
      </c>
      <c r="C2311" t="s">
        <v>41</v>
      </c>
      <c r="D2311" t="s">
        <v>53</v>
      </c>
      <c r="E2311">
        <v>2</v>
      </c>
      <c r="F2311" t="str">
        <f t="shared" si="36"/>
        <v>Average Per Premise1-in-2August Typical Event Day30% Cycling2</v>
      </c>
      <c r="G2311">
        <v>4.7194510000000003</v>
      </c>
      <c r="H2311">
        <v>4.7194510000000003</v>
      </c>
      <c r="I2311">
        <v>68.371200000000002</v>
      </c>
      <c r="J2311">
        <v>0</v>
      </c>
      <c r="K2311">
        <v>0</v>
      </c>
      <c r="L2311">
        <v>0</v>
      </c>
      <c r="M2311">
        <v>0</v>
      </c>
      <c r="N2311">
        <v>0</v>
      </c>
      <c r="O2311">
        <v>1469</v>
      </c>
    </row>
    <row r="2312" spans="1:15">
      <c r="A2312" t="s">
        <v>30</v>
      </c>
      <c r="B2312" t="s">
        <v>39</v>
      </c>
      <c r="C2312" t="s">
        <v>41</v>
      </c>
      <c r="D2312" t="s">
        <v>53</v>
      </c>
      <c r="E2312">
        <v>2</v>
      </c>
      <c r="F2312" t="str">
        <f t="shared" si="36"/>
        <v>Average Per Device1-in-2August Typical Event Day30% Cycling2</v>
      </c>
      <c r="G2312">
        <v>1.7726599999999999</v>
      </c>
      <c r="H2312">
        <v>1.7726599999999999</v>
      </c>
      <c r="I2312">
        <v>68.371200000000002</v>
      </c>
      <c r="J2312">
        <v>0</v>
      </c>
      <c r="K2312">
        <v>0</v>
      </c>
      <c r="L2312">
        <v>0</v>
      </c>
      <c r="M2312">
        <v>0</v>
      </c>
      <c r="N2312">
        <v>0</v>
      </c>
      <c r="O2312">
        <v>1469</v>
      </c>
    </row>
    <row r="2313" spans="1:15">
      <c r="A2313" t="s">
        <v>51</v>
      </c>
      <c r="B2313" t="s">
        <v>39</v>
      </c>
      <c r="C2313" t="s">
        <v>41</v>
      </c>
      <c r="D2313" t="s">
        <v>53</v>
      </c>
      <c r="E2313">
        <v>2</v>
      </c>
      <c r="F2313" t="str">
        <f t="shared" si="36"/>
        <v>Aggregate1-in-2August Typical Event Day30% Cycling2</v>
      </c>
      <c r="G2313">
        <v>6.932874</v>
      </c>
      <c r="H2313">
        <v>6.932874</v>
      </c>
      <c r="I2313">
        <v>68.371200000000002</v>
      </c>
      <c r="J2313">
        <v>0</v>
      </c>
      <c r="K2313">
        <v>0</v>
      </c>
      <c r="L2313">
        <v>0</v>
      </c>
      <c r="M2313">
        <v>0</v>
      </c>
      <c r="N2313">
        <v>0</v>
      </c>
      <c r="O2313">
        <v>1469</v>
      </c>
    </row>
    <row r="2314" spans="1:15">
      <c r="A2314" t="s">
        <v>31</v>
      </c>
      <c r="B2314" t="s">
        <v>39</v>
      </c>
      <c r="C2314" t="s">
        <v>41</v>
      </c>
      <c r="D2314" t="s">
        <v>53</v>
      </c>
      <c r="E2314">
        <v>3</v>
      </c>
      <c r="F2314" t="str">
        <f t="shared" si="36"/>
        <v>Average Per Ton1-in-2August Typical Event Day30% Cycling3</v>
      </c>
      <c r="G2314">
        <v>0.4387182</v>
      </c>
      <c r="H2314">
        <v>0.4387182</v>
      </c>
      <c r="I2314">
        <v>67.959699999999998</v>
      </c>
      <c r="J2314">
        <v>0</v>
      </c>
      <c r="K2314">
        <v>0</v>
      </c>
      <c r="L2314">
        <v>0</v>
      </c>
      <c r="M2314">
        <v>0</v>
      </c>
      <c r="N2314">
        <v>0</v>
      </c>
      <c r="O2314">
        <v>1469</v>
      </c>
    </row>
    <row r="2315" spans="1:15">
      <c r="A2315" t="s">
        <v>29</v>
      </c>
      <c r="B2315" t="s">
        <v>39</v>
      </c>
      <c r="C2315" t="s">
        <v>41</v>
      </c>
      <c r="D2315" t="s">
        <v>53</v>
      </c>
      <c r="E2315">
        <v>3</v>
      </c>
      <c r="F2315" t="str">
        <f t="shared" si="36"/>
        <v>Average Per Premise1-in-2August Typical Event Day30% Cycling3</v>
      </c>
      <c r="G2315">
        <v>4.5238149999999999</v>
      </c>
      <c r="H2315">
        <v>4.5238149999999999</v>
      </c>
      <c r="I2315">
        <v>67.959699999999998</v>
      </c>
      <c r="J2315">
        <v>0</v>
      </c>
      <c r="K2315">
        <v>0</v>
      </c>
      <c r="L2315">
        <v>0</v>
      </c>
      <c r="M2315">
        <v>0</v>
      </c>
      <c r="N2315">
        <v>0</v>
      </c>
      <c r="O2315">
        <v>1469</v>
      </c>
    </row>
    <row r="2316" spans="1:15">
      <c r="A2316" t="s">
        <v>30</v>
      </c>
      <c r="B2316" t="s">
        <v>39</v>
      </c>
      <c r="C2316" t="s">
        <v>41</v>
      </c>
      <c r="D2316" t="s">
        <v>53</v>
      </c>
      <c r="E2316">
        <v>3</v>
      </c>
      <c r="F2316" t="str">
        <f t="shared" si="36"/>
        <v>Average Per Device1-in-2August Typical Event Day30% Cycling3</v>
      </c>
      <c r="G2316">
        <v>1.6991780000000001</v>
      </c>
      <c r="H2316">
        <v>1.6991780000000001</v>
      </c>
      <c r="I2316">
        <v>67.959699999999998</v>
      </c>
      <c r="J2316">
        <v>0</v>
      </c>
      <c r="K2316">
        <v>0</v>
      </c>
      <c r="L2316">
        <v>0</v>
      </c>
      <c r="M2316">
        <v>0</v>
      </c>
      <c r="N2316">
        <v>0</v>
      </c>
      <c r="O2316">
        <v>1469</v>
      </c>
    </row>
    <row r="2317" spans="1:15">
      <c r="A2317" t="s">
        <v>51</v>
      </c>
      <c r="B2317" t="s">
        <v>39</v>
      </c>
      <c r="C2317" t="s">
        <v>41</v>
      </c>
      <c r="D2317" t="s">
        <v>53</v>
      </c>
      <c r="E2317">
        <v>3</v>
      </c>
      <c r="F2317" t="str">
        <f t="shared" si="36"/>
        <v>Aggregate1-in-2August Typical Event Day30% Cycling3</v>
      </c>
      <c r="G2317">
        <v>6.6454839999999997</v>
      </c>
      <c r="H2317">
        <v>6.6454839999999997</v>
      </c>
      <c r="I2317">
        <v>67.959699999999998</v>
      </c>
      <c r="J2317">
        <v>0</v>
      </c>
      <c r="K2317">
        <v>0</v>
      </c>
      <c r="L2317">
        <v>0</v>
      </c>
      <c r="M2317">
        <v>0</v>
      </c>
      <c r="N2317">
        <v>0</v>
      </c>
      <c r="O2317">
        <v>1469</v>
      </c>
    </row>
    <row r="2318" spans="1:15">
      <c r="A2318" t="s">
        <v>31</v>
      </c>
      <c r="B2318" t="s">
        <v>39</v>
      </c>
      <c r="C2318" t="s">
        <v>41</v>
      </c>
      <c r="D2318" t="s">
        <v>53</v>
      </c>
      <c r="E2318">
        <v>4</v>
      </c>
      <c r="F2318" t="str">
        <f t="shared" si="36"/>
        <v>Average Per Ton1-in-2August Typical Event Day30% Cycling4</v>
      </c>
      <c r="G2318">
        <v>0.4295138</v>
      </c>
      <c r="H2318">
        <v>0.4295138</v>
      </c>
      <c r="I2318">
        <v>67.515600000000006</v>
      </c>
      <c r="J2318">
        <v>0</v>
      </c>
      <c r="K2318">
        <v>0</v>
      </c>
      <c r="L2318">
        <v>0</v>
      </c>
      <c r="M2318">
        <v>0</v>
      </c>
      <c r="N2318">
        <v>0</v>
      </c>
      <c r="O2318">
        <v>1469</v>
      </c>
    </row>
    <row r="2319" spans="1:15">
      <c r="A2319" t="s">
        <v>29</v>
      </c>
      <c r="B2319" t="s">
        <v>39</v>
      </c>
      <c r="C2319" t="s">
        <v>41</v>
      </c>
      <c r="D2319" t="s">
        <v>53</v>
      </c>
      <c r="E2319">
        <v>4</v>
      </c>
      <c r="F2319" t="str">
        <f t="shared" si="36"/>
        <v>Average Per Premise1-in-2August Typical Event Day30% Cycling4</v>
      </c>
      <c r="G2319">
        <v>4.4289050000000003</v>
      </c>
      <c r="H2319">
        <v>4.4289050000000003</v>
      </c>
      <c r="I2319">
        <v>67.515600000000006</v>
      </c>
      <c r="J2319">
        <v>0</v>
      </c>
      <c r="K2319">
        <v>0</v>
      </c>
      <c r="L2319">
        <v>0</v>
      </c>
      <c r="M2319">
        <v>0</v>
      </c>
      <c r="N2319">
        <v>0</v>
      </c>
      <c r="O2319">
        <v>1469</v>
      </c>
    </row>
    <row r="2320" spans="1:15">
      <c r="A2320" t="s">
        <v>30</v>
      </c>
      <c r="B2320" t="s">
        <v>39</v>
      </c>
      <c r="C2320" t="s">
        <v>41</v>
      </c>
      <c r="D2320" t="s">
        <v>53</v>
      </c>
      <c r="E2320">
        <v>4</v>
      </c>
      <c r="F2320" t="str">
        <f t="shared" si="36"/>
        <v>Average Per Device1-in-2August Typical Event Day30% Cycling4</v>
      </c>
      <c r="G2320">
        <v>1.663529</v>
      </c>
      <c r="H2320">
        <v>1.663529</v>
      </c>
      <c r="I2320">
        <v>67.515600000000006</v>
      </c>
      <c r="J2320">
        <v>0</v>
      </c>
      <c r="K2320">
        <v>0</v>
      </c>
      <c r="L2320">
        <v>0</v>
      </c>
      <c r="M2320">
        <v>0</v>
      </c>
      <c r="N2320">
        <v>0</v>
      </c>
      <c r="O2320">
        <v>1469</v>
      </c>
    </row>
    <row r="2321" spans="1:15">
      <c r="A2321" t="s">
        <v>51</v>
      </c>
      <c r="B2321" t="s">
        <v>39</v>
      </c>
      <c r="C2321" t="s">
        <v>41</v>
      </c>
      <c r="D2321" t="s">
        <v>53</v>
      </c>
      <c r="E2321">
        <v>4</v>
      </c>
      <c r="F2321" t="str">
        <f t="shared" si="36"/>
        <v>Aggregate1-in-2August Typical Event Day30% Cycling4</v>
      </c>
      <c r="G2321">
        <v>6.5060609999999999</v>
      </c>
      <c r="H2321">
        <v>6.5060609999999999</v>
      </c>
      <c r="I2321">
        <v>67.515600000000006</v>
      </c>
      <c r="J2321">
        <v>0</v>
      </c>
      <c r="K2321">
        <v>0</v>
      </c>
      <c r="L2321">
        <v>0</v>
      </c>
      <c r="M2321">
        <v>0</v>
      </c>
      <c r="N2321">
        <v>0</v>
      </c>
      <c r="O2321">
        <v>1469</v>
      </c>
    </row>
    <row r="2322" spans="1:15">
      <c r="A2322" t="s">
        <v>31</v>
      </c>
      <c r="B2322" t="s">
        <v>39</v>
      </c>
      <c r="C2322" t="s">
        <v>41</v>
      </c>
      <c r="D2322" t="s">
        <v>53</v>
      </c>
      <c r="E2322">
        <v>5</v>
      </c>
      <c r="F2322" t="str">
        <f t="shared" si="36"/>
        <v>Average Per Ton1-in-2August Typical Event Day30% Cycling5</v>
      </c>
      <c r="G2322">
        <v>0.4359963</v>
      </c>
      <c r="H2322">
        <v>0.4359963</v>
      </c>
      <c r="I2322">
        <v>66.993300000000005</v>
      </c>
      <c r="J2322">
        <v>0</v>
      </c>
      <c r="K2322">
        <v>0</v>
      </c>
      <c r="L2322">
        <v>0</v>
      </c>
      <c r="M2322">
        <v>0</v>
      </c>
      <c r="N2322">
        <v>0</v>
      </c>
      <c r="O2322">
        <v>1469</v>
      </c>
    </row>
    <row r="2323" spans="1:15">
      <c r="A2323" t="s">
        <v>29</v>
      </c>
      <c r="B2323" t="s">
        <v>39</v>
      </c>
      <c r="C2323" t="s">
        <v>41</v>
      </c>
      <c r="D2323" t="s">
        <v>53</v>
      </c>
      <c r="E2323">
        <v>5</v>
      </c>
      <c r="F2323" t="str">
        <f t="shared" si="36"/>
        <v>Average Per Premise1-in-2August Typical Event Day30% Cycling5</v>
      </c>
      <c r="G2323">
        <v>4.495749</v>
      </c>
      <c r="H2323">
        <v>4.495749</v>
      </c>
      <c r="I2323">
        <v>66.993300000000005</v>
      </c>
      <c r="J2323">
        <v>0</v>
      </c>
      <c r="K2323">
        <v>0</v>
      </c>
      <c r="L2323">
        <v>0</v>
      </c>
      <c r="M2323">
        <v>0</v>
      </c>
      <c r="N2323">
        <v>0</v>
      </c>
      <c r="O2323">
        <v>1469</v>
      </c>
    </row>
    <row r="2324" spans="1:15">
      <c r="A2324" t="s">
        <v>30</v>
      </c>
      <c r="B2324" t="s">
        <v>39</v>
      </c>
      <c r="C2324" t="s">
        <v>41</v>
      </c>
      <c r="D2324" t="s">
        <v>53</v>
      </c>
      <c r="E2324">
        <v>5</v>
      </c>
      <c r="F2324" t="str">
        <f t="shared" si="36"/>
        <v>Average Per Device1-in-2August Typical Event Day30% Cycling5</v>
      </c>
      <c r="G2324">
        <v>1.688636</v>
      </c>
      <c r="H2324">
        <v>1.688636</v>
      </c>
      <c r="I2324">
        <v>66.993300000000005</v>
      </c>
      <c r="J2324">
        <v>0</v>
      </c>
      <c r="K2324">
        <v>0</v>
      </c>
      <c r="L2324">
        <v>0</v>
      </c>
      <c r="M2324">
        <v>0</v>
      </c>
      <c r="N2324">
        <v>0</v>
      </c>
      <c r="O2324">
        <v>1469</v>
      </c>
    </row>
    <row r="2325" spans="1:15">
      <c r="A2325" t="s">
        <v>51</v>
      </c>
      <c r="B2325" t="s">
        <v>39</v>
      </c>
      <c r="C2325" t="s">
        <v>41</v>
      </c>
      <c r="D2325" t="s">
        <v>53</v>
      </c>
      <c r="E2325">
        <v>5</v>
      </c>
      <c r="F2325" t="str">
        <f t="shared" si="36"/>
        <v>Aggregate1-in-2August Typical Event Day30% Cycling5</v>
      </c>
      <c r="G2325">
        <v>6.6042550000000002</v>
      </c>
      <c r="H2325">
        <v>6.6042550000000002</v>
      </c>
      <c r="I2325">
        <v>66.993300000000005</v>
      </c>
      <c r="J2325">
        <v>0</v>
      </c>
      <c r="K2325">
        <v>0</v>
      </c>
      <c r="L2325">
        <v>0</v>
      </c>
      <c r="M2325">
        <v>0</v>
      </c>
      <c r="N2325">
        <v>0</v>
      </c>
      <c r="O2325">
        <v>1469</v>
      </c>
    </row>
    <row r="2326" spans="1:15">
      <c r="A2326" t="s">
        <v>31</v>
      </c>
      <c r="B2326" t="s">
        <v>39</v>
      </c>
      <c r="C2326" t="s">
        <v>41</v>
      </c>
      <c r="D2326" t="s">
        <v>53</v>
      </c>
      <c r="E2326">
        <v>6</v>
      </c>
      <c r="F2326" t="str">
        <f t="shared" si="36"/>
        <v>Average Per Ton1-in-2August Typical Event Day30% Cycling6</v>
      </c>
      <c r="G2326">
        <v>0.48360199999999998</v>
      </c>
      <c r="H2326">
        <v>0.48360199999999998</v>
      </c>
      <c r="I2326">
        <v>66.709199999999996</v>
      </c>
      <c r="J2326">
        <v>0</v>
      </c>
      <c r="K2326">
        <v>0</v>
      </c>
      <c r="L2326">
        <v>0</v>
      </c>
      <c r="M2326">
        <v>0</v>
      </c>
      <c r="N2326">
        <v>0</v>
      </c>
      <c r="O2326">
        <v>1469</v>
      </c>
    </row>
    <row r="2327" spans="1:15">
      <c r="A2327" t="s">
        <v>29</v>
      </c>
      <c r="B2327" t="s">
        <v>39</v>
      </c>
      <c r="C2327" t="s">
        <v>41</v>
      </c>
      <c r="D2327" t="s">
        <v>53</v>
      </c>
      <c r="E2327">
        <v>6</v>
      </c>
      <c r="F2327" t="str">
        <f t="shared" si="36"/>
        <v>Average Per Premise1-in-2August Typical Event Day30% Cycling6</v>
      </c>
      <c r="G2327">
        <v>4.9866320000000002</v>
      </c>
      <c r="H2327">
        <v>4.9866320000000002</v>
      </c>
      <c r="I2327">
        <v>66.709199999999996</v>
      </c>
      <c r="J2327">
        <v>0</v>
      </c>
      <c r="K2327">
        <v>0</v>
      </c>
      <c r="L2327">
        <v>0</v>
      </c>
      <c r="M2327">
        <v>0</v>
      </c>
      <c r="N2327">
        <v>0</v>
      </c>
      <c r="O2327">
        <v>1469</v>
      </c>
    </row>
    <row r="2328" spans="1:15">
      <c r="A2328" t="s">
        <v>30</v>
      </c>
      <c r="B2328" t="s">
        <v>39</v>
      </c>
      <c r="C2328" t="s">
        <v>41</v>
      </c>
      <c r="D2328" t="s">
        <v>53</v>
      </c>
      <c r="E2328">
        <v>6</v>
      </c>
      <c r="F2328" t="str">
        <f t="shared" si="36"/>
        <v>Average Per Device1-in-2August Typical Event Day30% Cycling6</v>
      </c>
      <c r="G2328">
        <v>1.8730150000000001</v>
      </c>
      <c r="H2328">
        <v>1.8730150000000001</v>
      </c>
      <c r="I2328">
        <v>66.709199999999996</v>
      </c>
      <c r="J2328">
        <v>0</v>
      </c>
      <c r="K2328">
        <v>0</v>
      </c>
      <c r="L2328">
        <v>0</v>
      </c>
      <c r="M2328">
        <v>0</v>
      </c>
      <c r="N2328">
        <v>0</v>
      </c>
      <c r="O2328">
        <v>1469</v>
      </c>
    </row>
    <row r="2329" spans="1:15">
      <c r="A2329" t="s">
        <v>51</v>
      </c>
      <c r="B2329" t="s">
        <v>39</v>
      </c>
      <c r="C2329" t="s">
        <v>41</v>
      </c>
      <c r="D2329" t="s">
        <v>53</v>
      </c>
      <c r="E2329">
        <v>6</v>
      </c>
      <c r="F2329" t="str">
        <f t="shared" si="36"/>
        <v>Aggregate1-in-2August Typical Event Day30% Cycling6</v>
      </c>
      <c r="G2329">
        <v>7.3253620000000002</v>
      </c>
      <c r="H2329">
        <v>7.3253620000000002</v>
      </c>
      <c r="I2329">
        <v>66.709199999999996</v>
      </c>
      <c r="J2329">
        <v>0</v>
      </c>
      <c r="K2329">
        <v>0</v>
      </c>
      <c r="L2329">
        <v>0</v>
      </c>
      <c r="M2329">
        <v>0</v>
      </c>
      <c r="N2329">
        <v>0</v>
      </c>
      <c r="O2329">
        <v>1469</v>
      </c>
    </row>
    <row r="2330" spans="1:15">
      <c r="A2330" t="s">
        <v>31</v>
      </c>
      <c r="B2330" t="s">
        <v>39</v>
      </c>
      <c r="C2330" t="s">
        <v>41</v>
      </c>
      <c r="D2330" t="s">
        <v>53</v>
      </c>
      <c r="E2330">
        <v>7</v>
      </c>
      <c r="F2330" t="str">
        <f t="shared" si="36"/>
        <v>Average Per Ton1-in-2August Typical Event Day30% Cycling7</v>
      </c>
      <c r="G2330">
        <v>0.5539868</v>
      </c>
      <c r="H2330">
        <v>0.5539868</v>
      </c>
      <c r="I2330">
        <v>68.645300000000006</v>
      </c>
      <c r="J2330">
        <v>0</v>
      </c>
      <c r="K2330">
        <v>0</v>
      </c>
      <c r="L2330">
        <v>0</v>
      </c>
      <c r="M2330">
        <v>0</v>
      </c>
      <c r="N2330">
        <v>0</v>
      </c>
      <c r="O2330">
        <v>1469</v>
      </c>
    </row>
    <row r="2331" spans="1:15">
      <c r="A2331" t="s">
        <v>29</v>
      </c>
      <c r="B2331" t="s">
        <v>39</v>
      </c>
      <c r="C2331" t="s">
        <v>41</v>
      </c>
      <c r="D2331" t="s">
        <v>53</v>
      </c>
      <c r="E2331">
        <v>7</v>
      </c>
      <c r="F2331" t="str">
        <f t="shared" si="36"/>
        <v>Average Per Premise1-in-2August Typical Event Day30% Cycling7</v>
      </c>
      <c r="G2331">
        <v>5.7123999999999997</v>
      </c>
      <c r="H2331">
        <v>5.7123999999999997</v>
      </c>
      <c r="I2331">
        <v>68.645300000000006</v>
      </c>
      <c r="J2331">
        <v>0</v>
      </c>
      <c r="K2331">
        <v>0</v>
      </c>
      <c r="L2331">
        <v>0</v>
      </c>
      <c r="M2331">
        <v>0</v>
      </c>
      <c r="N2331">
        <v>0</v>
      </c>
      <c r="O2331">
        <v>1469</v>
      </c>
    </row>
    <row r="2332" spans="1:15">
      <c r="A2332" t="s">
        <v>30</v>
      </c>
      <c r="B2332" t="s">
        <v>39</v>
      </c>
      <c r="C2332" t="s">
        <v>41</v>
      </c>
      <c r="D2332" t="s">
        <v>53</v>
      </c>
      <c r="E2332">
        <v>7</v>
      </c>
      <c r="F2332" t="str">
        <f t="shared" si="36"/>
        <v>Average Per Device1-in-2August Typical Event Day30% Cycling7</v>
      </c>
      <c r="G2332">
        <v>2.1456189999999999</v>
      </c>
      <c r="H2332">
        <v>2.1456189999999999</v>
      </c>
      <c r="I2332">
        <v>68.645300000000006</v>
      </c>
      <c r="J2332">
        <v>0</v>
      </c>
      <c r="K2332">
        <v>0</v>
      </c>
      <c r="L2332">
        <v>0</v>
      </c>
      <c r="M2332">
        <v>0</v>
      </c>
      <c r="N2332">
        <v>0</v>
      </c>
      <c r="O2332">
        <v>1469</v>
      </c>
    </row>
    <row r="2333" spans="1:15">
      <c r="A2333" t="s">
        <v>51</v>
      </c>
      <c r="B2333" t="s">
        <v>39</v>
      </c>
      <c r="C2333" t="s">
        <v>41</v>
      </c>
      <c r="D2333" t="s">
        <v>53</v>
      </c>
      <c r="E2333">
        <v>7</v>
      </c>
      <c r="F2333" t="str">
        <f t="shared" si="36"/>
        <v>Aggregate1-in-2August Typical Event Day30% Cycling7</v>
      </c>
      <c r="G2333">
        <v>8.3915150000000001</v>
      </c>
      <c r="H2333">
        <v>8.3915150000000001</v>
      </c>
      <c r="I2333">
        <v>68.645300000000006</v>
      </c>
      <c r="J2333">
        <v>0</v>
      </c>
      <c r="K2333">
        <v>0</v>
      </c>
      <c r="L2333">
        <v>0</v>
      </c>
      <c r="M2333">
        <v>0</v>
      </c>
      <c r="N2333">
        <v>0</v>
      </c>
      <c r="O2333">
        <v>1469</v>
      </c>
    </row>
    <row r="2334" spans="1:15">
      <c r="A2334" t="s">
        <v>31</v>
      </c>
      <c r="B2334" t="s">
        <v>39</v>
      </c>
      <c r="C2334" t="s">
        <v>41</v>
      </c>
      <c r="D2334" t="s">
        <v>53</v>
      </c>
      <c r="E2334">
        <v>8</v>
      </c>
      <c r="F2334" t="str">
        <f t="shared" si="36"/>
        <v>Average Per Ton1-in-2August Typical Event Day30% Cycling8</v>
      </c>
      <c r="G2334">
        <v>0.67712019999999995</v>
      </c>
      <c r="H2334">
        <v>0.67712019999999995</v>
      </c>
      <c r="I2334">
        <v>72.643299999999996</v>
      </c>
      <c r="J2334">
        <v>0</v>
      </c>
      <c r="K2334">
        <v>0</v>
      </c>
      <c r="L2334">
        <v>0</v>
      </c>
      <c r="M2334">
        <v>0</v>
      </c>
      <c r="N2334">
        <v>0</v>
      </c>
      <c r="O2334">
        <v>1469</v>
      </c>
    </row>
    <row r="2335" spans="1:15">
      <c r="A2335" t="s">
        <v>29</v>
      </c>
      <c r="B2335" t="s">
        <v>39</v>
      </c>
      <c r="C2335" t="s">
        <v>41</v>
      </c>
      <c r="D2335" t="s">
        <v>53</v>
      </c>
      <c r="E2335">
        <v>8</v>
      </c>
      <c r="F2335" t="str">
        <f t="shared" si="36"/>
        <v>Average Per Premise1-in-2August Typical Event Day30% Cycling8</v>
      </c>
      <c r="G2335">
        <v>6.9820820000000001</v>
      </c>
      <c r="H2335">
        <v>6.9820820000000001</v>
      </c>
      <c r="I2335">
        <v>72.643299999999996</v>
      </c>
      <c r="J2335">
        <v>0</v>
      </c>
      <c r="K2335">
        <v>0</v>
      </c>
      <c r="L2335">
        <v>0</v>
      </c>
      <c r="M2335">
        <v>0</v>
      </c>
      <c r="N2335">
        <v>0</v>
      </c>
      <c r="O2335">
        <v>1469</v>
      </c>
    </row>
    <row r="2336" spans="1:15">
      <c r="A2336" t="s">
        <v>30</v>
      </c>
      <c r="B2336" t="s">
        <v>39</v>
      </c>
      <c r="C2336" t="s">
        <v>41</v>
      </c>
      <c r="D2336" t="s">
        <v>53</v>
      </c>
      <c r="E2336">
        <v>8</v>
      </c>
      <c r="F2336" t="str">
        <f t="shared" si="36"/>
        <v>Average Per Device1-in-2August Typical Event Day30% Cycling8</v>
      </c>
      <c r="G2336">
        <v>2.6225209999999999</v>
      </c>
      <c r="H2336">
        <v>2.6225209999999999</v>
      </c>
      <c r="I2336">
        <v>72.643299999999996</v>
      </c>
      <c r="J2336">
        <v>0</v>
      </c>
      <c r="K2336">
        <v>0</v>
      </c>
      <c r="L2336">
        <v>0</v>
      </c>
      <c r="M2336">
        <v>0</v>
      </c>
      <c r="N2336">
        <v>0</v>
      </c>
      <c r="O2336">
        <v>1469</v>
      </c>
    </row>
    <row r="2337" spans="1:15">
      <c r="A2337" t="s">
        <v>51</v>
      </c>
      <c r="B2337" t="s">
        <v>39</v>
      </c>
      <c r="C2337" t="s">
        <v>41</v>
      </c>
      <c r="D2337" t="s">
        <v>53</v>
      </c>
      <c r="E2337">
        <v>8</v>
      </c>
      <c r="F2337" t="str">
        <f t="shared" si="36"/>
        <v>Aggregate1-in-2August Typical Event Day30% Cycling8</v>
      </c>
      <c r="G2337">
        <v>10.256679999999999</v>
      </c>
      <c r="H2337">
        <v>10.256679999999999</v>
      </c>
      <c r="I2337">
        <v>72.643299999999996</v>
      </c>
      <c r="J2337">
        <v>0</v>
      </c>
      <c r="K2337">
        <v>0</v>
      </c>
      <c r="L2337">
        <v>0</v>
      </c>
      <c r="M2337">
        <v>0</v>
      </c>
      <c r="N2337">
        <v>0</v>
      </c>
      <c r="O2337">
        <v>1469</v>
      </c>
    </row>
    <row r="2338" spans="1:15">
      <c r="A2338" t="s">
        <v>31</v>
      </c>
      <c r="B2338" t="s">
        <v>39</v>
      </c>
      <c r="C2338" t="s">
        <v>41</v>
      </c>
      <c r="D2338" t="s">
        <v>53</v>
      </c>
      <c r="E2338">
        <v>9</v>
      </c>
      <c r="F2338" t="str">
        <f t="shared" si="36"/>
        <v>Average Per Ton1-in-2August Typical Event Day30% Cycling9</v>
      </c>
      <c r="G2338">
        <v>0.86563129999999999</v>
      </c>
      <c r="H2338">
        <v>0.86563129999999999</v>
      </c>
      <c r="I2338">
        <v>77.448999999999998</v>
      </c>
      <c r="J2338">
        <v>0</v>
      </c>
      <c r="K2338">
        <v>0</v>
      </c>
      <c r="L2338">
        <v>0</v>
      </c>
      <c r="M2338">
        <v>0</v>
      </c>
      <c r="N2338">
        <v>0</v>
      </c>
      <c r="O2338">
        <v>1469</v>
      </c>
    </row>
    <row r="2339" spans="1:15">
      <c r="A2339" t="s">
        <v>29</v>
      </c>
      <c r="B2339" t="s">
        <v>39</v>
      </c>
      <c r="C2339" t="s">
        <v>41</v>
      </c>
      <c r="D2339" t="s">
        <v>53</v>
      </c>
      <c r="E2339">
        <v>9</v>
      </c>
      <c r="F2339" t="str">
        <f t="shared" si="36"/>
        <v>Average Per Premise1-in-2August Typical Event Day30% Cycling9</v>
      </c>
      <c r="G2339">
        <v>8.9259020000000007</v>
      </c>
      <c r="H2339">
        <v>8.9259020000000007</v>
      </c>
      <c r="I2339">
        <v>77.448999999999998</v>
      </c>
      <c r="J2339">
        <v>0</v>
      </c>
      <c r="K2339">
        <v>0</v>
      </c>
      <c r="L2339">
        <v>0</v>
      </c>
      <c r="M2339">
        <v>0</v>
      </c>
      <c r="N2339">
        <v>0</v>
      </c>
      <c r="O2339">
        <v>1469</v>
      </c>
    </row>
    <row r="2340" spans="1:15">
      <c r="A2340" t="s">
        <v>30</v>
      </c>
      <c r="B2340" t="s">
        <v>39</v>
      </c>
      <c r="C2340" t="s">
        <v>41</v>
      </c>
      <c r="D2340" t="s">
        <v>53</v>
      </c>
      <c r="E2340">
        <v>9</v>
      </c>
      <c r="F2340" t="str">
        <f t="shared" si="36"/>
        <v>Average Per Device1-in-2August Typical Event Day30% Cycling9</v>
      </c>
      <c r="G2340">
        <v>3.3526340000000001</v>
      </c>
      <c r="H2340">
        <v>3.3526340000000001</v>
      </c>
      <c r="I2340">
        <v>77.448999999999998</v>
      </c>
      <c r="J2340">
        <v>0</v>
      </c>
      <c r="K2340">
        <v>0</v>
      </c>
      <c r="L2340">
        <v>0</v>
      </c>
      <c r="M2340">
        <v>0</v>
      </c>
      <c r="N2340">
        <v>0</v>
      </c>
      <c r="O2340">
        <v>1469</v>
      </c>
    </row>
    <row r="2341" spans="1:15">
      <c r="A2341" t="s">
        <v>51</v>
      </c>
      <c r="B2341" t="s">
        <v>39</v>
      </c>
      <c r="C2341" t="s">
        <v>41</v>
      </c>
      <c r="D2341" t="s">
        <v>53</v>
      </c>
      <c r="E2341">
        <v>9</v>
      </c>
      <c r="F2341" t="str">
        <f t="shared" si="36"/>
        <v>Aggregate1-in-2August Typical Event Day30% Cycling9</v>
      </c>
      <c r="G2341">
        <v>13.11215</v>
      </c>
      <c r="H2341">
        <v>13.11215</v>
      </c>
      <c r="I2341">
        <v>77.448999999999998</v>
      </c>
      <c r="J2341">
        <v>0</v>
      </c>
      <c r="K2341">
        <v>0</v>
      </c>
      <c r="L2341">
        <v>0</v>
      </c>
      <c r="M2341">
        <v>0</v>
      </c>
      <c r="N2341">
        <v>0</v>
      </c>
      <c r="O2341">
        <v>1469</v>
      </c>
    </row>
    <row r="2342" spans="1:15">
      <c r="A2342" t="s">
        <v>31</v>
      </c>
      <c r="B2342" t="s">
        <v>39</v>
      </c>
      <c r="C2342" t="s">
        <v>41</v>
      </c>
      <c r="D2342" t="s">
        <v>53</v>
      </c>
      <c r="E2342">
        <v>10</v>
      </c>
      <c r="F2342" t="str">
        <f t="shared" si="36"/>
        <v>Average Per Ton1-in-2August Typical Event Day30% Cycling10</v>
      </c>
      <c r="G2342">
        <v>1.035372</v>
      </c>
      <c r="H2342">
        <v>1.035372</v>
      </c>
      <c r="I2342">
        <v>80.6922</v>
      </c>
      <c r="J2342">
        <v>0</v>
      </c>
      <c r="K2342">
        <v>0</v>
      </c>
      <c r="L2342">
        <v>0</v>
      </c>
      <c r="M2342">
        <v>0</v>
      </c>
      <c r="N2342">
        <v>0</v>
      </c>
      <c r="O2342">
        <v>1469</v>
      </c>
    </row>
    <row r="2343" spans="1:15">
      <c r="A2343" t="s">
        <v>29</v>
      </c>
      <c r="B2343" t="s">
        <v>39</v>
      </c>
      <c r="C2343" t="s">
        <v>41</v>
      </c>
      <c r="D2343" t="s">
        <v>53</v>
      </c>
      <c r="E2343">
        <v>10</v>
      </c>
      <c r="F2343" t="str">
        <f t="shared" si="36"/>
        <v>Average Per Premise1-in-2August Typical Event Day30% Cycling10</v>
      </c>
      <c r="G2343">
        <v>10.67618</v>
      </c>
      <c r="H2343">
        <v>10.67618</v>
      </c>
      <c r="I2343">
        <v>80.6922</v>
      </c>
      <c r="J2343">
        <v>0</v>
      </c>
      <c r="K2343">
        <v>0</v>
      </c>
      <c r="L2343">
        <v>0</v>
      </c>
      <c r="M2343">
        <v>0</v>
      </c>
      <c r="N2343">
        <v>0</v>
      </c>
      <c r="O2343">
        <v>1469</v>
      </c>
    </row>
    <row r="2344" spans="1:15">
      <c r="A2344" t="s">
        <v>30</v>
      </c>
      <c r="B2344" t="s">
        <v>39</v>
      </c>
      <c r="C2344" t="s">
        <v>41</v>
      </c>
      <c r="D2344" t="s">
        <v>53</v>
      </c>
      <c r="E2344">
        <v>10</v>
      </c>
      <c r="F2344" t="str">
        <f t="shared" si="36"/>
        <v>Average Per Device1-in-2August Typical Event Day30% Cycling10</v>
      </c>
      <c r="G2344">
        <v>4.0100499999999997</v>
      </c>
      <c r="H2344">
        <v>4.0100499999999997</v>
      </c>
      <c r="I2344">
        <v>80.6922</v>
      </c>
      <c r="J2344">
        <v>0</v>
      </c>
      <c r="K2344">
        <v>0</v>
      </c>
      <c r="L2344">
        <v>0</v>
      </c>
      <c r="M2344">
        <v>0</v>
      </c>
      <c r="N2344">
        <v>0</v>
      </c>
      <c r="O2344">
        <v>1469</v>
      </c>
    </row>
    <row r="2345" spans="1:15">
      <c r="A2345" t="s">
        <v>51</v>
      </c>
      <c r="B2345" t="s">
        <v>39</v>
      </c>
      <c r="C2345" t="s">
        <v>41</v>
      </c>
      <c r="D2345" t="s">
        <v>53</v>
      </c>
      <c r="E2345">
        <v>10</v>
      </c>
      <c r="F2345" t="str">
        <f t="shared" si="36"/>
        <v>Aggregate1-in-2August Typical Event Day30% Cycling10</v>
      </c>
      <c r="G2345">
        <v>15.683310000000001</v>
      </c>
      <c r="H2345">
        <v>15.683310000000001</v>
      </c>
      <c r="I2345">
        <v>80.6922</v>
      </c>
      <c r="J2345">
        <v>0</v>
      </c>
      <c r="K2345">
        <v>0</v>
      </c>
      <c r="L2345">
        <v>0</v>
      </c>
      <c r="M2345">
        <v>0</v>
      </c>
      <c r="N2345">
        <v>0</v>
      </c>
      <c r="O2345">
        <v>1469</v>
      </c>
    </row>
    <row r="2346" spans="1:15">
      <c r="A2346" t="s">
        <v>31</v>
      </c>
      <c r="B2346" t="s">
        <v>39</v>
      </c>
      <c r="C2346" t="s">
        <v>41</v>
      </c>
      <c r="D2346" t="s">
        <v>53</v>
      </c>
      <c r="E2346">
        <v>11</v>
      </c>
      <c r="F2346" t="str">
        <f t="shared" si="36"/>
        <v>Average Per Ton1-in-2August Typical Event Day30% Cycling11</v>
      </c>
      <c r="G2346">
        <v>1.16438</v>
      </c>
      <c r="H2346">
        <v>1.16438</v>
      </c>
      <c r="I2346">
        <v>82.562399999999997</v>
      </c>
      <c r="J2346">
        <v>0</v>
      </c>
      <c r="K2346">
        <v>0</v>
      </c>
      <c r="L2346">
        <v>0</v>
      </c>
      <c r="M2346">
        <v>0</v>
      </c>
      <c r="N2346">
        <v>0</v>
      </c>
      <c r="O2346">
        <v>1469</v>
      </c>
    </row>
    <row r="2347" spans="1:15">
      <c r="A2347" t="s">
        <v>29</v>
      </c>
      <c r="B2347" t="s">
        <v>39</v>
      </c>
      <c r="C2347" t="s">
        <v>41</v>
      </c>
      <c r="D2347" t="s">
        <v>53</v>
      </c>
      <c r="E2347">
        <v>11</v>
      </c>
      <c r="F2347" t="str">
        <f t="shared" si="36"/>
        <v>Average Per Premise1-in-2August Typical Event Day30% Cycling11</v>
      </c>
      <c r="G2347">
        <v>12.00644</v>
      </c>
      <c r="H2347">
        <v>12.00644</v>
      </c>
      <c r="I2347">
        <v>82.562399999999997</v>
      </c>
      <c r="J2347">
        <v>0</v>
      </c>
      <c r="K2347">
        <v>0</v>
      </c>
      <c r="L2347">
        <v>0</v>
      </c>
      <c r="M2347">
        <v>0</v>
      </c>
      <c r="N2347">
        <v>0</v>
      </c>
      <c r="O2347">
        <v>1469</v>
      </c>
    </row>
    <row r="2348" spans="1:15">
      <c r="A2348" t="s">
        <v>30</v>
      </c>
      <c r="B2348" t="s">
        <v>39</v>
      </c>
      <c r="C2348" t="s">
        <v>41</v>
      </c>
      <c r="D2348" t="s">
        <v>53</v>
      </c>
      <c r="E2348">
        <v>11</v>
      </c>
      <c r="F2348" t="str">
        <f t="shared" si="36"/>
        <v>Average Per Device1-in-2August Typical Event Day30% Cycling11</v>
      </c>
      <c r="G2348">
        <v>4.5097040000000002</v>
      </c>
      <c r="H2348">
        <v>4.5097040000000002</v>
      </c>
      <c r="I2348">
        <v>82.562399999999997</v>
      </c>
      <c r="J2348">
        <v>0</v>
      </c>
      <c r="K2348">
        <v>0</v>
      </c>
      <c r="L2348">
        <v>0</v>
      </c>
      <c r="M2348">
        <v>0</v>
      </c>
      <c r="N2348">
        <v>0</v>
      </c>
      <c r="O2348">
        <v>1469</v>
      </c>
    </row>
    <row r="2349" spans="1:15">
      <c r="A2349" t="s">
        <v>51</v>
      </c>
      <c r="B2349" t="s">
        <v>39</v>
      </c>
      <c r="C2349" t="s">
        <v>41</v>
      </c>
      <c r="D2349" t="s">
        <v>53</v>
      </c>
      <c r="E2349">
        <v>11</v>
      </c>
      <c r="F2349" t="str">
        <f t="shared" si="36"/>
        <v>Aggregate1-in-2August Typical Event Day30% Cycling11</v>
      </c>
      <c r="G2349">
        <v>17.637450000000001</v>
      </c>
      <c r="H2349">
        <v>17.637450000000001</v>
      </c>
      <c r="I2349">
        <v>82.562399999999997</v>
      </c>
      <c r="J2349">
        <v>0</v>
      </c>
      <c r="K2349">
        <v>0</v>
      </c>
      <c r="L2349">
        <v>0</v>
      </c>
      <c r="M2349">
        <v>0</v>
      </c>
      <c r="N2349">
        <v>0</v>
      </c>
      <c r="O2349">
        <v>1469</v>
      </c>
    </row>
    <row r="2350" spans="1:15">
      <c r="A2350" t="s">
        <v>31</v>
      </c>
      <c r="B2350" t="s">
        <v>39</v>
      </c>
      <c r="C2350" t="s">
        <v>41</v>
      </c>
      <c r="D2350" t="s">
        <v>53</v>
      </c>
      <c r="E2350">
        <v>12</v>
      </c>
      <c r="F2350" t="str">
        <f t="shared" si="36"/>
        <v>Average Per Ton1-in-2August Typical Event Day30% Cycling12</v>
      </c>
      <c r="G2350">
        <v>1.2332380000000001</v>
      </c>
      <c r="H2350">
        <v>1.2332380000000001</v>
      </c>
      <c r="I2350">
        <v>84.555700000000002</v>
      </c>
      <c r="J2350">
        <v>0</v>
      </c>
      <c r="K2350">
        <v>0</v>
      </c>
      <c r="L2350">
        <v>0</v>
      </c>
      <c r="M2350">
        <v>0</v>
      </c>
      <c r="N2350">
        <v>0</v>
      </c>
      <c r="O2350">
        <v>1469</v>
      </c>
    </row>
    <row r="2351" spans="1:15">
      <c r="A2351" t="s">
        <v>29</v>
      </c>
      <c r="B2351" t="s">
        <v>39</v>
      </c>
      <c r="C2351" t="s">
        <v>41</v>
      </c>
      <c r="D2351" t="s">
        <v>53</v>
      </c>
      <c r="E2351">
        <v>12</v>
      </c>
      <c r="F2351" t="str">
        <f t="shared" si="36"/>
        <v>Average Per Premise1-in-2August Typical Event Day30% Cycling12</v>
      </c>
      <c r="G2351">
        <v>12.71645</v>
      </c>
      <c r="H2351">
        <v>12.71645</v>
      </c>
      <c r="I2351">
        <v>84.555700000000002</v>
      </c>
      <c r="J2351">
        <v>0</v>
      </c>
      <c r="K2351">
        <v>0</v>
      </c>
      <c r="L2351">
        <v>0</v>
      </c>
      <c r="M2351">
        <v>0</v>
      </c>
      <c r="N2351">
        <v>0</v>
      </c>
      <c r="O2351">
        <v>1469</v>
      </c>
    </row>
    <row r="2352" spans="1:15">
      <c r="A2352" t="s">
        <v>30</v>
      </c>
      <c r="B2352" t="s">
        <v>39</v>
      </c>
      <c r="C2352" t="s">
        <v>41</v>
      </c>
      <c r="D2352" t="s">
        <v>53</v>
      </c>
      <c r="E2352">
        <v>12</v>
      </c>
      <c r="F2352" t="str">
        <f t="shared" si="36"/>
        <v>Average Per Device1-in-2August Typical Event Day30% Cycling12</v>
      </c>
      <c r="G2352">
        <v>4.7763910000000003</v>
      </c>
      <c r="H2352">
        <v>4.7763910000000003</v>
      </c>
      <c r="I2352">
        <v>84.555700000000002</v>
      </c>
      <c r="J2352">
        <v>0</v>
      </c>
      <c r="K2352">
        <v>0</v>
      </c>
      <c r="L2352">
        <v>0</v>
      </c>
      <c r="M2352">
        <v>0</v>
      </c>
      <c r="N2352">
        <v>0</v>
      </c>
      <c r="O2352">
        <v>1469</v>
      </c>
    </row>
    <row r="2353" spans="1:15">
      <c r="A2353" t="s">
        <v>51</v>
      </c>
      <c r="B2353" t="s">
        <v>39</v>
      </c>
      <c r="C2353" t="s">
        <v>41</v>
      </c>
      <c r="D2353" t="s">
        <v>53</v>
      </c>
      <c r="E2353">
        <v>12</v>
      </c>
      <c r="F2353" t="str">
        <f t="shared" si="36"/>
        <v>Aggregate1-in-2August Typical Event Day30% Cycling12</v>
      </c>
      <c r="G2353">
        <v>18.68047</v>
      </c>
      <c r="H2353">
        <v>18.68047</v>
      </c>
      <c r="I2353">
        <v>84.555700000000002</v>
      </c>
      <c r="J2353">
        <v>0</v>
      </c>
      <c r="K2353">
        <v>0</v>
      </c>
      <c r="L2353">
        <v>0</v>
      </c>
      <c r="M2353">
        <v>0</v>
      </c>
      <c r="N2353">
        <v>0</v>
      </c>
      <c r="O2353">
        <v>1469</v>
      </c>
    </row>
    <row r="2354" spans="1:15">
      <c r="A2354" t="s">
        <v>31</v>
      </c>
      <c r="B2354" t="s">
        <v>39</v>
      </c>
      <c r="C2354" t="s">
        <v>41</v>
      </c>
      <c r="D2354" t="s">
        <v>53</v>
      </c>
      <c r="E2354">
        <v>13</v>
      </c>
      <c r="F2354" t="str">
        <f t="shared" si="36"/>
        <v>Average Per Ton1-in-2August Typical Event Day30% Cycling13</v>
      </c>
      <c r="G2354">
        <v>1.2556719999999999</v>
      </c>
      <c r="H2354">
        <v>1.2556719999999999</v>
      </c>
      <c r="I2354">
        <v>86.150700000000001</v>
      </c>
      <c r="J2354">
        <v>0</v>
      </c>
      <c r="K2354">
        <v>0</v>
      </c>
      <c r="L2354">
        <v>0</v>
      </c>
      <c r="M2354">
        <v>0</v>
      </c>
      <c r="N2354">
        <v>0</v>
      </c>
      <c r="O2354">
        <v>1469</v>
      </c>
    </row>
    <row r="2355" spans="1:15">
      <c r="A2355" t="s">
        <v>29</v>
      </c>
      <c r="B2355" t="s">
        <v>39</v>
      </c>
      <c r="C2355" t="s">
        <v>41</v>
      </c>
      <c r="D2355" t="s">
        <v>53</v>
      </c>
      <c r="E2355">
        <v>13</v>
      </c>
      <c r="F2355" t="str">
        <f t="shared" si="36"/>
        <v>Average Per Premise1-in-2August Typical Event Day30% Cycling13</v>
      </c>
      <c r="G2355">
        <v>12.94778</v>
      </c>
      <c r="H2355">
        <v>12.94778</v>
      </c>
      <c r="I2355">
        <v>86.150700000000001</v>
      </c>
      <c r="J2355">
        <v>0</v>
      </c>
      <c r="K2355">
        <v>0</v>
      </c>
      <c r="L2355">
        <v>0</v>
      </c>
      <c r="M2355">
        <v>0</v>
      </c>
      <c r="N2355">
        <v>0</v>
      </c>
      <c r="O2355">
        <v>1469</v>
      </c>
    </row>
    <row r="2356" spans="1:15">
      <c r="A2356" t="s">
        <v>30</v>
      </c>
      <c r="B2356" t="s">
        <v>39</v>
      </c>
      <c r="C2356" t="s">
        <v>41</v>
      </c>
      <c r="D2356" t="s">
        <v>53</v>
      </c>
      <c r="E2356">
        <v>13</v>
      </c>
      <c r="F2356" t="str">
        <f t="shared" si="36"/>
        <v>Average Per Device1-in-2August Typical Event Day30% Cycling13</v>
      </c>
      <c r="G2356">
        <v>4.8632809999999997</v>
      </c>
      <c r="H2356">
        <v>4.8632809999999997</v>
      </c>
      <c r="I2356">
        <v>86.150700000000001</v>
      </c>
      <c r="J2356">
        <v>0</v>
      </c>
      <c r="K2356">
        <v>0</v>
      </c>
      <c r="L2356">
        <v>0</v>
      </c>
      <c r="M2356">
        <v>0</v>
      </c>
      <c r="N2356">
        <v>0</v>
      </c>
      <c r="O2356">
        <v>1469</v>
      </c>
    </row>
    <row r="2357" spans="1:15">
      <c r="A2357" t="s">
        <v>51</v>
      </c>
      <c r="B2357" t="s">
        <v>39</v>
      </c>
      <c r="C2357" t="s">
        <v>41</v>
      </c>
      <c r="D2357" t="s">
        <v>53</v>
      </c>
      <c r="E2357">
        <v>13</v>
      </c>
      <c r="F2357" t="str">
        <f t="shared" si="36"/>
        <v>Aggregate1-in-2August Typical Event Day30% Cycling13</v>
      </c>
      <c r="G2357">
        <v>19.020289999999999</v>
      </c>
      <c r="H2357">
        <v>19.020289999999999</v>
      </c>
      <c r="I2357">
        <v>86.150700000000001</v>
      </c>
      <c r="J2357">
        <v>0</v>
      </c>
      <c r="K2357">
        <v>0</v>
      </c>
      <c r="L2357">
        <v>0</v>
      </c>
      <c r="M2357">
        <v>0</v>
      </c>
      <c r="N2357">
        <v>0</v>
      </c>
      <c r="O2357">
        <v>1469</v>
      </c>
    </row>
    <row r="2358" spans="1:15">
      <c r="A2358" t="s">
        <v>31</v>
      </c>
      <c r="B2358" t="s">
        <v>39</v>
      </c>
      <c r="C2358" t="s">
        <v>41</v>
      </c>
      <c r="D2358" t="s">
        <v>53</v>
      </c>
      <c r="E2358">
        <v>14</v>
      </c>
      <c r="F2358" t="str">
        <f t="shared" si="36"/>
        <v>Average Per Ton1-in-2August Typical Event Day30% Cycling14</v>
      </c>
      <c r="G2358">
        <v>1.195937</v>
      </c>
      <c r="H2358">
        <v>1.2608170000000001</v>
      </c>
      <c r="I2358">
        <v>86.036000000000001</v>
      </c>
      <c r="J2358">
        <v>4.2266199999999997E-2</v>
      </c>
      <c r="K2358">
        <v>5.5626599999999998E-2</v>
      </c>
      <c r="L2358">
        <v>6.4879999999999993E-2</v>
      </c>
      <c r="M2358">
        <v>7.4133400000000002E-2</v>
      </c>
      <c r="N2358">
        <v>8.7493799999999997E-2</v>
      </c>
      <c r="O2358">
        <v>1469</v>
      </c>
    </row>
    <row r="2359" spans="1:15">
      <c r="A2359" t="s">
        <v>29</v>
      </c>
      <c r="B2359" t="s">
        <v>39</v>
      </c>
      <c r="C2359" t="s">
        <v>41</v>
      </c>
      <c r="D2359" t="s">
        <v>53</v>
      </c>
      <c r="E2359">
        <v>14</v>
      </c>
      <c r="F2359" t="str">
        <f t="shared" si="36"/>
        <v>Average Per Premise1-in-2August Typical Event Day30% Cycling14</v>
      </c>
      <c r="G2359">
        <v>12.33182</v>
      </c>
      <c r="H2359">
        <v>13.000830000000001</v>
      </c>
      <c r="I2359">
        <v>86.036000000000001</v>
      </c>
      <c r="J2359">
        <v>0.43582539999999997</v>
      </c>
      <c r="K2359">
        <v>0.57359039999999994</v>
      </c>
      <c r="L2359">
        <v>0.66900590000000004</v>
      </c>
      <c r="M2359">
        <v>0.76442149999999998</v>
      </c>
      <c r="N2359">
        <v>0.9021865</v>
      </c>
      <c r="O2359">
        <v>1469</v>
      </c>
    </row>
    <row r="2360" spans="1:15">
      <c r="A2360" t="s">
        <v>30</v>
      </c>
      <c r="B2360" t="s">
        <v>39</v>
      </c>
      <c r="C2360" t="s">
        <v>41</v>
      </c>
      <c r="D2360" t="s">
        <v>53</v>
      </c>
      <c r="E2360">
        <v>14</v>
      </c>
      <c r="F2360" t="str">
        <f t="shared" si="36"/>
        <v>Average Per Device1-in-2August Typical Event Day30% Cycling14</v>
      </c>
      <c r="G2360">
        <v>4.6319229999999996</v>
      </c>
      <c r="H2360">
        <v>4.8832060000000004</v>
      </c>
      <c r="I2360">
        <v>86.036000000000001</v>
      </c>
      <c r="J2360">
        <v>0.16369919999999999</v>
      </c>
      <c r="K2360">
        <v>0.21544469999999999</v>
      </c>
      <c r="L2360">
        <v>0.25128349999999999</v>
      </c>
      <c r="M2360">
        <v>0.2871223</v>
      </c>
      <c r="N2360">
        <v>0.3388678</v>
      </c>
      <c r="O2360">
        <v>1469</v>
      </c>
    </row>
    <row r="2361" spans="1:15">
      <c r="A2361" t="s">
        <v>51</v>
      </c>
      <c r="B2361" t="s">
        <v>39</v>
      </c>
      <c r="C2361" t="s">
        <v>41</v>
      </c>
      <c r="D2361" t="s">
        <v>53</v>
      </c>
      <c r="E2361">
        <v>14</v>
      </c>
      <c r="F2361" t="str">
        <f t="shared" si="36"/>
        <v>Aggregate1-in-2August Typical Event Day30% Cycling14</v>
      </c>
      <c r="G2361">
        <v>18.115449999999999</v>
      </c>
      <c r="H2361">
        <v>19.098220000000001</v>
      </c>
      <c r="I2361">
        <v>86.036000000000001</v>
      </c>
      <c r="J2361">
        <v>0.64022749999999995</v>
      </c>
      <c r="K2361">
        <v>0.84260429999999997</v>
      </c>
      <c r="L2361">
        <v>0.98276969999999997</v>
      </c>
      <c r="M2361">
        <v>1.122935</v>
      </c>
      <c r="N2361">
        <v>1.325312</v>
      </c>
      <c r="O2361">
        <v>1469</v>
      </c>
    </row>
    <row r="2362" spans="1:15">
      <c r="A2362" t="s">
        <v>31</v>
      </c>
      <c r="B2362" t="s">
        <v>39</v>
      </c>
      <c r="C2362" t="s">
        <v>41</v>
      </c>
      <c r="D2362" t="s">
        <v>53</v>
      </c>
      <c r="E2362">
        <v>15</v>
      </c>
      <c r="F2362" t="str">
        <f t="shared" si="36"/>
        <v>Average Per Ton1-in-2August Typical Event Day30% Cycling15</v>
      </c>
      <c r="G2362">
        <v>1.18835</v>
      </c>
      <c r="H2362">
        <v>1.2604</v>
      </c>
      <c r="I2362">
        <v>85.566400000000002</v>
      </c>
      <c r="J2362">
        <v>4.6936800000000001E-2</v>
      </c>
      <c r="K2362">
        <v>6.1773599999999998E-2</v>
      </c>
      <c r="L2362">
        <v>7.2049500000000002E-2</v>
      </c>
      <c r="M2362">
        <v>8.2325400000000007E-2</v>
      </c>
      <c r="N2362">
        <v>9.7162100000000001E-2</v>
      </c>
      <c r="O2362">
        <v>1469</v>
      </c>
    </row>
    <row r="2363" spans="1:15">
      <c r="A2363" t="s">
        <v>29</v>
      </c>
      <c r="B2363" t="s">
        <v>39</v>
      </c>
      <c r="C2363" t="s">
        <v>41</v>
      </c>
      <c r="D2363" t="s">
        <v>53</v>
      </c>
      <c r="E2363">
        <v>15</v>
      </c>
      <c r="F2363" t="str">
        <f t="shared" si="36"/>
        <v>Average Per Premise1-in-2August Typical Event Day30% Cycling15</v>
      </c>
      <c r="G2363">
        <v>12.2536</v>
      </c>
      <c r="H2363">
        <v>12.99653</v>
      </c>
      <c r="I2363">
        <v>85.566400000000002</v>
      </c>
      <c r="J2363">
        <v>0.48398560000000002</v>
      </c>
      <c r="K2363">
        <v>0.63697409999999999</v>
      </c>
      <c r="L2363">
        <v>0.74293350000000002</v>
      </c>
      <c r="M2363">
        <v>0.8488928</v>
      </c>
      <c r="N2363">
        <v>1.001881</v>
      </c>
      <c r="O2363">
        <v>1469</v>
      </c>
    </row>
    <row r="2364" spans="1:15">
      <c r="A2364" t="s">
        <v>30</v>
      </c>
      <c r="B2364" t="s">
        <v>39</v>
      </c>
      <c r="C2364" t="s">
        <v>41</v>
      </c>
      <c r="D2364" t="s">
        <v>53</v>
      </c>
      <c r="E2364">
        <v>15</v>
      </c>
      <c r="F2364" t="str">
        <f t="shared" si="36"/>
        <v>Average Per Device1-in-2August Typical Event Day30% Cycling15</v>
      </c>
      <c r="G2364">
        <v>4.6025410000000004</v>
      </c>
      <c r="H2364">
        <v>4.8815929999999996</v>
      </c>
      <c r="I2364">
        <v>85.566400000000002</v>
      </c>
      <c r="J2364">
        <v>0.18178849999999999</v>
      </c>
      <c r="K2364">
        <v>0.2392521</v>
      </c>
      <c r="L2364">
        <v>0.2790512</v>
      </c>
      <c r="M2364">
        <v>0.31885029999999998</v>
      </c>
      <c r="N2364">
        <v>0.37631389999999998</v>
      </c>
      <c r="O2364">
        <v>1469</v>
      </c>
    </row>
    <row r="2365" spans="1:15">
      <c r="A2365" t="s">
        <v>51</v>
      </c>
      <c r="B2365" t="s">
        <v>39</v>
      </c>
      <c r="C2365" t="s">
        <v>41</v>
      </c>
      <c r="D2365" t="s">
        <v>53</v>
      </c>
      <c r="E2365">
        <v>15</v>
      </c>
      <c r="F2365" t="str">
        <f t="shared" si="36"/>
        <v>Aggregate1-in-2August Typical Event Day30% Cycling15</v>
      </c>
      <c r="G2365">
        <v>18.000540000000001</v>
      </c>
      <c r="H2365">
        <v>19.091909999999999</v>
      </c>
      <c r="I2365">
        <v>85.566400000000002</v>
      </c>
      <c r="J2365">
        <v>0.71097489999999997</v>
      </c>
      <c r="K2365">
        <v>0.93571499999999996</v>
      </c>
      <c r="L2365">
        <v>1.091369</v>
      </c>
      <c r="M2365">
        <v>1.247023</v>
      </c>
      <c r="N2365">
        <v>1.4717640000000001</v>
      </c>
      <c r="O2365">
        <v>1469</v>
      </c>
    </row>
    <row r="2366" spans="1:15">
      <c r="A2366" t="s">
        <v>31</v>
      </c>
      <c r="B2366" t="s">
        <v>39</v>
      </c>
      <c r="C2366" t="s">
        <v>41</v>
      </c>
      <c r="D2366" t="s">
        <v>53</v>
      </c>
      <c r="E2366">
        <v>16</v>
      </c>
      <c r="F2366" t="str">
        <f t="shared" si="36"/>
        <v>Average Per Ton1-in-2August Typical Event Day30% Cycling16</v>
      </c>
      <c r="G2366">
        <v>1.169602</v>
      </c>
      <c r="H2366">
        <v>1.2349319999999999</v>
      </c>
      <c r="I2366">
        <v>84.583500000000001</v>
      </c>
      <c r="J2366">
        <v>4.2559100000000002E-2</v>
      </c>
      <c r="K2366">
        <v>5.6012100000000002E-2</v>
      </c>
      <c r="L2366">
        <v>6.5329499999999999E-2</v>
      </c>
      <c r="M2366">
        <v>7.4647000000000005E-2</v>
      </c>
      <c r="N2366">
        <v>8.8099999999999998E-2</v>
      </c>
      <c r="O2366">
        <v>1469</v>
      </c>
    </row>
    <row r="2367" spans="1:15">
      <c r="A2367" t="s">
        <v>29</v>
      </c>
      <c r="B2367" t="s">
        <v>39</v>
      </c>
      <c r="C2367" t="s">
        <v>41</v>
      </c>
      <c r="D2367" t="s">
        <v>53</v>
      </c>
      <c r="E2367">
        <v>16</v>
      </c>
      <c r="F2367" t="str">
        <f t="shared" si="36"/>
        <v>Average Per Premise1-in-2August Typical Event Day30% Cycling16</v>
      </c>
      <c r="G2367">
        <v>12.060280000000001</v>
      </c>
      <c r="H2367">
        <v>12.733919999999999</v>
      </c>
      <c r="I2367">
        <v>84.583500000000001</v>
      </c>
      <c r="J2367">
        <v>0.43884529999999999</v>
      </c>
      <c r="K2367">
        <v>0.57756470000000004</v>
      </c>
      <c r="L2367">
        <v>0.6736415</v>
      </c>
      <c r="M2367">
        <v>0.76971820000000002</v>
      </c>
      <c r="N2367">
        <v>0.90843779999999996</v>
      </c>
      <c r="O2367">
        <v>1469</v>
      </c>
    </row>
    <row r="2368" spans="1:15">
      <c r="A2368" t="s">
        <v>30</v>
      </c>
      <c r="B2368" t="s">
        <v>39</v>
      </c>
      <c r="C2368" t="s">
        <v>41</v>
      </c>
      <c r="D2368" t="s">
        <v>53</v>
      </c>
      <c r="E2368">
        <v>16</v>
      </c>
      <c r="F2368" t="str">
        <f t="shared" si="36"/>
        <v>Average Per Device1-in-2August Typical Event Day30% Cycling16</v>
      </c>
      <c r="G2368">
        <v>4.529928</v>
      </c>
      <c r="H2368">
        <v>4.7829519999999999</v>
      </c>
      <c r="I2368">
        <v>84.583500000000001</v>
      </c>
      <c r="J2368">
        <v>0.16483349999999999</v>
      </c>
      <c r="K2368">
        <v>0.21693750000000001</v>
      </c>
      <c r="L2368">
        <v>0.25302459999999999</v>
      </c>
      <c r="M2368">
        <v>0.28911170000000003</v>
      </c>
      <c r="N2368">
        <v>0.34121580000000001</v>
      </c>
      <c r="O2368">
        <v>1469</v>
      </c>
    </row>
    <row r="2369" spans="1:15">
      <c r="A2369" t="s">
        <v>51</v>
      </c>
      <c r="B2369" t="s">
        <v>39</v>
      </c>
      <c r="C2369" t="s">
        <v>41</v>
      </c>
      <c r="D2369" t="s">
        <v>53</v>
      </c>
      <c r="E2369">
        <v>16</v>
      </c>
      <c r="F2369" t="str">
        <f t="shared" si="36"/>
        <v>Aggregate1-in-2August Typical Event Day30% Cycling16</v>
      </c>
      <c r="G2369">
        <v>17.716550000000002</v>
      </c>
      <c r="H2369">
        <v>18.706130000000002</v>
      </c>
      <c r="I2369">
        <v>84.583500000000001</v>
      </c>
      <c r="J2369">
        <v>0.64466369999999995</v>
      </c>
      <c r="K2369">
        <v>0.84844260000000005</v>
      </c>
      <c r="L2369">
        <v>0.98957930000000005</v>
      </c>
      <c r="M2369">
        <v>1.1307160000000001</v>
      </c>
      <c r="N2369">
        <v>1.334495</v>
      </c>
      <c r="O2369">
        <v>1469</v>
      </c>
    </row>
    <row r="2370" spans="1:15">
      <c r="A2370" t="s">
        <v>31</v>
      </c>
      <c r="B2370" t="s">
        <v>39</v>
      </c>
      <c r="C2370" t="s">
        <v>41</v>
      </c>
      <c r="D2370" t="s">
        <v>53</v>
      </c>
      <c r="E2370">
        <v>17</v>
      </c>
      <c r="F2370" t="str">
        <f t="shared" si="36"/>
        <v>Average Per Ton1-in-2August Typical Event Day30% Cycling17</v>
      </c>
      <c r="G2370">
        <v>1.118832</v>
      </c>
      <c r="H2370">
        <v>1.175184</v>
      </c>
      <c r="I2370">
        <v>83.346000000000004</v>
      </c>
      <c r="J2370">
        <v>3.6710800000000002E-2</v>
      </c>
      <c r="K2370">
        <v>4.8315200000000003E-2</v>
      </c>
      <c r="L2370">
        <v>5.6352300000000001E-2</v>
      </c>
      <c r="M2370">
        <v>6.4389399999999999E-2</v>
      </c>
      <c r="N2370">
        <v>7.59938E-2</v>
      </c>
      <c r="O2370">
        <v>1469</v>
      </c>
    </row>
    <row r="2371" spans="1:15">
      <c r="A2371" t="s">
        <v>29</v>
      </c>
      <c r="B2371" t="s">
        <v>39</v>
      </c>
      <c r="C2371" t="s">
        <v>41</v>
      </c>
      <c r="D2371" t="s">
        <v>53</v>
      </c>
      <c r="E2371">
        <v>17</v>
      </c>
      <c r="F2371" t="str">
        <f t="shared" ref="F2371:F2434" si="37">CONCATENATE(A2371,B2371,C2371,D2371,E2371)</f>
        <v>Average Per Premise1-in-2August Typical Event Day30% Cycling17</v>
      </c>
      <c r="G2371">
        <v>11.536770000000001</v>
      </c>
      <c r="H2371">
        <v>12.117839999999999</v>
      </c>
      <c r="I2371">
        <v>83.346000000000004</v>
      </c>
      <c r="J2371">
        <v>0.37854149999999998</v>
      </c>
      <c r="K2371">
        <v>0.4981989</v>
      </c>
      <c r="L2371">
        <v>0.58107319999999996</v>
      </c>
      <c r="M2371">
        <v>0.66394759999999997</v>
      </c>
      <c r="N2371">
        <v>0.78360510000000005</v>
      </c>
      <c r="O2371">
        <v>1469</v>
      </c>
    </row>
    <row r="2372" spans="1:15">
      <c r="A2372" t="s">
        <v>30</v>
      </c>
      <c r="B2372" t="s">
        <v>39</v>
      </c>
      <c r="C2372" t="s">
        <v>41</v>
      </c>
      <c r="D2372" t="s">
        <v>53</v>
      </c>
      <c r="E2372">
        <v>17</v>
      </c>
      <c r="F2372" t="str">
        <f t="shared" si="37"/>
        <v>Average Per Device1-in-2August Typical Event Day30% Cycling17</v>
      </c>
      <c r="G2372">
        <v>4.3332940000000004</v>
      </c>
      <c r="H2372">
        <v>4.5515489999999996</v>
      </c>
      <c r="I2372">
        <v>83.346000000000004</v>
      </c>
      <c r="J2372">
        <v>0.1421829</v>
      </c>
      <c r="K2372">
        <v>0.18712709999999999</v>
      </c>
      <c r="L2372">
        <v>0.21825530000000001</v>
      </c>
      <c r="M2372">
        <v>0.24938350000000001</v>
      </c>
      <c r="N2372">
        <v>0.29432779999999997</v>
      </c>
      <c r="O2372">
        <v>1469</v>
      </c>
    </row>
    <row r="2373" spans="1:15">
      <c r="A2373" t="s">
        <v>51</v>
      </c>
      <c r="B2373" t="s">
        <v>39</v>
      </c>
      <c r="C2373" t="s">
        <v>41</v>
      </c>
      <c r="D2373" t="s">
        <v>53</v>
      </c>
      <c r="E2373">
        <v>17</v>
      </c>
      <c r="F2373" t="str">
        <f t="shared" si="37"/>
        <v>Aggregate1-in-2August Typical Event Day30% Cycling17</v>
      </c>
      <c r="G2373">
        <v>16.947510000000001</v>
      </c>
      <c r="H2373">
        <v>17.801110000000001</v>
      </c>
      <c r="I2373">
        <v>83.346000000000004</v>
      </c>
      <c r="J2373">
        <v>0.55607740000000005</v>
      </c>
      <c r="K2373">
        <v>0.73185409999999995</v>
      </c>
      <c r="L2373">
        <v>0.85359660000000004</v>
      </c>
      <c r="M2373">
        <v>0.97533910000000001</v>
      </c>
      <c r="N2373">
        <v>1.151116</v>
      </c>
      <c r="O2373">
        <v>1469</v>
      </c>
    </row>
    <row r="2374" spans="1:15">
      <c r="A2374" t="s">
        <v>31</v>
      </c>
      <c r="B2374" t="s">
        <v>39</v>
      </c>
      <c r="C2374" t="s">
        <v>41</v>
      </c>
      <c r="D2374" t="s">
        <v>53</v>
      </c>
      <c r="E2374">
        <v>18</v>
      </c>
      <c r="F2374" t="str">
        <f t="shared" si="37"/>
        <v>Average Per Ton1-in-2August Typical Event Day30% Cycling18</v>
      </c>
      <c r="G2374">
        <v>1.0052350000000001</v>
      </c>
      <c r="H2374">
        <v>1.0583990000000001</v>
      </c>
      <c r="I2374">
        <v>81.1751</v>
      </c>
      <c r="J2374">
        <v>3.46336E-2</v>
      </c>
      <c r="K2374">
        <v>4.5581299999999998E-2</v>
      </c>
      <c r="L2374">
        <v>5.3163599999999998E-2</v>
      </c>
      <c r="M2374">
        <v>6.0746000000000001E-2</v>
      </c>
      <c r="N2374">
        <v>7.1693699999999999E-2</v>
      </c>
      <c r="O2374">
        <v>1469</v>
      </c>
    </row>
    <row r="2375" spans="1:15">
      <c r="A2375" t="s">
        <v>29</v>
      </c>
      <c r="B2375" t="s">
        <v>39</v>
      </c>
      <c r="C2375" t="s">
        <v>41</v>
      </c>
      <c r="D2375" t="s">
        <v>53</v>
      </c>
      <c r="E2375">
        <v>18</v>
      </c>
      <c r="F2375" t="str">
        <f t="shared" si="37"/>
        <v>Average Per Premise1-in-2August Typical Event Day30% Cycling18</v>
      </c>
      <c r="G2375">
        <v>10.36542</v>
      </c>
      <c r="H2375">
        <v>10.91361</v>
      </c>
      <c r="I2375">
        <v>81.1751</v>
      </c>
      <c r="J2375">
        <v>0.35712169999999999</v>
      </c>
      <c r="K2375">
        <v>0.47000839999999999</v>
      </c>
      <c r="L2375">
        <v>0.54819329999999999</v>
      </c>
      <c r="M2375">
        <v>0.6263782</v>
      </c>
      <c r="N2375">
        <v>0.7392649</v>
      </c>
      <c r="O2375">
        <v>1469</v>
      </c>
    </row>
    <row r="2376" spans="1:15">
      <c r="A2376" t="s">
        <v>30</v>
      </c>
      <c r="B2376" t="s">
        <v>39</v>
      </c>
      <c r="C2376" t="s">
        <v>41</v>
      </c>
      <c r="D2376" t="s">
        <v>53</v>
      </c>
      <c r="E2376">
        <v>18</v>
      </c>
      <c r="F2376" t="str">
        <f t="shared" si="37"/>
        <v>Average Per Device1-in-2August Typical Event Day30% Cycling18</v>
      </c>
      <c r="G2376">
        <v>3.8933270000000002</v>
      </c>
      <c r="H2376">
        <v>4.0992319999999998</v>
      </c>
      <c r="I2376">
        <v>81.1751</v>
      </c>
      <c r="J2376">
        <v>0.13413749999999999</v>
      </c>
      <c r="K2376">
        <v>0.17653859999999999</v>
      </c>
      <c r="L2376">
        <v>0.20590539999999999</v>
      </c>
      <c r="M2376">
        <v>0.23527219999999999</v>
      </c>
      <c r="N2376">
        <v>0.27767320000000001</v>
      </c>
      <c r="O2376">
        <v>1469</v>
      </c>
    </row>
    <row r="2377" spans="1:15">
      <c r="A2377" t="s">
        <v>51</v>
      </c>
      <c r="B2377" t="s">
        <v>39</v>
      </c>
      <c r="C2377" t="s">
        <v>41</v>
      </c>
      <c r="D2377" t="s">
        <v>53</v>
      </c>
      <c r="E2377">
        <v>18</v>
      </c>
      <c r="F2377" t="str">
        <f t="shared" si="37"/>
        <v>Aggregate1-in-2August Typical Event Day30% Cycling18</v>
      </c>
      <c r="G2377">
        <v>15.226800000000001</v>
      </c>
      <c r="H2377">
        <v>16.0321</v>
      </c>
      <c r="I2377">
        <v>81.1751</v>
      </c>
      <c r="J2377">
        <v>0.52461190000000002</v>
      </c>
      <c r="K2377">
        <v>0.69044229999999995</v>
      </c>
      <c r="L2377">
        <v>0.80529589999999995</v>
      </c>
      <c r="M2377">
        <v>0.92014960000000001</v>
      </c>
      <c r="N2377">
        <v>1.0859799999999999</v>
      </c>
      <c r="O2377">
        <v>1469</v>
      </c>
    </row>
    <row r="2378" spans="1:15">
      <c r="A2378" t="s">
        <v>31</v>
      </c>
      <c r="B2378" t="s">
        <v>39</v>
      </c>
      <c r="C2378" t="s">
        <v>41</v>
      </c>
      <c r="D2378" t="s">
        <v>53</v>
      </c>
      <c r="E2378">
        <v>19</v>
      </c>
      <c r="F2378" t="str">
        <f t="shared" si="37"/>
        <v>Average Per Ton1-in-2August Typical Event Day30% Cycling19</v>
      </c>
      <c r="G2378">
        <v>0.92054610000000003</v>
      </c>
      <c r="H2378">
        <v>0.92054610000000003</v>
      </c>
      <c r="I2378">
        <v>77.559899999999999</v>
      </c>
      <c r="J2378">
        <v>0</v>
      </c>
      <c r="K2378">
        <v>0</v>
      </c>
      <c r="L2378">
        <v>0</v>
      </c>
      <c r="M2378">
        <v>0</v>
      </c>
      <c r="N2378">
        <v>0</v>
      </c>
      <c r="O2378">
        <v>1469</v>
      </c>
    </row>
    <row r="2379" spans="1:15">
      <c r="A2379" t="s">
        <v>29</v>
      </c>
      <c r="B2379" t="s">
        <v>39</v>
      </c>
      <c r="C2379" t="s">
        <v>41</v>
      </c>
      <c r="D2379" t="s">
        <v>53</v>
      </c>
      <c r="E2379">
        <v>19</v>
      </c>
      <c r="F2379" t="str">
        <f t="shared" si="37"/>
        <v>Average Per Premise1-in-2August Typical Event Day30% Cycling19</v>
      </c>
      <c r="G2379">
        <v>9.4921530000000001</v>
      </c>
      <c r="H2379">
        <v>9.4921530000000001</v>
      </c>
      <c r="I2379">
        <v>77.559899999999999</v>
      </c>
      <c r="J2379">
        <v>0</v>
      </c>
      <c r="K2379">
        <v>0</v>
      </c>
      <c r="L2379">
        <v>0</v>
      </c>
      <c r="M2379">
        <v>0</v>
      </c>
      <c r="N2379">
        <v>0</v>
      </c>
      <c r="O2379">
        <v>1469</v>
      </c>
    </row>
    <row r="2380" spans="1:15">
      <c r="A2380" t="s">
        <v>30</v>
      </c>
      <c r="B2380" t="s">
        <v>39</v>
      </c>
      <c r="C2380" t="s">
        <v>41</v>
      </c>
      <c r="D2380" t="s">
        <v>53</v>
      </c>
      <c r="E2380">
        <v>19</v>
      </c>
      <c r="F2380" t="str">
        <f t="shared" si="37"/>
        <v>Average Per Device1-in-2August Typical Event Day30% Cycling19</v>
      </c>
      <c r="G2380">
        <v>3.565321</v>
      </c>
      <c r="H2380">
        <v>3.565321</v>
      </c>
      <c r="I2380">
        <v>77.559899999999999</v>
      </c>
      <c r="J2380">
        <v>0</v>
      </c>
      <c r="K2380">
        <v>0</v>
      </c>
      <c r="L2380">
        <v>0</v>
      </c>
      <c r="M2380">
        <v>0</v>
      </c>
      <c r="N2380">
        <v>0</v>
      </c>
      <c r="O2380">
        <v>1469</v>
      </c>
    </row>
    <row r="2381" spans="1:15">
      <c r="A2381" t="s">
        <v>51</v>
      </c>
      <c r="B2381" t="s">
        <v>39</v>
      </c>
      <c r="C2381" t="s">
        <v>41</v>
      </c>
      <c r="D2381" t="s">
        <v>53</v>
      </c>
      <c r="E2381">
        <v>19</v>
      </c>
      <c r="F2381" t="str">
        <f t="shared" si="37"/>
        <v>Aggregate1-in-2August Typical Event Day30% Cycling19</v>
      </c>
      <c r="G2381">
        <v>13.94397</v>
      </c>
      <c r="H2381">
        <v>13.94397</v>
      </c>
      <c r="I2381">
        <v>77.559899999999999</v>
      </c>
      <c r="J2381">
        <v>0</v>
      </c>
      <c r="K2381">
        <v>0</v>
      </c>
      <c r="L2381">
        <v>0</v>
      </c>
      <c r="M2381">
        <v>0</v>
      </c>
      <c r="N2381">
        <v>0</v>
      </c>
      <c r="O2381">
        <v>1469</v>
      </c>
    </row>
    <row r="2382" spans="1:15">
      <c r="A2382" t="s">
        <v>31</v>
      </c>
      <c r="B2382" t="s">
        <v>39</v>
      </c>
      <c r="C2382" t="s">
        <v>41</v>
      </c>
      <c r="D2382" t="s">
        <v>53</v>
      </c>
      <c r="E2382">
        <v>20</v>
      </c>
      <c r="F2382" t="str">
        <f t="shared" si="37"/>
        <v>Average Per Ton1-in-2August Typical Event Day30% Cycling20</v>
      </c>
      <c r="G2382">
        <v>0.86132070000000005</v>
      </c>
      <c r="H2382">
        <v>0.86132070000000005</v>
      </c>
      <c r="I2382">
        <v>73.59</v>
      </c>
      <c r="J2382">
        <v>0</v>
      </c>
      <c r="K2382">
        <v>0</v>
      </c>
      <c r="L2382">
        <v>0</v>
      </c>
      <c r="M2382">
        <v>0</v>
      </c>
      <c r="N2382">
        <v>0</v>
      </c>
      <c r="O2382">
        <v>1469</v>
      </c>
    </row>
    <row r="2383" spans="1:15">
      <c r="A2383" t="s">
        <v>29</v>
      </c>
      <c r="B2383" t="s">
        <v>39</v>
      </c>
      <c r="C2383" t="s">
        <v>41</v>
      </c>
      <c r="D2383" t="s">
        <v>53</v>
      </c>
      <c r="E2383">
        <v>20</v>
      </c>
      <c r="F2383" t="str">
        <f t="shared" si="37"/>
        <v>Average Per Premise1-in-2August Typical Event Day30% Cycling20</v>
      </c>
      <c r="G2383">
        <v>8.8814539999999997</v>
      </c>
      <c r="H2383">
        <v>8.8814539999999997</v>
      </c>
      <c r="I2383">
        <v>73.59</v>
      </c>
      <c r="J2383">
        <v>0</v>
      </c>
      <c r="K2383">
        <v>0</v>
      </c>
      <c r="L2383">
        <v>0</v>
      </c>
      <c r="M2383">
        <v>0</v>
      </c>
      <c r="N2383">
        <v>0</v>
      </c>
      <c r="O2383">
        <v>1469</v>
      </c>
    </row>
    <row r="2384" spans="1:15">
      <c r="A2384" t="s">
        <v>30</v>
      </c>
      <c r="B2384" t="s">
        <v>39</v>
      </c>
      <c r="C2384" t="s">
        <v>41</v>
      </c>
      <c r="D2384" t="s">
        <v>53</v>
      </c>
      <c r="E2384">
        <v>20</v>
      </c>
      <c r="F2384" t="str">
        <f t="shared" si="37"/>
        <v>Average Per Device1-in-2August Typical Event Day30% Cycling20</v>
      </c>
      <c r="G2384">
        <v>3.3359390000000002</v>
      </c>
      <c r="H2384">
        <v>3.3359390000000002</v>
      </c>
      <c r="I2384">
        <v>73.59</v>
      </c>
      <c r="J2384">
        <v>0</v>
      </c>
      <c r="K2384">
        <v>0</v>
      </c>
      <c r="L2384">
        <v>0</v>
      </c>
      <c r="M2384">
        <v>0</v>
      </c>
      <c r="N2384">
        <v>0</v>
      </c>
      <c r="O2384">
        <v>1469</v>
      </c>
    </row>
    <row r="2385" spans="1:15">
      <c r="A2385" t="s">
        <v>51</v>
      </c>
      <c r="B2385" t="s">
        <v>39</v>
      </c>
      <c r="C2385" t="s">
        <v>41</v>
      </c>
      <c r="D2385" t="s">
        <v>53</v>
      </c>
      <c r="E2385">
        <v>20</v>
      </c>
      <c r="F2385" t="str">
        <f t="shared" si="37"/>
        <v>Aggregate1-in-2August Typical Event Day30% Cycling20</v>
      </c>
      <c r="G2385">
        <v>13.046860000000001</v>
      </c>
      <c r="H2385">
        <v>13.046860000000001</v>
      </c>
      <c r="I2385">
        <v>73.59</v>
      </c>
      <c r="J2385">
        <v>0</v>
      </c>
      <c r="K2385">
        <v>0</v>
      </c>
      <c r="L2385">
        <v>0</v>
      </c>
      <c r="M2385">
        <v>0</v>
      </c>
      <c r="N2385">
        <v>0</v>
      </c>
      <c r="O2385">
        <v>1469</v>
      </c>
    </row>
    <row r="2386" spans="1:15">
      <c r="A2386" t="s">
        <v>31</v>
      </c>
      <c r="B2386" t="s">
        <v>39</v>
      </c>
      <c r="C2386" t="s">
        <v>41</v>
      </c>
      <c r="D2386" t="s">
        <v>53</v>
      </c>
      <c r="E2386">
        <v>21</v>
      </c>
      <c r="F2386" t="str">
        <f t="shared" si="37"/>
        <v>Average Per Ton1-in-2August Typical Event Day30% Cycling21</v>
      </c>
      <c r="G2386">
        <v>0.80807050000000002</v>
      </c>
      <c r="H2386">
        <v>0.80807050000000002</v>
      </c>
      <c r="I2386">
        <v>71.978999999999999</v>
      </c>
      <c r="J2386">
        <v>0</v>
      </c>
      <c r="K2386">
        <v>0</v>
      </c>
      <c r="L2386">
        <v>0</v>
      </c>
      <c r="M2386">
        <v>0</v>
      </c>
      <c r="N2386">
        <v>0</v>
      </c>
      <c r="O2386">
        <v>1469</v>
      </c>
    </row>
    <row r="2387" spans="1:15">
      <c r="A2387" t="s">
        <v>29</v>
      </c>
      <c r="B2387" t="s">
        <v>39</v>
      </c>
      <c r="C2387" t="s">
        <v>41</v>
      </c>
      <c r="D2387" t="s">
        <v>53</v>
      </c>
      <c r="E2387">
        <v>21</v>
      </c>
      <c r="F2387" t="str">
        <f t="shared" si="37"/>
        <v>Average Per Premise1-in-2August Typical Event Day30% Cycling21</v>
      </c>
      <c r="G2387">
        <v>8.3323680000000007</v>
      </c>
      <c r="H2387">
        <v>8.3323680000000007</v>
      </c>
      <c r="I2387">
        <v>71.978999999999999</v>
      </c>
      <c r="J2387">
        <v>0</v>
      </c>
      <c r="K2387">
        <v>0</v>
      </c>
      <c r="L2387">
        <v>0</v>
      </c>
      <c r="M2387">
        <v>0</v>
      </c>
      <c r="N2387">
        <v>0</v>
      </c>
      <c r="O2387">
        <v>1469</v>
      </c>
    </row>
    <row r="2388" spans="1:15">
      <c r="A2388" t="s">
        <v>30</v>
      </c>
      <c r="B2388" t="s">
        <v>39</v>
      </c>
      <c r="C2388" t="s">
        <v>41</v>
      </c>
      <c r="D2388" t="s">
        <v>53</v>
      </c>
      <c r="E2388">
        <v>21</v>
      </c>
      <c r="F2388" t="str">
        <f t="shared" si="37"/>
        <v>Average Per Device1-in-2August Typical Event Day30% Cycling21</v>
      </c>
      <c r="G2388">
        <v>3.1296979999999999</v>
      </c>
      <c r="H2388">
        <v>3.1296979999999999</v>
      </c>
      <c r="I2388">
        <v>71.978999999999999</v>
      </c>
      <c r="J2388">
        <v>0</v>
      </c>
      <c r="K2388">
        <v>0</v>
      </c>
      <c r="L2388">
        <v>0</v>
      </c>
      <c r="M2388">
        <v>0</v>
      </c>
      <c r="N2388">
        <v>0</v>
      </c>
      <c r="O2388">
        <v>1469</v>
      </c>
    </row>
    <row r="2389" spans="1:15">
      <c r="A2389" t="s">
        <v>51</v>
      </c>
      <c r="B2389" t="s">
        <v>39</v>
      </c>
      <c r="C2389" t="s">
        <v>41</v>
      </c>
      <c r="D2389" t="s">
        <v>53</v>
      </c>
      <c r="E2389">
        <v>21</v>
      </c>
      <c r="F2389" t="str">
        <f t="shared" si="37"/>
        <v>Aggregate1-in-2August Typical Event Day30% Cycling21</v>
      </c>
      <c r="G2389">
        <v>12.24025</v>
      </c>
      <c r="H2389">
        <v>12.24025</v>
      </c>
      <c r="I2389">
        <v>71.978999999999999</v>
      </c>
      <c r="J2389">
        <v>0</v>
      </c>
      <c r="K2389">
        <v>0</v>
      </c>
      <c r="L2389">
        <v>0</v>
      </c>
      <c r="M2389">
        <v>0</v>
      </c>
      <c r="N2389">
        <v>0</v>
      </c>
      <c r="O2389">
        <v>1469</v>
      </c>
    </row>
    <row r="2390" spans="1:15">
      <c r="A2390" t="s">
        <v>31</v>
      </c>
      <c r="B2390" t="s">
        <v>39</v>
      </c>
      <c r="C2390" t="s">
        <v>41</v>
      </c>
      <c r="D2390" t="s">
        <v>53</v>
      </c>
      <c r="E2390">
        <v>22</v>
      </c>
      <c r="F2390" t="str">
        <f t="shared" si="37"/>
        <v>Average Per Ton1-in-2August Typical Event Day30% Cycling22</v>
      </c>
      <c r="G2390">
        <v>0.70994429999999997</v>
      </c>
      <c r="H2390">
        <v>0.70994429999999997</v>
      </c>
      <c r="I2390">
        <v>70.923299999999998</v>
      </c>
      <c r="J2390">
        <v>0</v>
      </c>
      <c r="K2390">
        <v>0</v>
      </c>
      <c r="L2390">
        <v>0</v>
      </c>
      <c r="M2390">
        <v>0</v>
      </c>
      <c r="N2390">
        <v>0</v>
      </c>
      <c r="O2390">
        <v>1469</v>
      </c>
    </row>
    <row r="2391" spans="1:15">
      <c r="A2391" t="s">
        <v>29</v>
      </c>
      <c r="B2391" t="s">
        <v>39</v>
      </c>
      <c r="C2391" t="s">
        <v>41</v>
      </c>
      <c r="D2391" t="s">
        <v>53</v>
      </c>
      <c r="E2391">
        <v>22</v>
      </c>
      <c r="F2391" t="str">
        <f t="shared" si="37"/>
        <v>Average Per Premise1-in-2August Typical Event Day30% Cycling22</v>
      </c>
      <c r="G2391">
        <v>7.3205460000000002</v>
      </c>
      <c r="H2391">
        <v>7.3205460000000002</v>
      </c>
      <c r="I2391">
        <v>70.923299999999998</v>
      </c>
      <c r="J2391">
        <v>0</v>
      </c>
      <c r="K2391">
        <v>0</v>
      </c>
      <c r="L2391">
        <v>0</v>
      </c>
      <c r="M2391">
        <v>0</v>
      </c>
      <c r="N2391">
        <v>0</v>
      </c>
      <c r="O2391">
        <v>1469</v>
      </c>
    </row>
    <row r="2392" spans="1:15">
      <c r="A2392" t="s">
        <v>30</v>
      </c>
      <c r="B2392" t="s">
        <v>39</v>
      </c>
      <c r="C2392" t="s">
        <v>41</v>
      </c>
      <c r="D2392" t="s">
        <v>53</v>
      </c>
      <c r="E2392">
        <v>22</v>
      </c>
      <c r="F2392" t="str">
        <f t="shared" si="37"/>
        <v>Average Per Device1-in-2August Typical Event Day30% Cycling22</v>
      </c>
      <c r="G2392">
        <v>2.7496499999999999</v>
      </c>
      <c r="H2392">
        <v>2.7496499999999999</v>
      </c>
      <c r="I2392">
        <v>70.923299999999998</v>
      </c>
      <c r="J2392">
        <v>0</v>
      </c>
      <c r="K2392">
        <v>0</v>
      </c>
      <c r="L2392">
        <v>0</v>
      </c>
      <c r="M2392">
        <v>0</v>
      </c>
      <c r="N2392">
        <v>0</v>
      </c>
      <c r="O2392">
        <v>1469</v>
      </c>
    </row>
    <row r="2393" spans="1:15">
      <c r="A2393" t="s">
        <v>51</v>
      </c>
      <c r="B2393" t="s">
        <v>39</v>
      </c>
      <c r="C2393" t="s">
        <v>41</v>
      </c>
      <c r="D2393" t="s">
        <v>53</v>
      </c>
      <c r="E2393">
        <v>22</v>
      </c>
      <c r="F2393" t="str">
        <f t="shared" si="37"/>
        <v>Aggregate1-in-2August Typical Event Day30% Cycling22</v>
      </c>
      <c r="G2393">
        <v>10.753880000000001</v>
      </c>
      <c r="H2393">
        <v>10.753880000000001</v>
      </c>
      <c r="I2393">
        <v>70.923299999999998</v>
      </c>
      <c r="J2393">
        <v>0</v>
      </c>
      <c r="K2393">
        <v>0</v>
      </c>
      <c r="L2393">
        <v>0</v>
      </c>
      <c r="M2393">
        <v>0</v>
      </c>
      <c r="N2393">
        <v>0</v>
      </c>
      <c r="O2393">
        <v>1469</v>
      </c>
    </row>
    <row r="2394" spans="1:15">
      <c r="A2394" t="s">
        <v>31</v>
      </c>
      <c r="B2394" t="s">
        <v>39</v>
      </c>
      <c r="C2394" t="s">
        <v>41</v>
      </c>
      <c r="D2394" t="s">
        <v>53</v>
      </c>
      <c r="E2394">
        <v>23</v>
      </c>
      <c r="F2394" t="str">
        <f t="shared" si="37"/>
        <v>Average Per Ton1-in-2August Typical Event Day30% Cycling23</v>
      </c>
      <c r="G2394">
        <v>0.61739829999999996</v>
      </c>
      <c r="H2394">
        <v>0.61739829999999996</v>
      </c>
      <c r="I2394">
        <v>69.399900000000002</v>
      </c>
      <c r="J2394">
        <v>0</v>
      </c>
      <c r="K2394">
        <v>0</v>
      </c>
      <c r="L2394">
        <v>0</v>
      </c>
      <c r="M2394">
        <v>0</v>
      </c>
      <c r="N2394">
        <v>0</v>
      </c>
      <c r="O2394">
        <v>1469</v>
      </c>
    </row>
    <row r="2395" spans="1:15">
      <c r="A2395" t="s">
        <v>29</v>
      </c>
      <c r="B2395" t="s">
        <v>39</v>
      </c>
      <c r="C2395" t="s">
        <v>41</v>
      </c>
      <c r="D2395" t="s">
        <v>53</v>
      </c>
      <c r="E2395">
        <v>23</v>
      </c>
      <c r="F2395" t="str">
        <f t="shared" si="37"/>
        <v>Average Per Premise1-in-2August Typical Event Day30% Cycling23</v>
      </c>
      <c r="G2395">
        <v>6.366263</v>
      </c>
      <c r="H2395">
        <v>6.366263</v>
      </c>
      <c r="I2395">
        <v>69.399900000000002</v>
      </c>
      <c r="J2395">
        <v>0</v>
      </c>
      <c r="K2395">
        <v>0</v>
      </c>
      <c r="L2395">
        <v>0</v>
      </c>
      <c r="M2395">
        <v>0</v>
      </c>
      <c r="N2395">
        <v>0</v>
      </c>
      <c r="O2395">
        <v>1469</v>
      </c>
    </row>
    <row r="2396" spans="1:15">
      <c r="A2396" t="s">
        <v>30</v>
      </c>
      <c r="B2396" t="s">
        <v>39</v>
      </c>
      <c r="C2396" t="s">
        <v>41</v>
      </c>
      <c r="D2396" t="s">
        <v>53</v>
      </c>
      <c r="E2396">
        <v>23</v>
      </c>
      <c r="F2396" t="str">
        <f t="shared" si="37"/>
        <v>Average Per Device1-in-2August Typical Event Day30% Cycling23</v>
      </c>
      <c r="G2396">
        <v>2.3912149999999999</v>
      </c>
      <c r="H2396">
        <v>2.3912149999999999</v>
      </c>
      <c r="I2396">
        <v>69.399900000000002</v>
      </c>
      <c r="J2396">
        <v>0</v>
      </c>
      <c r="K2396">
        <v>0</v>
      </c>
      <c r="L2396">
        <v>0</v>
      </c>
      <c r="M2396">
        <v>0</v>
      </c>
      <c r="N2396">
        <v>0</v>
      </c>
      <c r="O2396">
        <v>1469</v>
      </c>
    </row>
    <row r="2397" spans="1:15">
      <c r="A2397" t="s">
        <v>51</v>
      </c>
      <c r="B2397" t="s">
        <v>39</v>
      </c>
      <c r="C2397" t="s">
        <v>41</v>
      </c>
      <c r="D2397" t="s">
        <v>53</v>
      </c>
      <c r="E2397">
        <v>23</v>
      </c>
      <c r="F2397" t="str">
        <f t="shared" si="37"/>
        <v>Aggregate1-in-2August Typical Event Day30% Cycling23</v>
      </c>
      <c r="G2397">
        <v>9.3520409999999998</v>
      </c>
      <c r="H2397">
        <v>9.3520409999999998</v>
      </c>
      <c r="I2397">
        <v>69.399900000000002</v>
      </c>
      <c r="J2397">
        <v>0</v>
      </c>
      <c r="K2397">
        <v>0</v>
      </c>
      <c r="L2397">
        <v>0</v>
      </c>
      <c r="M2397">
        <v>0</v>
      </c>
      <c r="N2397">
        <v>0</v>
      </c>
      <c r="O2397">
        <v>1469</v>
      </c>
    </row>
    <row r="2398" spans="1:15">
      <c r="A2398" t="s">
        <v>31</v>
      </c>
      <c r="B2398" t="s">
        <v>39</v>
      </c>
      <c r="C2398" t="s">
        <v>41</v>
      </c>
      <c r="D2398" t="s">
        <v>53</v>
      </c>
      <c r="E2398">
        <v>24</v>
      </c>
      <c r="F2398" t="str">
        <f t="shared" si="37"/>
        <v>Average Per Ton1-in-2August Typical Event Day30% Cycling24</v>
      </c>
      <c r="G2398">
        <v>0.55251799999999995</v>
      </c>
      <c r="H2398">
        <v>0.55251799999999995</v>
      </c>
      <c r="I2398">
        <v>68.073099999999997</v>
      </c>
      <c r="J2398">
        <v>0</v>
      </c>
      <c r="K2398">
        <v>0</v>
      </c>
      <c r="L2398">
        <v>0</v>
      </c>
      <c r="M2398">
        <v>0</v>
      </c>
      <c r="N2398">
        <v>0</v>
      </c>
      <c r="O2398">
        <v>1469</v>
      </c>
    </row>
    <row r="2399" spans="1:15">
      <c r="A2399" t="s">
        <v>29</v>
      </c>
      <c r="B2399" t="s">
        <v>39</v>
      </c>
      <c r="C2399" t="s">
        <v>41</v>
      </c>
      <c r="D2399" t="s">
        <v>53</v>
      </c>
      <c r="E2399">
        <v>24</v>
      </c>
      <c r="F2399" t="str">
        <f t="shared" si="37"/>
        <v>Average Per Premise1-in-2August Typical Event Day30% Cycling24</v>
      </c>
      <c r="G2399">
        <v>5.697254</v>
      </c>
      <c r="H2399">
        <v>5.697254</v>
      </c>
      <c r="I2399">
        <v>68.073099999999997</v>
      </c>
      <c r="J2399">
        <v>0</v>
      </c>
      <c r="K2399">
        <v>0</v>
      </c>
      <c r="L2399">
        <v>0</v>
      </c>
      <c r="M2399">
        <v>0</v>
      </c>
      <c r="N2399">
        <v>0</v>
      </c>
      <c r="O2399">
        <v>1469</v>
      </c>
    </row>
    <row r="2400" spans="1:15">
      <c r="A2400" t="s">
        <v>30</v>
      </c>
      <c r="B2400" t="s">
        <v>39</v>
      </c>
      <c r="C2400" t="s">
        <v>41</v>
      </c>
      <c r="D2400" t="s">
        <v>53</v>
      </c>
      <c r="E2400">
        <v>24</v>
      </c>
      <c r="F2400" t="str">
        <f t="shared" si="37"/>
        <v>Average Per Device1-in-2August Typical Event Day30% Cycling24</v>
      </c>
      <c r="G2400">
        <v>2.1399300000000001</v>
      </c>
      <c r="H2400">
        <v>2.1399300000000001</v>
      </c>
      <c r="I2400">
        <v>68.073099999999997</v>
      </c>
      <c r="J2400">
        <v>0</v>
      </c>
      <c r="K2400">
        <v>0</v>
      </c>
      <c r="L2400">
        <v>0</v>
      </c>
      <c r="M2400">
        <v>0</v>
      </c>
      <c r="N2400">
        <v>0</v>
      </c>
      <c r="O2400">
        <v>1469</v>
      </c>
    </row>
    <row r="2401" spans="1:15">
      <c r="A2401" t="s">
        <v>51</v>
      </c>
      <c r="B2401" t="s">
        <v>39</v>
      </c>
      <c r="C2401" t="s">
        <v>41</v>
      </c>
      <c r="D2401" t="s">
        <v>53</v>
      </c>
      <c r="E2401">
        <v>24</v>
      </c>
      <c r="F2401" t="str">
        <f t="shared" si="37"/>
        <v>Aggregate1-in-2August Typical Event Day30% Cycling24</v>
      </c>
      <c r="G2401">
        <v>8.3692659999999997</v>
      </c>
      <c r="H2401">
        <v>8.3692659999999997</v>
      </c>
      <c r="I2401">
        <v>68.073099999999997</v>
      </c>
      <c r="J2401">
        <v>0</v>
      </c>
      <c r="K2401">
        <v>0</v>
      </c>
      <c r="L2401">
        <v>0</v>
      </c>
      <c r="M2401">
        <v>0</v>
      </c>
      <c r="N2401">
        <v>0</v>
      </c>
      <c r="O2401">
        <v>1469</v>
      </c>
    </row>
    <row r="2402" spans="1:15">
      <c r="A2402" t="s">
        <v>31</v>
      </c>
      <c r="B2402" t="s">
        <v>39</v>
      </c>
      <c r="C2402" t="s">
        <v>41</v>
      </c>
      <c r="D2402" t="s">
        <v>32</v>
      </c>
      <c r="E2402">
        <v>1</v>
      </c>
      <c r="F2402" t="str">
        <f t="shared" si="37"/>
        <v>Average Per Ton1-in-2August Typical Event Day50% Cycling1</v>
      </c>
      <c r="G2402">
        <v>0.43629079999999998</v>
      </c>
      <c r="H2402">
        <v>0.43629079999999998</v>
      </c>
      <c r="I2402">
        <v>68.577200000000005</v>
      </c>
      <c r="J2402">
        <v>0</v>
      </c>
      <c r="K2402">
        <v>0</v>
      </c>
      <c r="L2402">
        <v>0</v>
      </c>
      <c r="M2402">
        <v>0</v>
      </c>
      <c r="N2402">
        <v>0</v>
      </c>
      <c r="O2402">
        <v>3401</v>
      </c>
    </row>
    <row r="2403" spans="1:15">
      <c r="A2403" t="s">
        <v>29</v>
      </c>
      <c r="B2403" t="s">
        <v>39</v>
      </c>
      <c r="C2403" t="s">
        <v>41</v>
      </c>
      <c r="D2403" t="s">
        <v>32</v>
      </c>
      <c r="E2403">
        <v>1</v>
      </c>
      <c r="F2403" t="str">
        <f t="shared" si="37"/>
        <v>Average Per Premise1-in-2August Typical Event Day50% Cycling1</v>
      </c>
      <c r="G2403">
        <v>3.830956</v>
      </c>
      <c r="H2403">
        <v>3.830956</v>
      </c>
      <c r="I2403">
        <v>68.577200000000005</v>
      </c>
      <c r="J2403">
        <v>0</v>
      </c>
      <c r="K2403">
        <v>0</v>
      </c>
      <c r="L2403">
        <v>0</v>
      </c>
      <c r="M2403">
        <v>0</v>
      </c>
      <c r="N2403">
        <v>0</v>
      </c>
      <c r="O2403">
        <v>3401</v>
      </c>
    </row>
    <row r="2404" spans="1:15">
      <c r="A2404" t="s">
        <v>30</v>
      </c>
      <c r="B2404" t="s">
        <v>39</v>
      </c>
      <c r="C2404" t="s">
        <v>41</v>
      </c>
      <c r="D2404" t="s">
        <v>32</v>
      </c>
      <c r="E2404">
        <v>1</v>
      </c>
      <c r="F2404" t="str">
        <f t="shared" si="37"/>
        <v>Average Per Device1-in-2August Typical Event Day50% Cycling1</v>
      </c>
      <c r="G2404">
        <v>1.6956119999999999</v>
      </c>
      <c r="H2404">
        <v>1.6956119999999999</v>
      </c>
      <c r="I2404">
        <v>68.577200000000005</v>
      </c>
      <c r="J2404">
        <v>0</v>
      </c>
      <c r="K2404">
        <v>0</v>
      </c>
      <c r="L2404">
        <v>0</v>
      </c>
      <c r="M2404">
        <v>0</v>
      </c>
      <c r="N2404">
        <v>0</v>
      </c>
      <c r="O2404">
        <v>3401</v>
      </c>
    </row>
    <row r="2405" spans="1:15">
      <c r="A2405" t="s">
        <v>51</v>
      </c>
      <c r="B2405" t="s">
        <v>39</v>
      </c>
      <c r="C2405" t="s">
        <v>41</v>
      </c>
      <c r="D2405" t="s">
        <v>32</v>
      </c>
      <c r="E2405">
        <v>1</v>
      </c>
      <c r="F2405" t="str">
        <f t="shared" si="37"/>
        <v>Aggregate1-in-2August Typical Event Day50% Cycling1</v>
      </c>
      <c r="G2405">
        <v>13.02908</v>
      </c>
      <c r="H2405">
        <v>13.02908</v>
      </c>
      <c r="I2405">
        <v>68.577200000000005</v>
      </c>
      <c r="J2405">
        <v>0</v>
      </c>
      <c r="K2405">
        <v>0</v>
      </c>
      <c r="L2405">
        <v>0</v>
      </c>
      <c r="M2405">
        <v>0</v>
      </c>
      <c r="N2405">
        <v>0</v>
      </c>
      <c r="O2405">
        <v>3401</v>
      </c>
    </row>
    <row r="2406" spans="1:15">
      <c r="A2406" t="s">
        <v>31</v>
      </c>
      <c r="B2406" t="s">
        <v>39</v>
      </c>
      <c r="C2406" t="s">
        <v>41</v>
      </c>
      <c r="D2406" t="s">
        <v>32</v>
      </c>
      <c r="E2406">
        <v>2</v>
      </c>
      <c r="F2406" t="str">
        <f t="shared" si="37"/>
        <v>Average Per Ton1-in-2August Typical Event Day50% Cycling2</v>
      </c>
      <c r="G2406">
        <v>0.41967680000000002</v>
      </c>
      <c r="H2406">
        <v>0.41967680000000002</v>
      </c>
      <c r="I2406">
        <v>68.589500000000001</v>
      </c>
      <c r="J2406">
        <v>0</v>
      </c>
      <c r="K2406">
        <v>0</v>
      </c>
      <c r="L2406">
        <v>0</v>
      </c>
      <c r="M2406">
        <v>0</v>
      </c>
      <c r="N2406">
        <v>0</v>
      </c>
      <c r="O2406">
        <v>3401</v>
      </c>
    </row>
    <row r="2407" spans="1:15">
      <c r="A2407" t="s">
        <v>29</v>
      </c>
      <c r="B2407" t="s">
        <v>39</v>
      </c>
      <c r="C2407" t="s">
        <v>41</v>
      </c>
      <c r="D2407" t="s">
        <v>32</v>
      </c>
      <c r="E2407">
        <v>2</v>
      </c>
      <c r="F2407" t="str">
        <f t="shared" si="37"/>
        <v>Average Per Premise1-in-2August Typical Event Day50% Cycling2</v>
      </c>
      <c r="G2407">
        <v>3.6850740000000002</v>
      </c>
      <c r="H2407">
        <v>3.6850740000000002</v>
      </c>
      <c r="I2407">
        <v>68.589500000000001</v>
      </c>
      <c r="J2407">
        <v>0</v>
      </c>
      <c r="K2407">
        <v>0</v>
      </c>
      <c r="L2407">
        <v>0</v>
      </c>
      <c r="M2407">
        <v>0</v>
      </c>
      <c r="N2407">
        <v>0</v>
      </c>
      <c r="O2407">
        <v>3401</v>
      </c>
    </row>
    <row r="2408" spans="1:15">
      <c r="A2408" t="s">
        <v>30</v>
      </c>
      <c r="B2408" t="s">
        <v>39</v>
      </c>
      <c r="C2408" t="s">
        <v>41</v>
      </c>
      <c r="D2408" t="s">
        <v>32</v>
      </c>
      <c r="E2408">
        <v>2</v>
      </c>
      <c r="F2408" t="str">
        <f t="shared" si="37"/>
        <v>Average Per Device1-in-2August Typical Event Day50% Cycling2</v>
      </c>
      <c r="G2408">
        <v>1.631043</v>
      </c>
      <c r="H2408">
        <v>1.631043</v>
      </c>
      <c r="I2408">
        <v>68.589500000000001</v>
      </c>
      <c r="J2408">
        <v>0</v>
      </c>
      <c r="K2408">
        <v>0</v>
      </c>
      <c r="L2408">
        <v>0</v>
      </c>
      <c r="M2408">
        <v>0</v>
      </c>
      <c r="N2408">
        <v>0</v>
      </c>
      <c r="O2408">
        <v>3401</v>
      </c>
    </row>
    <row r="2409" spans="1:15">
      <c r="A2409" t="s">
        <v>51</v>
      </c>
      <c r="B2409" t="s">
        <v>39</v>
      </c>
      <c r="C2409" t="s">
        <v>41</v>
      </c>
      <c r="D2409" t="s">
        <v>32</v>
      </c>
      <c r="E2409">
        <v>2</v>
      </c>
      <c r="F2409" t="str">
        <f t="shared" si="37"/>
        <v>Aggregate1-in-2August Typical Event Day50% Cycling2</v>
      </c>
      <c r="G2409">
        <v>12.53294</v>
      </c>
      <c r="H2409">
        <v>12.53294</v>
      </c>
      <c r="I2409">
        <v>68.589500000000001</v>
      </c>
      <c r="J2409">
        <v>0</v>
      </c>
      <c r="K2409">
        <v>0</v>
      </c>
      <c r="L2409">
        <v>0</v>
      </c>
      <c r="M2409">
        <v>0</v>
      </c>
      <c r="N2409">
        <v>0</v>
      </c>
      <c r="O2409">
        <v>3401</v>
      </c>
    </row>
    <row r="2410" spans="1:15">
      <c r="A2410" t="s">
        <v>31</v>
      </c>
      <c r="B2410" t="s">
        <v>39</v>
      </c>
      <c r="C2410" t="s">
        <v>41</v>
      </c>
      <c r="D2410" t="s">
        <v>32</v>
      </c>
      <c r="E2410">
        <v>3</v>
      </c>
      <c r="F2410" t="str">
        <f t="shared" si="37"/>
        <v>Average Per Ton1-in-2August Typical Event Day50% Cycling3</v>
      </c>
      <c r="G2410">
        <v>0.40965750000000001</v>
      </c>
      <c r="H2410">
        <v>0.40965750000000001</v>
      </c>
      <c r="I2410">
        <v>68.211100000000002</v>
      </c>
      <c r="J2410">
        <v>0</v>
      </c>
      <c r="K2410">
        <v>0</v>
      </c>
      <c r="L2410">
        <v>0</v>
      </c>
      <c r="M2410">
        <v>0</v>
      </c>
      <c r="N2410">
        <v>0</v>
      </c>
      <c r="O2410">
        <v>3401</v>
      </c>
    </row>
    <row r="2411" spans="1:15">
      <c r="A2411" t="s">
        <v>29</v>
      </c>
      <c r="B2411" t="s">
        <v>39</v>
      </c>
      <c r="C2411" t="s">
        <v>41</v>
      </c>
      <c r="D2411" t="s">
        <v>32</v>
      </c>
      <c r="E2411">
        <v>3</v>
      </c>
      <c r="F2411" t="str">
        <f t="shared" si="37"/>
        <v>Average Per Premise1-in-2August Typical Event Day50% Cycling3</v>
      </c>
      <c r="G2411">
        <v>3.5970970000000002</v>
      </c>
      <c r="H2411">
        <v>3.5970970000000002</v>
      </c>
      <c r="I2411">
        <v>68.211100000000002</v>
      </c>
      <c r="J2411">
        <v>0</v>
      </c>
      <c r="K2411">
        <v>0</v>
      </c>
      <c r="L2411">
        <v>0</v>
      </c>
      <c r="M2411">
        <v>0</v>
      </c>
      <c r="N2411">
        <v>0</v>
      </c>
      <c r="O2411">
        <v>3401</v>
      </c>
    </row>
    <row r="2412" spans="1:15">
      <c r="A2412" t="s">
        <v>30</v>
      </c>
      <c r="B2412" t="s">
        <v>39</v>
      </c>
      <c r="C2412" t="s">
        <v>41</v>
      </c>
      <c r="D2412" t="s">
        <v>32</v>
      </c>
      <c r="E2412">
        <v>3</v>
      </c>
      <c r="F2412" t="str">
        <f t="shared" si="37"/>
        <v>Average Per Device1-in-2August Typical Event Day50% Cycling3</v>
      </c>
      <c r="G2412">
        <v>1.592104</v>
      </c>
      <c r="H2412">
        <v>1.592104</v>
      </c>
      <c r="I2412">
        <v>68.211100000000002</v>
      </c>
      <c r="J2412">
        <v>0</v>
      </c>
      <c r="K2412">
        <v>0</v>
      </c>
      <c r="L2412">
        <v>0</v>
      </c>
      <c r="M2412">
        <v>0</v>
      </c>
      <c r="N2412">
        <v>0</v>
      </c>
      <c r="O2412">
        <v>3401</v>
      </c>
    </row>
    <row r="2413" spans="1:15">
      <c r="A2413" t="s">
        <v>51</v>
      </c>
      <c r="B2413" t="s">
        <v>39</v>
      </c>
      <c r="C2413" t="s">
        <v>41</v>
      </c>
      <c r="D2413" t="s">
        <v>32</v>
      </c>
      <c r="E2413">
        <v>3</v>
      </c>
      <c r="F2413" t="str">
        <f t="shared" si="37"/>
        <v>Aggregate1-in-2August Typical Event Day50% Cycling3</v>
      </c>
      <c r="G2413">
        <v>12.23373</v>
      </c>
      <c r="H2413">
        <v>12.23373</v>
      </c>
      <c r="I2413">
        <v>68.211100000000002</v>
      </c>
      <c r="J2413">
        <v>0</v>
      </c>
      <c r="K2413">
        <v>0</v>
      </c>
      <c r="L2413">
        <v>0</v>
      </c>
      <c r="M2413">
        <v>0</v>
      </c>
      <c r="N2413">
        <v>0</v>
      </c>
      <c r="O2413">
        <v>3401</v>
      </c>
    </row>
    <row r="2414" spans="1:15">
      <c r="A2414" t="s">
        <v>31</v>
      </c>
      <c r="B2414" t="s">
        <v>39</v>
      </c>
      <c r="C2414" t="s">
        <v>41</v>
      </c>
      <c r="D2414" t="s">
        <v>32</v>
      </c>
      <c r="E2414">
        <v>4</v>
      </c>
      <c r="F2414" t="str">
        <f t="shared" si="37"/>
        <v>Average Per Ton1-in-2August Typical Event Day50% Cycling4</v>
      </c>
      <c r="G2414">
        <v>0.40612939999999997</v>
      </c>
      <c r="H2414">
        <v>0.40612939999999997</v>
      </c>
      <c r="I2414">
        <v>67.846100000000007</v>
      </c>
      <c r="J2414">
        <v>0</v>
      </c>
      <c r="K2414">
        <v>0</v>
      </c>
      <c r="L2414">
        <v>0</v>
      </c>
      <c r="M2414">
        <v>0</v>
      </c>
      <c r="N2414">
        <v>0</v>
      </c>
      <c r="O2414">
        <v>3401</v>
      </c>
    </row>
    <row r="2415" spans="1:15">
      <c r="A2415" t="s">
        <v>29</v>
      </c>
      <c r="B2415" t="s">
        <v>39</v>
      </c>
      <c r="C2415" t="s">
        <v>41</v>
      </c>
      <c r="D2415" t="s">
        <v>32</v>
      </c>
      <c r="E2415">
        <v>4</v>
      </c>
      <c r="F2415" t="str">
        <f t="shared" si="37"/>
        <v>Average Per Premise1-in-2August Typical Event Day50% Cycling4</v>
      </c>
      <c r="G2415">
        <v>3.5661170000000002</v>
      </c>
      <c r="H2415">
        <v>3.5661170000000002</v>
      </c>
      <c r="I2415">
        <v>67.846100000000007</v>
      </c>
      <c r="J2415">
        <v>0</v>
      </c>
      <c r="K2415">
        <v>0</v>
      </c>
      <c r="L2415">
        <v>0</v>
      </c>
      <c r="M2415">
        <v>0</v>
      </c>
      <c r="N2415">
        <v>0</v>
      </c>
      <c r="O2415">
        <v>3401</v>
      </c>
    </row>
    <row r="2416" spans="1:15">
      <c r="A2416" t="s">
        <v>30</v>
      </c>
      <c r="B2416" t="s">
        <v>39</v>
      </c>
      <c r="C2416" t="s">
        <v>41</v>
      </c>
      <c r="D2416" t="s">
        <v>32</v>
      </c>
      <c r="E2416">
        <v>4</v>
      </c>
      <c r="F2416" t="str">
        <f t="shared" si="37"/>
        <v>Average Per Device1-in-2August Typical Event Day50% Cycling4</v>
      </c>
      <c r="G2416">
        <v>1.578392</v>
      </c>
      <c r="H2416">
        <v>1.578392</v>
      </c>
      <c r="I2416">
        <v>67.846100000000007</v>
      </c>
      <c r="J2416">
        <v>0</v>
      </c>
      <c r="K2416">
        <v>0</v>
      </c>
      <c r="L2416">
        <v>0</v>
      </c>
      <c r="M2416">
        <v>0</v>
      </c>
      <c r="N2416">
        <v>0</v>
      </c>
      <c r="O2416">
        <v>3401</v>
      </c>
    </row>
    <row r="2417" spans="1:15">
      <c r="A2417" t="s">
        <v>51</v>
      </c>
      <c r="B2417" t="s">
        <v>39</v>
      </c>
      <c r="C2417" t="s">
        <v>41</v>
      </c>
      <c r="D2417" t="s">
        <v>32</v>
      </c>
      <c r="E2417">
        <v>4</v>
      </c>
      <c r="F2417" t="str">
        <f t="shared" si="37"/>
        <v>Aggregate1-in-2August Typical Event Day50% Cycling4</v>
      </c>
      <c r="G2417">
        <v>12.12837</v>
      </c>
      <c r="H2417">
        <v>12.12837</v>
      </c>
      <c r="I2417">
        <v>67.846100000000007</v>
      </c>
      <c r="J2417">
        <v>0</v>
      </c>
      <c r="K2417">
        <v>0</v>
      </c>
      <c r="L2417">
        <v>0</v>
      </c>
      <c r="M2417">
        <v>0</v>
      </c>
      <c r="N2417">
        <v>0</v>
      </c>
      <c r="O2417">
        <v>3401</v>
      </c>
    </row>
    <row r="2418" spans="1:15">
      <c r="A2418" t="s">
        <v>31</v>
      </c>
      <c r="B2418" t="s">
        <v>39</v>
      </c>
      <c r="C2418" t="s">
        <v>41</v>
      </c>
      <c r="D2418" t="s">
        <v>32</v>
      </c>
      <c r="E2418">
        <v>5</v>
      </c>
      <c r="F2418" t="str">
        <f t="shared" si="37"/>
        <v>Average Per Ton1-in-2August Typical Event Day50% Cycling5</v>
      </c>
      <c r="G2418">
        <v>0.4192495</v>
      </c>
      <c r="H2418">
        <v>0.4192495</v>
      </c>
      <c r="I2418">
        <v>67.497299999999996</v>
      </c>
      <c r="J2418">
        <v>0</v>
      </c>
      <c r="K2418">
        <v>0</v>
      </c>
      <c r="L2418">
        <v>0</v>
      </c>
      <c r="M2418">
        <v>0</v>
      </c>
      <c r="N2418">
        <v>0</v>
      </c>
      <c r="O2418">
        <v>3401</v>
      </c>
    </row>
    <row r="2419" spans="1:15">
      <c r="A2419" t="s">
        <v>29</v>
      </c>
      <c r="B2419" t="s">
        <v>39</v>
      </c>
      <c r="C2419" t="s">
        <v>41</v>
      </c>
      <c r="D2419" t="s">
        <v>32</v>
      </c>
      <c r="E2419">
        <v>5</v>
      </c>
      <c r="F2419" t="str">
        <f t="shared" si="37"/>
        <v>Average Per Premise1-in-2August Typical Event Day50% Cycling5</v>
      </c>
      <c r="G2419">
        <v>3.6813220000000002</v>
      </c>
      <c r="H2419">
        <v>3.6813220000000002</v>
      </c>
      <c r="I2419">
        <v>67.497299999999996</v>
      </c>
      <c r="J2419">
        <v>0</v>
      </c>
      <c r="K2419">
        <v>0</v>
      </c>
      <c r="L2419">
        <v>0</v>
      </c>
      <c r="M2419">
        <v>0</v>
      </c>
      <c r="N2419">
        <v>0</v>
      </c>
      <c r="O2419">
        <v>3401</v>
      </c>
    </row>
    <row r="2420" spans="1:15">
      <c r="A2420" t="s">
        <v>30</v>
      </c>
      <c r="B2420" t="s">
        <v>39</v>
      </c>
      <c r="C2420" t="s">
        <v>41</v>
      </c>
      <c r="D2420" t="s">
        <v>32</v>
      </c>
      <c r="E2420">
        <v>5</v>
      </c>
      <c r="F2420" t="str">
        <f t="shared" si="37"/>
        <v>Average Per Device1-in-2August Typical Event Day50% Cycling5</v>
      </c>
      <c r="G2420">
        <v>1.6293820000000001</v>
      </c>
      <c r="H2420">
        <v>1.6293820000000001</v>
      </c>
      <c r="I2420">
        <v>67.497299999999996</v>
      </c>
      <c r="J2420">
        <v>0</v>
      </c>
      <c r="K2420">
        <v>0</v>
      </c>
      <c r="L2420">
        <v>0</v>
      </c>
      <c r="M2420">
        <v>0</v>
      </c>
      <c r="N2420">
        <v>0</v>
      </c>
      <c r="O2420">
        <v>3401</v>
      </c>
    </row>
    <row r="2421" spans="1:15">
      <c r="A2421" t="s">
        <v>51</v>
      </c>
      <c r="B2421" t="s">
        <v>39</v>
      </c>
      <c r="C2421" t="s">
        <v>41</v>
      </c>
      <c r="D2421" t="s">
        <v>32</v>
      </c>
      <c r="E2421">
        <v>5</v>
      </c>
      <c r="F2421" t="str">
        <f t="shared" si="37"/>
        <v>Aggregate1-in-2August Typical Event Day50% Cycling5</v>
      </c>
      <c r="G2421">
        <v>12.52018</v>
      </c>
      <c r="H2421">
        <v>12.52018</v>
      </c>
      <c r="I2421">
        <v>67.497299999999996</v>
      </c>
      <c r="J2421">
        <v>0</v>
      </c>
      <c r="K2421">
        <v>0</v>
      </c>
      <c r="L2421">
        <v>0</v>
      </c>
      <c r="M2421">
        <v>0</v>
      </c>
      <c r="N2421">
        <v>0</v>
      </c>
      <c r="O2421">
        <v>3401</v>
      </c>
    </row>
    <row r="2422" spans="1:15">
      <c r="A2422" t="s">
        <v>31</v>
      </c>
      <c r="B2422" t="s">
        <v>39</v>
      </c>
      <c r="C2422" t="s">
        <v>41</v>
      </c>
      <c r="D2422" t="s">
        <v>32</v>
      </c>
      <c r="E2422">
        <v>6</v>
      </c>
      <c r="F2422" t="str">
        <f t="shared" si="37"/>
        <v>Average Per Ton1-in-2August Typical Event Day50% Cycling6</v>
      </c>
      <c r="G2422">
        <v>0.45440160000000002</v>
      </c>
      <c r="H2422">
        <v>0.45440160000000002</v>
      </c>
      <c r="I2422">
        <v>67.208600000000004</v>
      </c>
      <c r="J2422">
        <v>0</v>
      </c>
      <c r="K2422">
        <v>0</v>
      </c>
      <c r="L2422">
        <v>0</v>
      </c>
      <c r="M2422">
        <v>0</v>
      </c>
      <c r="N2422">
        <v>0</v>
      </c>
      <c r="O2422">
        <v>3401</v>
      </c>
    </row>
    <row r="2423" spans="1:15">
      <c r="A2423" t="s">
        <v>29</v>
      </c>
      <c r="B2423" t="s">
        <v>39</v>
      </c>
      <c r="C2423" t="s">
        <v>41</v>
      </c>
      <c r="D2423" t="s">
        <v>32</v>
      </c>
      <c r="E2423">
        <v>6</v>
      </c>
      <c r="F2423" t="str">
        <f t="shared" si="37"/>
        <v>Average Per Premise1-in-2August Typical Event Day50% Cycling6</v>
      </c>
      <c r="G2423">
        <v>3.9899830000000001</v>
      </c>
      <c r="H2423">
        <v>3.9899830000000001</v>
      </c>
      <c r="I2423">
        <v>67.208600000000004</v>
      </c>
      <c r="J2423">
        <v>0</v>
      </c>
      <c r="K2423">
        <v>0</v>
      </c>
      <c r="L2423">
        <v>0</v>
      </c>
      <c r="M2423">
        <v>0</v>
      </c>
      <c r="N2423">
        <v>0</v>
      </c>
      <c r="O2423">
        <v>3401</v>
      </c>
    </row>
    <row r="2424" spans="1:15">
      <c r="A2424" t="s">
        <v>30</v>
      </c>
      <c r="B2424" t="s">
        <v>39</v>
      </c>
      <c r="C2424" t="s">
        <v>41</v>
      </c>
      <c r="D2424" t="s">
        <v>32</v>
      </c>
      <c r="E2424">
        <v>6</v>
      </c>
      <c r="F2424" t="str">
        <f t="shared" si="37"/>
        <v>Average Per Device1-in-2August Typical Event Day50% Cycling6</v>
      </c>
      <c r="G2424">
        <v>1.765998</v>
      </c>
      <c r="H2424">
        <v>1.765998</v>
      </c>
      <c r="I2424">
        <v>67.208600000000004</v>
      </c>
      <c r="J2424">
        <v>0</v>
      </c>
      <c r="K2424">
        <v>0</v>
      </c>
      <c r="L2424">
        <v>0</v>
      </c>
      <c r="M2424">
        <v>0</v>
      </c>
      <c r="N2424">
        <v>0</v>
      </c>
      <c r="O2424">
        <v>3401</v>
      </c>
    </row>
    <row r="2425" spans="1:15">
      <c r="A2425" t="s">
        <v>51</v>
      </c>
      <c r="B2425" t="s">
        <v>39</v>
      </c>
      <c r="C2425" t="s">
        <v>41</v>
      </c>
      <c r="D2425" t="s">
        <v>32</v>
      </c>
      <c r="E2425">
        <v>6</v>
      </c>
      <c r="F2425" t="str">
        <f t="shared" si="37"/>
        <v>Aggregate1-in-2August Typical Event Day50% Cycling6</v>
      </c>
      <c r="G2425">
        <v>13.569929999999999</v>
      </c>
      <c r="H2425">
        <v>13.569929999999999</v>
      </c>
      <c r="I2425">
        <v>67.208600000000004</v>
      </c>
      <c r="J2425">
        <v>0</v>
      </c>
      <c r="K2425">
        <v>0</v>
      </c>
      <c r="L2425">
        <v>0</v>
      </c>
      <c r="M2425">
        <v>0</v>
      </c>
      <c r="N2425">
        <v>0</v>
      </c>
      <c r="O2425">
        <v>3401</v>
      </c>
    </row>
    <row r="2426" spans="1:15">
      <c r="A2426" t="s">
        <v>31</v>
      </c>
      <c r="B2426" t="s">
        <v>39</v>
      </c>
      <c r="C2426" t="s">
        <v>41</v>
      </c>
      <c r="D2426" t="s">
        <v>32</v>
      </c>
      <c r="E2426">
        <v>7</v>
      </c>
      <c r="F2426" t="str">
        <f t="shared" si="37"/>
        <v>Average Per Ton1-in-2August Typical Event Day50% Cycling7</v>
      </c>
      <c r="G2426">
        <v>0.51590729999999996</v>
      </c>
      <c r="H2426">
        <v>0.51590729999999996</v>
      </c>
      <c r="I2426">
        <v>68.738299999999995</v>
      </c>
      <c r="J2426">
        <v>0</v>
      </c>
      <c r="K2426">
        <v>0</v>
      </c>
      <c r="L2426">
        <v>0</v>
      </c>
      <c r="M2426">
        <v>0</v>
      </c>
      <c r="N2426">
        <v>0</v>
      </c>
      <c r="O2426">
        <v>3401</v>
      </c>
    </row>
    <row r="2427" spans="1:15">
      <c r="A2427" t="s">
        <v>29</v>
      </c>
      <c r="B2427" t="s">
        <v>39</v>
      </c>
      <c r="C2427" t="s">
        <v>41</v>
      </c>
      <c r="D2427" t="s">
        <v>32</v>
      </c>
      <c r="E2427">
        <v>7</v>
      </c>
      <c r="F2427" t="str">
        <f t="shared" si="37"/>
        <v>Average Per Premise1-in-2August Typical Event Day50% Cycling7</v>
      </c>
      <c r="G2427">
        <v>4.5300479999999999</v>
      </c>
      <c r="H2427">
        <v>4.5300479999999999</v>
      </c>
      <c r="I2427">
        <v>68.738299999999995</v>
      </c>
      <c r="J2427">
        <v>0</v>
      </c>
      <c r="K2427">
        <v>0</v>
      </c>
      <c r="L2427">
        <v>0</v>
      </c>
      <c r="M2427">
        <v>0</v>
      </c>
      <c r="N2427">
        <v>0</v>
      </c>
      <c r="O2427">
        <v>3401</v>
      </c>
    </row>
    <row r="2428" spans="1:15">
      <c r="A2428" t="s">
        <v>30</v>
      </c>
      <c r="B2428" t="s">
        <v>39</v>
      </c>
      <c r="C2428" t="s">
        <v>41</v>
      </c>
      <c r="D2428" t="s">
        <v>32</v>
      </c>
      <c r="E2428">
        <v>7</v>
      </c>
      <c r="F2428" t="str">
        <f t="shared" si="37"/>
        <v>Average Per Device1-in-2August Typical Event Day50% Cycling7</v>
      </c>
      <c r="G2428">
        <v>2.005036</v>
      </c>
      <c r="H2428">
        <v>2.005036</v>
      </c>
      <c r="I2428">
        <v>68.738299999999995</v>
      </c>
      <c r="J2428">
        <v>0</v>
      </c>
      <c r="K2428">
        <v>0</v>
      </c>
      <c r="L2428">
        <v>0</v>
      </c>
      <c r="M2428">
        <v>0</v>
      </c>
      <c r="N2428">
        <v>0</v>
      </c>
      <c r="O2428">
        <v>3401</v>
      </c>
    </row>
    <row r="2429" spans="1:15">
      <c r="A2429" t="s">
        <v>51</v>
      </c>
      <c r="B2429" t="s">
        <v>39</v>
      </c>
      <c r="C2429" t="s">
        <v>41</v>
      </c>
      <c r="D2429" t="s">
        <v>32</v>
      </c>
      <c r="E2429">
        <v>7</v>
      </c>
      <c r="F2429" t="str">
        <f t="shared" si="37"/>
        <v>Aggregate1-in-2August Typical Event Day50% Cycling7</v>
      </c>
      <c r="G2429">
        <v>15.406689999999999</v>
      </c>
      <c r="H2429">
        <v>15.406689999999999</v>
      </c>
      <c r="I2429">
        <v>68.738299999999995</v>
      </c>
      <c r="J2429">
        <v>0</v>
      </c>
      <c r="K2429">
        <v>0</v>
      </c>
      <c r="L2429">
        <v>0</v>
      </c>
      <c r="M2429">
        <v>0</v>
      </c>
      <c r="N2429">
        <v>0</v>
      </c>
      <c r="O2429">
        <v>3401</v>
      </c>
    </row>
    <row r="2430" spans="1:15">
      <c r="A2430" t="s">
        <v>31</v>
      </c>
      <c r="B2430" t="s">
        <v>39</v>
      </c>
      <c r="C2430" t="s">
        <v>41</v>
      </c>
      <c r="D2430" t="s">
        <v>32</v>
      </c>
      <c r="E2430">
        <v>8</v>
      </c>
      <c r="F2430" t="str">
        <f t="shared" si="37"/>
        <v>Average Per Ton1-in-2August Typical Event Day50% Cycling8</v>
      </c>
      <c r="G2430">
        <v>0.63442639999999995</v>
      </c>
      <c r="H2430">
        <v>0.63442639999999995</v>
      </c>
      <c r="I2430">
        <v>72.2851</v>
      </c>
      <c r="J2430">
        <v>0</v>
      </c>
      <c r="K2430">
        <v>0</v>
      </c>
      <c r="L2430">
        <v>0</v>
      </c>
      <c r="M2430">
        <v>0</v>
      </c>
      <c r="N2430">
        <v>0</v>
      </c>
      <c r="O2430">
        <v>3401</v>
      </c>
    </row>
    <row r="2431" spans="1:15">
      <c r="A2431" t="s">
        <v>29</v>
      </c>
      <c r="B2431" t="s">
        <v>39</v>
      </c>
      <c r="C2431" t="s">
        <v>41</v>
      </c>
      <c r="D2431" t="s">
        <v>32</v>
      </c>
      <c r="E2431">
        <v>8</v>
      </c>
      <c r="F2431" t="str">
        <f t="shared" si="37"/>
        <v>Average Per Premise1-in-2August Typical Event Day50% Cycling8</v>
      </c>
      <c r="G2431">
        <v>5.5707339999999999</v>
      </c>
      <c r="H2431">
        <v>5.5707339999999999</v>
      </c>
      <c r="I2431">
        <v>72.2851</v>
      </c>
      <c r="J2431">
        <v>0</v>
      </c>
      <c r="K2431">
        <v>0</v>
      </c>
      <c r="L2431">
        <v>0</v>
      </c>
      <c r="M2431">
        <v>0</v>
      </c>
      <c r="N2431">
        <v>0</v>
      </c>
      <c r="O2431">
        <v>3401</v>
      </c>
    </row>
    <row r="2432" spans="1:15">
      <c r="A2432" t="s">
        <v>30</v>
      </c>
      <c r="B2432" t="s">
        <v>39</v>
      </c>
      <c r="C2432" t="s">
        <v>41</v>
      </c>
      <c r="D2432" t="s">
        <v>32</v>
      </c>
      <c r="E2432">
        <v>8</v>
      </c>
      <c r="F2432" t="str">
        <f t="shared" si="37"/>
        <v>Average Per Device1-in-2August Typical Event Day50% Cycling8</v>
      </c>
      <c r="G2432">
        <v>2.4656509999999998</v>
      </c>
      <c r="H2432">
        <v>2.4656509999999998</v>
      </c>
      <c r="I2432">
        <v>72.2851</v>
      </c>
      <c r="J2432">
        <v>0</v>
      </c>
      <c r="K2432">
        <v>0</v>
      </c>
      <c r="L2432">
        <v>0</v>
      </c>
      <c r="M2432">
        <v>0</v>
      </c>
      <c r="N2432">
        <v>0</v>
      </c>
      <c r="O2432">
        <v>3401</v>
      </c>
    </row>
    <row r="2433" spans="1:15">
      <c r="A2433" t="s">
        <v>51</v>
      </c>
      <c r="B2433" t="s">
        <v>39</v>
      </c>
      <c r="C2433" t="s">
        <v>41</v>
      </c>
      <c r="D2433" t="s">
        <v>32</v>
      </c>
      <c r="E2433">
        <v>8</v>
      </c>
      <c r="F2433" t="str">
        <f t="shared" si="37"/>
        <v>Aggregate1-in-2August Typical Event Day50% Cycling8</v>
      </c>
      <c r="G2433">
        <v>18.946069999999999</v>
      </c>
      <c r="H2433">
        <v>18.946069999999999</v>
      </c>
      <c r="I2433">
        <v>72.2851</v>
      </c>
      <c r="J2433">
        <v>0</v>
      </c>
      <c r="K2433">
        <v>0</v>
      </c>
      <c r="L2433">
        <v>0</v>
      </c>
      <c r="M2433">
        <v>0</v>
      </c>
      <c r="N2433">
        <v>0</v>
      </c>
      <c r="O2433">
        <v>3401</v>
      </c>
    </row>
    <row r="2434" spans="1:15">
      <c r="A2434" t="s">
        <v>31</v>
      </c>
      <c r="B2434" t="s">
        <v>39</v>
      </c>
      <c r="C2434" t="s">
        <v>41</v>
      </c>
      <c r="D2434" t="s">
        <v>32</v>
      </c>
      <c r="E2434">
        <v>9</v>
      </c>
      <c r="F2434" t="str">
        <f t="shared" si="37"/>
        <v>Average Per Ton1-in-2August Typical Event Day50% Cycling9</v>
      </c>
      <c r="G2434">
        <v>0.80735000000000001</v>
      </c>
      <c r="H2434">
        <v>0.80735000000000001</v>
      </c>
      <c r="I2434">
        <v>76.728099999999998</v>
      </c>
      <c r="J2434">
        <v>0</v>
      </c>
      <c r="K2434">
        <v>0</v>
      </c>
      <c r="L2434">
        <v>0</v>
      </c>
      <c r="M2434">
        <v>0</v>
      </c>
      <c r="N2434">
        <v>0</v>
      </c>
      <c r="O2434">
        <v>3401</v>
      </c>
    </row>
    <row r="2435" spans="1:15">
      <c r="A2435" t="s">
        <v>29</v>
      </c>
      <c r="B2435" t="s">
        <v>39</v>
      </c>
      <c r="C2435" t="s">
        <v>41</v>
      </c>
      <c r="D2435" t="s">
        <v>32</v>
      </c>
      <c r="E2435">
        <v>9</v>
      </c>
      <c r="F2435" t="str">
        <f t="shared" ref="F2435:F2498" si="38">CONCATENATE(A2435,B2435,C2435,D2435,E2435)</f>
        <v>Average Per Premise1-in-2August Typical Event Day50% Cycling9</v>
      </c>
      <c r="G2435">
        <v>7.0891310000000001</v>
      </c>
      <c r="H2435">
        <v>7.0891310000000001</v>
      </c>
      <c r="I2435">
        <v>76.728099999999998</v>
      </c>
      <c r="J2435">
        <v>0</v>
      </c>
      <c r="K2435">
        <v>0</v>
      </c>
      <c r="L2435">
        <v>0</v>
      </c>
      <c r="M2435">
        <v>0</v>
      </c>
      <c r="N2435">
        <v>0</v>
      </c>
      <c r="O2435">
        <v>3401</v>
      </c>
    </row>
    <row r="2436" spans="1:15">
      <c r="A2436" t="s">
        <v>30</v>
      </c>
      <c r="B2436" t="s">
        <v>39</v>
      </c>
      <c r="C2436" t="s">
        <v>41</v>
      </c>
      <c r="D2436" t="s">
        <v>32</v>
      </c>
      <c r="E2436">
        <v>9</v>
      </c>
      <c r="F2436" t="str">
        <f t="shared" si="38"/>
        <v>Average Per Device1-in-2August Typical Event Day50% Cycling9</v>
      </c>
      <c r="G2436">
        <v>3.1377060000000001</v>
      </c>
      <c r="H2436">
        <v>3.1377060000000001</v>
      </c>
      <c r="I2436">
        <v>76.728099999999998</v>
      </c>
      <c r="J2436">
        <v>0</v>
      </c>
      <c r="K2436">
        <v>0</v>
      </c>
      <c r="L2436">
        <v>0</v>
      </c>
      <c r="M2436">
        <v>0</v>
      </c>
      <c r="N2436">
        <v>0</v>
      </c>
      <c r="O2436">
        <v>3401</v>
      </c>
    </row>
    <row r="2437" spans="1:15">
      <c r="A2437" t="s">
        <v>51</v>
      </c>
      <c r="B2437" t="s">
        <v>39</v>
      </c>
      <c r="C2437" t="s">
        <v>41</v>
      </c>
      <c r="D2437" t="s">
        <v>32</v>
      </c>
      <c r="E2437">
        <v>9</v>
      </c>
      <c r="F2437" t="str">
        <f t="shared" si="38"/>
        <v>Aggregate1-in-2August Typical Event Day50% Cycling9</v>
      </c>
      <c r="G2437">
        <v>24.110140000000001</v>
      </c>
      <c r="H2437">
        <v>24.110140000000001</v>
      </c>
      <c r="I2437">
        <v>76.728099999999998</v>
      </c>
      <c r="J2437">
        <v>0</v>
      </c>
      <c r="K2437">
        <v>0</v>
      </c>
      <c r="L2437">
        <v>0</v>
      </c>
      <c r="M2437">
        <v>0</v>
      </c>
      <c r="N2437">
        <v>0</v>
      </c>
      <c r="O2437">
        <v>3401</v>
      </c>
    </row>
    <row r="2438" spans="1:15">
      <c r="A2438" t="s">
        <v>31</v>
      </c>
      <c r="B2438" t="s">
        <v>39</v>
      </c>
      <c r="C2438" t="s">
        <v>41</v>
      </c>
      <c r="D2438" t="s">
        <v>32</v>
      </c>
      <c r="E2438">
        <v>10</v>
      </c>
      <c r="F2438" t="str">
        <f t="shared" si="38"/>
        <v>Average Per Ton1-in-2August Typical Event Day50% Cycling10</v>
      </c>
      <c r="G2438">
        <v>0.95611639999999998</v>
      </c>
      <c r="H2438">
        <v>0.95611639999999998</v>
      </c>
      <c r="I2438">
        <v>79.698499999999996</v>
      </c>
      <c r="J2438">
        <v>0</v>
      </c>
      <c r="K2438">
        <v>0</v>
      </c>
      <c r="L2438">
        <v>0</v>
      </c>
      <c r="M2438">
        <v>0</v>
      </c>
      <c r="N2438">
        <v>0</v>
      </c>
      <c r="O2438">
        <v>3401</v>
      </c>
    </row>
    <row r="2439" spans="1:15">
      <c r="A2439" t="s">
        <v>29</v>
      </c>
      <c r="B2439" t="s">
        <v>39</v>
      </c>
      <c r="C2439" t="s">
        <v>41</v>
      </c>
      <c r="D2439" t="s">
        <v>32</v>
      </c>
      <c r="E2439">
        <v>10</v>
      </c>
      <c r="F2439" t="str">
        <f t="shared" si="38"/>
        <v>Average Per Premise1-in-2August Typical Event Day50% Cycling10</v>
      </c>
      <c r="G2439">
        <v>8.3954109999999993</v>
      </c>
      <c r="H2439">
        <v>8.3954109999999993</v>
      </c>
      <c r="I2439">
        <v>79.698499999999996</v>
      </c>
      <c r="J2439">
        <v>0</v>
      </c>
      <c r="K2439">
        <v>0</v>
      </c>
      <c r="L2439">
        <v>0</v>
      </c>
      <c r="M2439">
        <v>0</v>
      </c>
      <c r="N2439">
        <v>0</v>
      </c>
      <c r="O2439">
        <v>3401</v>
      </c>
    </row>
    <row r="2440" spans="1:15">
      <c r="A2440" t="s">
        <v>30</v>
      </c>
      <c r="B2440" t="s">
        <v>39</v>
      </c>
      <c r="C2440" t="s">
        <v>41</v>
      </c>
      <c r="D2440" t="s">
        <v>32</v>
      </c>
      <c r="E2440">
        <v>10</v>
      </c>
      <c r="F2440" t="str">
        <f t="shared" si="38"/>
        <v>Average Per Device1-in-2August Typical Event Day50% Cycling10</v>
      </c>
      <c r="G2440">
        <v>3.7158760000000002</v>
      </c>
      <c r="H2440">
        <v>3.7158760000000002</v>
      </c>
      <c r="I2440">
        <v>79.698499999999996</v>
      </c>
      <c r="J2440">
        <v>0</v>
      </c>
      <c r="K2440">
        <v>0</v>
      </c>
      <c r="L2440">
        <v>0</v>
      </c>
      <c r="M2440">
        <v>0</v>
      </c>
      <c r="N2440">
        <v>0</v>
      </c>
      <c r="O2440">
        <v>3401</v>
      </c>
    </row>
    <row r="2441" spans="1:15">
      <c r="A2441" t="s">
        <v>51</v>
      </c>
      <c r="B2441" t="s">
        <v>39</v>
      </c>
      <c r="C2441" t="s">
        <v>41</v>
      </c>
      <c r="D2441" t="s">
        <v>32</v>
      </c>
      <c r="E2441">
        <v>10</v>
      </c>
      <c r="F2441" t="str">
        <f t="shared" si="38"/>
        <v>Aggregate1-in-2August Typical Event Day50% Cycling10</v>
      </c>
      <c r="G2441">
        <v>28.552790000000002</v>
      </c>
      <c r="H2441">
        <v>28.552790000000002</v>
      </c>
      <c r="I2441">
        <v>79.698499999999996</v>
      </c>
      <c r="J2441">
        <v>0</v>
      </c>
      <c r="K2441">
        <v>0</v>
      </c>
      <c r="L2441">
        <v>0</v>
      </c>
      <c r="M2441">
        <v>0</v>
      </c>
      <c r="N2441">
        <v>0</v>
      </c>
      <c r="O2441">
        <v>3401</v>
      </c>
    </row>
    <row r="2442" spans="1:15">
      <c r="A2442" t="s">
        <v>31</v>
      </c>
      <c r="B2442" t="s">
        <v>39</v>
      </c>
      <c r="C2442" t="s">
        <v>41</v>
      </c>
      <c r="D2442" t="s">
        <v>32</v>
      </c>
      <c r="E2442">
        <v>11</v>
      </c>
      <c r="F2442" t="str">
        <f t="shared" si="38"/>
        <v>Average Per Ton1-in-2August Typical Event Day50% Cycling11</v>
      </c>
      <c r="G2442">
        <v>1.0715589999999999</v>
      </c>
      <c r="H2442">
        <v>1.0715589999999999</v>
      </c>
      <c r="I2442">
        <v>81.597700000000003</v>
      </c>
      <c r="J2442">
        <v>0</v>
      </c>
      <c r="K2442">
        <v>0</v>
      </c>
      <c r="L2442">
        <v>0</v>
      </c>
      <c r="M2442">
        <v>0</v>
      </c>
      <c r="N2442">
        <v>0</v>
      </c>
      <c r="O2442">
        <v>3401</v>
      </c>
    </row>
    <row r="2443" spans="1:15">
      <c r="A2443" t="s">
        <v>29</v>
      </c>
      <c r="B2443" t="s">
        <v>39</v>
      </c>
      <c r="C2443" t="s">
        <v>41</v>
      </c>
      <c r="D2443" t="s">
        <v>32</v>
      </c>
      <c r="E2443">
        <v>11</v>
      </c>
      <c r="F2443" t="str">
        <f t="shared" si="38"/>
        <v>Average Per Premise1-in-2August Typical Event Day50% Cycling11</v>
      </c>
      <c r="G2443">
        <v>9.4090819999999997</v>
      </c>
      <c r="H2443">
        <v>9.4090819999999997</v>
      </c>
      <c r="I2443">
        <v>81.597700000000003</v>
      </c>
      <c r="J2443">
        <v>0</v>
      </c>
      <c r="K2443">
        <v>0</v>
      </c>
      <c r="L2443">
        <v>0</v>
      </c>
      <c r="M2443">
        <v>0</v>
      </c>
      <c r="N2443">
        <v>0</v>
      </c>
      <c r="O2443">
        <v>3401</v>
      </c>
    </row>
    <row r="2444" spans="1:15">
      <c r="A2444" t="s">
        <v>30</v>
      </c>
      <c r="B2444" t="s">
        <v>39</v>
      </c>
      <c r="C2444" t="s">
        <v>41</v>
      </c>
      <c r="D2444" t="s">
        <v>32</v>
      </c>
      <c r="E2444">
        <v>11</v>
      </c>
      <c r="F2444" t="str">
        <f t="shared" si="38"/>
        <v>Average Per Device1-in-2August Typical Event Day50% Cycling11</v>
      </c>
      <c r="G2444">
        <v>4.1645349999999999</v>
      </c>
      <c r="H2444">
        <v>4.1645349999999999</v>
      </c>
      <c r="I2444">
        <v>81.597700000000003</v>
      </c>
      <c r="J2444">
        <v>0</v>
      </c>
      <c r="K2444">
        <v>0</v>
      </c>
      <c r="L2444">
        <v>0</v>
      </c>
      <c r="M2444">
        <v>0</v>
      </c>
      <c r="N2444">
        <v>0</v>
      </c>
      <c r="O2444">
        <v>3401</v>
      </c>
    </row>
    <row r="2445" spans="1:15">
      <c r="A2445" t="s">
        <v>51</v>
      </c>
      <c r="B2445" t="s">
        <v>39</v>
      </c>
      <c r="C2445" t="s">
        <v>41</v>
      </c>
      <c r="D2445" t="s">
        <v>32</v>
      </c>
      <c r="E2445">
        <v>11</v>
      </c>
      <c r="F2445" t="str">
        <f t="shared" si="38"/>
        <v>Aggregate1-in-2August Typical Event Day50% Cycling11</v>
      </c>
      <c r="G2445">
        <v>32.00029</v>
      </c>
      <c r="H2445">
        <v>32.00029</v>
      </c>
      <c r="I2445">
        <v>81.597700000000003</v>
      </c>
      <c r="J2445">
        <v>0</v>
      </c>
      <c r="K2445">
        <v>0</v>
      </c>
      <c r="L2445">
        <v>0</v>
      </c>
      <c r="M2445">
        <v>0</v>
      </c>
      <c r="N2445">
        <v>0</v>
      </c>
      <c r="O2445">
        <v>3401</v>
      </c>
    </row>
    <row r="2446" spans="1:15">
      <c r="A2446" t="s">
        <v>31</v>
      </c>
      <c r="B2446" t="s">
        <v>39</v>
      </c>
      <c r="C2446" t="s">
        <v>41</v>
      </c>
      <c r="D2446" t="s">
        <v>32</v>
      </c>
      <c r="E2446">
        <v>12</v>
      </c>
      <c r="F2446" t="str">
        <f t="shared" si="38"/>
        <v>Average Per Ton1-in-2August Typical Event Day50% Cycling12</v>
      </c>
      <c r="G2446">
        <v>1.13104</v>
      </c>
      <c r="H2446">
        <v>1.13104</v>
      </c>
      <c r="I2446">
        <v>83.3523</v>
      </c>
      <c r="J2446">
        <v>0</v>
      </c>
      <c r="K2446">
        <v>0</v>
      </c>
      <c r="L2446">
        <v>0</v>
      </c>
      <c r="M2446">
        <v>0</v>
      </c>
      <c r="N2446">
        <v>0</v>
      </c>
      <c r="O2446">
        <v>3401</v>
      </c>
    </row>
    <row r="2447" spans="1:15">
      <c r="A2447" t="s">
        <v>29</v>
      </c>
      <c r="B2447" t="s">
        <v>39</v>
      </c>
      <c r="C2447" t="s">
        <v>41</v>
      </c>
      <c r="D2447" t="s">
        <v>32</v>
      </c>
      <c r="E2447">
        <v>12</v>
      </c>
      <c r="F2447" t="str">
        <f t="shared" si="38"/>
        <v>Average Per Premise1-in-2August Typical Event Day50% Cycling12</v>
      </c>
      <c r="G2447">
        <v>9.9313660000000006</v>
      </c>
      <c r="H2447">
        <v>9.9313660000000006</v>
      </c>
      <c r="I2447">
        <v>83.3523</v>
      </c>
      <c r="J2447">
        <v>0</v>
      </c>
      <c r="K2447">
        <v>0</v>
      </c>
      <c r="L2447">
        <v>0</v>
      </c>
      <c r="M2447">
        <v>0</v>
      </c>
      <c r="N2447">
        <v>0</v>
      </c>
      <c r="O2447">
        <v>3401</v>
      </c>
    </row>
    <row r="2448" spans="1:15">
      <c r="A2448" t="s">
        <v>30</v>
      </c>
      <c r="B2448" t="s">
        <v>39</v>
      </c>
      <c r="C2448" t="s">
        <v>41</v>
      </c>
      <c r="D2448" t="s">
        <v>32</v>
      </c>
      <c r="E2448">
        <v>12</v>
      </c>
      <c r="F2448" t="str">
        <f t="shared" si="38"/>
        <v>Average Per Device1-in-2August Typical Event Day50% Cycling12</v>
      </c>
      <c r="G2448">
        <v>4.395702</v>
      </c>
      <c r="H2448">
        <v>4.395702</v>
      </c>
      <c r="I2448">
        <v>83.3523</v>
      </c>
      <c r="J2448">
        <v>0</v>
      </c>
      <c r="K2448">
        <v>0</v>
      </c>
      <c r="L2448">
        <v>0</v>
      </c>
      <c r="M2448">
        <v>0</v>
      </c>
      <c r="N2448">
        <v>0</v>
      </c>
      <c r="O2448">
        <v>3401</v>
      </c>
    </row>
    <row r="2449" spans="1:15">
      <c r="A2449" t="s">
        <v>51</v>
      </c>
      <c r="B2449" t="s">
        <v>39</v>
      </c>
      <c r="C2449" t="s">
        <v>41</v>
      </c>
      <c r="D2449" t="s">
        <v>32</v>
      </c>
      <c r="E2449">
        <v>12</v>
      </c>
      <c r="F2449" t="str">
        <f t="shared" si="38"/>
        <v>Aggregate1-in-2August Typical Event Day50% Cycling12</v>
      </c>
      <c r="G2449">
        <v>33.776580000000003</v>
      </c>
      <c r="H2449">
        <v>33.776580000000003</v>
      </c>
      <c r="I2449">
        <v>83.3523</v>
      </c>
      <c r="J2449">
        <v>0</v>
      </c>
      <c r="K2449">
        <v>0</v>
      </c>
      <c r="L2449">
        <v>0</v>
      </c>
      <c r="M2449">
        <v>0</v>
      </c>
      <c r="N2449">
        <v>0</v>
      </c>
      <c r="O2449">
        <v>3401</v>
      </c>
    </row>
    <row r="2450" spans="1:15">
      <c r="A2450" t="s">
        <v>31</v>
      </c>
      <c r="B2450" t="s">
        <v>39</v>
      </c>
      <c r="C2450" t="s">
        <v>41</v>
      </c>
      <c r="D2450" t="s">
        <v>32</v>
      </c>
      <c r="E2450">
        <v>13</v>
      </c>
      <c r="F2450" t="str">
        <f t="shared" si="38"/>
        <v>Average Per Ton1-in-2August Typical Event Day50% Cycling13</v>
      </c>
      <c r="G2450">
        <v>1.14771</v>
      </c>
      <c r="H2450">
        <v>1.14771</v>
      </c>
      <c r="I2450">
        <v>84.671300000000002</v>
      </c>
      <c r="J2450">
        <v>0</v>
      </c>
      <c r="K2450">
        <v>0</v>
      </c>
      <c r="L2450">
        <v>0</v>
      </c>
      <c r="M2450">
        <v>0</v>
      </c>
      <c r="N2450">
        <v>0</v>
      </c>
      <c r="O2450">
        <v>3401</v>
      </c>
    </row>
    <row r="2451" spans="1:15">
      <c r="A2451" t="s">
        <v>29</v>
      </c>
      <c r="B2451" t="s">
        <v>39</v>
      </c>
      <c r="C2451" t="s">
        <v>41</v>
      </c>
      <c r="D2451" t="s">
        <v>32</v>
      </c>
      <c r="E2451">
        <v>13</v>
      </c>
      <c r="F2451" t="str">
        <f t="shared" si="38"/>
        <v>Average Per Premise1-in-2August Typical Event Day50% Cycling13</v>
      </c>
      <c r="G2451">
        <v>10.07775</v>
      </c>
      <c r="H2451">
        <v>10.07775</v>
      </c>
      <c r="I2451">
        <v>84.671300000000002</v>
      </c>
      <c r="J2451">
        <v>0</v>
      </c>
      <c r="K2451">
        <v>0</v>
      </c>
      <c r="L2451">
        <v>0</v>
      </c>
      <c r="M2451">
        <v>0</v>
      </c>
      <c r="N2451">
        <v>0</v>
      </c>
      <c r="O2451">
        <v>3401</v>
      </c>
    </row>
    <row r="2452" spans="1:15">
      <c r="A2452" t="s">
        <v>30</v>
      </c>
      <c r="B2452" t="s">
        <v>39</v>
      </c>
      <c r="C2452" t="s">
        <v>41</v>
      </c>
      <c r="D2452" t="s">
        <v>32</v>
      </c>
      <c r="E2452">
        <v>13</v>
      </c>
      <c r="F2452" t="str">
        <f t="shared" si="38"/>
        <v>Average Per Device1-in-2August Typical Event Day50% Cycling13</v>
      </c>
      <c r="G2452">
        <v>4.4604910000000002</v>
      </c>
      <c r="H2452">
        <v>4.4604910000000002</v>
      </c>
      <c r="I2452">
        <v>84.671300000000002</v>
      </c>
      <c r="J2452">
        <v>0</v>
      </c>
      <c r="K2452">
        <v>0</v>
      </c>
      <c r="L2452">
        <v>0</v>
      </c>
      <c r="M2452">
        <v>0</v>
      </c>
      <c r="N2452">
        <v>0</v>
      </c>
      <c r="O2452">
        <v>3401</v>
      </c>
    </row>
    <row r="2453" spans="1:15">
      <c r="A2453" t="s">
        <v>51</v>
      </c>
      <c r="B2453" t="s">
        <v>39</v>
      </c>
      <c r="C2453" t="s">
        <v>41</v>
      </c>
      <c r="D2453" t="s">
        <v>32</v>
      </c>
      <c r="E2453">
        <v>13</v>
      </c>
      <c r="F2453" t="str">
        <f t="shared" si="38"/>
        <v>Aggregate1-in-2August Typical Event Day50% Cycling13</v>
      </c>
      <c r="G2453">
        <v>34.274410000000003</v>
      </c>
      <c r="H2453">
        <v>34.274410000000003</v>
      </c>
      <c r="I2453">
        <v>84.671300000000002</v>
      </c>
      <c r="J2453">
        <v>0</v>
      </c>
      <c r="K2453">
        <v>0</v>
      </c>
      <c r="L2453">
        <v>0</v>
      </c>
      <c r="M2453">
        <v>0</v>
      </c>
      <c r="N2453">
        <v>0</v>
      </c>
      <c r="O2453">
        <v>3401</v>
      </c>
    </row>
    <row r="2454" spans="1:15">
      <c r="A2454" t="s">
        <v>31</v>
      </c>
      <c r="B2454" t="s">
        <v>39</v>
      </c>
      <c r="C2454" t="s">
        <v>41</v>
      </c>
      <c r="D2454" t="s">
        <v>32</v>
      </c>
      <c r="E2454">
        <v>14</v>
      </c>
      <c r="F2454" t="str">
        <f t="shared" si="38"/>
        <v>Average Per Ton1-in-2August Typical Event Day50% Cycling14</v>
      </c>
      <c r="G2454">
        <v>1.0841860000000001</v>
      </c>
      <c r="H2454">
        <v>1.1527369999999999</v>
      </c>
      <c r="I2454">
        <v>84.802599999999998</v>
      </c>
      <c r="J2454">
        <v>3.7523000000000001E-2</v>
      </c>
      <c r="K2454">
        <v>5.5854599999999997E-2</v>
      </c>
      <c r="L2454">
        <v>6.8551000000000001E-2</v>
      </c>
      <c r="M2454">
        <v>8.1247399999999997E-2</v>
      </c>
      <c r="N2454">
        <v>9.9578899999999998E-2</v>
      </c>
      <c r="O2454">
        <v>3401</v>
      </c>
    </row>
    <row r="2455" spans="1:15">
      <c r="A2455" t="s">
        <v>29</v>
      </c>
      <c r="B2455" t="s">
        <v>39</v>
      </c>
      <c r="C2455" t="s">
        <v>41</v>
      </c>
      <c r="D2455" t="s">
        <v>32</v>
      </c>
      <c r="E2455">
        <v>14</v>
      </c>
      <c r="F2455" t="str">
        <f t="shared" si="38"/>
        <v>Average Per Premise1-in-2August Typical Event Day50% Cycling14</v>
      </c>
      <c r="G2455">
        <v>9.5199540000000002</v>
      </c>
      <c r="H2455">
        <v>10.121880000000001</v>
      </c>
      <c r="I2455">
        <v>84.802599999999998</v>
      </c>
      <c r="J2455">
        <v>0.3294801</v>
      </c>
      <c r="K2455">
        <v>0.49044480000000001</v>
      </c>
      <c r="L2455">
        <v>0.60192840000000003</v>
      </c>
      <c r="M2455">
        <v>0.71341200000000005</v>
      </c>
      <c r="N2455">
        <v>0.87437670000000001</v>
      </c>
      <c r="O2455">
        <v>3401</v>
      </c>
    </row>
    <row r="2456" spans="1:15">
      <c r="A2456" t="s">
        <v>30</v>
      </c>
      <c r="B2456" t="s">
        <v>39</v>
      </c>
      <c r="C2456" t="s">
        <v>41</v>
      </c>
      <c r="D2456" t="s">
        <v>32</v>
      </c>
      <c r="E2456">
        <v>14</v>
      </c>
      <c r="F2456" t="str">
        <f t="shared" si="38"/>
        <v>Average Per Device1-in-2August Typical Event Day50% Cycling14</v>
      </c>
      <c r="G2456">
        <v>4.2136079999999998</v>
      </c>
      <c r="H2456">
        <v>4.4800259999999996</v>
      </c>
      <c r="I2456">
        <v>84.802599999999998</v>
      </c>
      <c r="J2456">
        <v>0.1458305</v>
      </c>
      <c r="K2456">
        <v>0.21707480000000001</v>
      </c>
      <c r="L2456">
        <v>0.2664183</v>
      </c>
      <c r="M2456">
        <v>0.31576189999999998</v>
      </c>
      <c r="N2456">
        <v>0.38700610000000002</v>
      </c>
      <c r="O2456">
        <v>3401</v>
      </c>
    </row>
    <row r="2457" spans="1:15">
      <c r="A2457" t="s">
        <v>51</v>
      </c>
      <c r="B2457" t="s">
        <v>39</v>
      </c>
      <c r="C2457" t="s">
        <v>41</v>
      </c>
      <c r="D2457" t="s">
        <v>32</v>
      </c>
      <c r="E2457">
        <v>14</v>
      </c>
      <c r="F2457" t="str">
        <f t="shared" si="38"/>
        <v>Aggregate1-in-2August Typical Event Day50% Cycling14</v>
      </c>
      <c r="G2457">
        <v>32.377360000000003</v>
      </c>
      <c r="H2457">
        <v>34.424520000000001</v>
      </c>
      <c r="I2457">
        <v>84.802599999999998</v>
      </c>
      <c r="J2457">
        <v>1.1205620000000001</v>
      </c>
      <c r="K2457">
        <v>1.6680029999999999</v>
      </c>
      <c r="L2457">
        <v>2.0471590000000002</v>
      </c>
      <c r="M2457">
        <v>2.4263140000000001</v>
      </c>
      <c r="N2457">
        <v>2.9737550000000001</v>
      </c>
      <c r="O2457">
        <v>3401</v>
      </c>
    </row>
    <row r="2458" spans="1:15">
      <c r="A2458" t="s">
        <v>31</v>
      </c>
      <c r="B2458" t="s">
        <v>39</v>
      </c>
      <c r="C2458" t="s">
        <v>41</v>
      </c>
      <c r="D2458" t="s">
        <v>32</v>
      </c>
      <c r="E2458">
        <v>15</v>
      </c>
      <c r="F2458" t="str">
        <f t="shared" si="38"/>
        <v>Average Per Ton1-in-2August Typical Event Day50% Cycling15</v>
      </c>
      <c r="G2458">
        <v>1.075259</v>
      </c>
      <c r="H2458">
        <v>1.1554260000000001</v>
      </c>
      <c r="I2458">
        <v>83.9649</v>
      </c>
      <c r="J2458">
        <v>4.3881499999999997E-2</v>
      </c>
      <c r="K2458">
        <v>6.53194E-2</v>
      </c>
      <c r="L2458">
        <v>8.0167199999999994E-2</v>
      </c>
      <c r="M2458">
        <v>9.5015100000000005E-2</v>
      </c>
      <c r="N2458">
        <v>0.116453</v>
      </c>
      <c r="O2458">
        <v>3401</v>
      </c>
    </row>
    <row r="2459" spans="1:15">
      <c r="A2459" t="s">
        <v>29</v>
      </c>
      <c r="B2459" t="s">
        <v>39</v>
      </c>
      <c r="C2459" t="s">
        <v>41</v>
      </c>
      <c r="D2459" t="s">
        <v>32</v>
      </c>
      <c r="E2459">
        <v>15</v>
      </c>
      <c r="F2459" t="str">
        <f t="shared" si="38"/>
        <v>Average Per Premise1-in-2August Typical Event Day50% Cycling15</v>
      </c>
      <c r="G2459">
        <v>9.4415689999999994</v>
      </c>
      <c r="H2459">
        <v>10.1455</v>
      </c>
      <c r="I2459">
        <v>83.9649</v>
      </c>
      <c r="J2459">
        <v>0.38531189999999998</v>
      </c>
      <c r="K2459">
        <v>0.57355270000000003</v>
      </c>
      <c r="L2459">
        <v>0.70392770000000005</v>
      </c>
      <c r="M2459">
        <v>0.83430269999999995</v>
      </c>
      <c r="N2459">
        <v>1.0225439999999999</v>
      </c>
      <c r="O2459">
        <v>3401</v>
      </c>
    </row>
    <row r="2460" spans="1:15">
      <c r="A2460" t="s">
        <v>30</v>
      </c>
      <c r="B2460" t="s">
        <v>39</v>
      </c>
      <c r="C2460" t="s">
        <v>41</v>
      </c>
      <c r="D2460" t="s">
        <v>32</v>
      </c>
      <c r="E2460">
        <v>15</v>
      </c>
      <c r="F2460" t="str">
        <f t="shared" si="38"/>
        <v>Average Per Device1-in-2August Typical Event Day50% Cycling15</v>
      </c>
      <c r="G2460">
        <v>4.1789139999999998</v>
      </c>
      <c r="H2460">
        <v>4.4904780000000004</v>
      </c>
      <c r="I2460">
        <v>83.9649</v>
      </c>
      <c r="J2460">
        <v>0.1705421</v>
      </c>
      <c r="K2460">
        <v>0.253859</v>
      </c>
      <c r="L2460">
        <v>0.31156410000000001</v>
      </c>
      <c r="M2460">
        <v>0.36926910000000002</v>
      </c>
      <c r="N2460">
        <v>0.45258599999999999</v>
      </c>
      <c r="O2460">
        <v>3401</v>
      </c>
    </row>
    <row r="2461" spans="1:15">
      <c r="A2461" t="s">
        <v>51</v>
      </c>
      <c r="B2461" t="s">
        <v>39</v>
      </c>
      <c r="C2461" t="s">
        <v>41</v>
      </c>
      <c r="D2461" t="s">
        <v>32</v>
      </c>
      <c r="E2461">
        <v>15</v>
      </c>
      <c r="F2461" t="str">
        <f t="shared" si="38"/>
        <v>Aggregate1-in-2August Typical Event Day50% Cycling15</v>
      </c>
      <c r="G2461">
        <v>32.110779999999998</v>
      </c>
      <c r="H2461">
        <v>34.504829999999998</v>
      </c>
      <c r="I2461">
        <v>83.9649</v>
      </c>
      <c r="J2461">
        <v>1.310446</v>
      </c>
      <c r="K2461">
        <v>1.950653</v>
      </c>
      <c r="L2461">
        <v>2.3940579999999998</v>
      </c>
      <c r="M2461">
        <v>2.8374630000000001</v>
      </c>
      <c r="N2461">
        <v>3.477671</v>
      </c>
      <c r="O2461">
        <v>3401</v>
      </c>
    </row>
    <row r="2462" spans="1:15">
      <c r="A2462" t="s">
        <v>31</v>
      </c>
      <c r="B2462" t="s">
        <v>39</v>
      </c>
      <c r="C2462" t="s">
        <v>41</v>
      </c>
      <c r="D2462" t="s">
        <v>32</v>
      </c>
      <c r="E2462">
        <v>16</v>
      </c>
      <c r="F2462" t="str">
        <f t="shared" si="38"/>
        <v>Average Per Ton1-in-2August Typical Event Day50% Cycling16</v>
      </c>
      <c r="G2462">
        <v>1.0478829999999999</v>
      </c>
      <c r="H2462">
        <v>1.1392800000000001</v>
      </c>
      <c r="I2462">
        <v>83.143900000000002</v>
      </c>
      <c r="J2462">
        <v>5.0028099999999999E-2</v>
      </c>
      <c r="K2462">
        <v>7.4468900000000005E-2</v>
      </c>
      <c r="L2462">
        <v>9.1396500000000006E-2</v>
      </c>
      <c r="M2462">
        <v>0.1083242</v>
      </c>
      <c r="N2462">
        <v>0.13276499999999999</v>
      </c>
      <c r="O2462">
        <v>3401</v>
      </c>
    </row>
    <row r="2463" spans="1:15">
      <c r="A2463" t="s">
        <v>29</v>
      </c>
      <c r="B2463" t="s">
        <v>39</v>
      </c>
      <c r="C2463" t="s">
        <v>41</v>
      </c>
      <c r="D2463" t="s">
        <v>32</v>
      </c>
      <c r="E2463">
        <v>16</v>
      </c>
      <c r="F2463" t="str">
        <f t="shared" si="38"/>
        <v>Average Per Premise1-in-2August Typical Event Day50% Cycling16</v>
      </c>
      <c r="G2463">
        <v>9.201193</v>
      </c>
      <c r="H2463">
        <v>10.00372</v>
      </c>
      <c r="I2463">
        <v>83.143900000000002</v>
      </c>
      <c r="J2463">
        <v>0.4392839</v>
      </c>
      <c r="K2463">
        <v>0.65389229999999998</v>
      </c>
      <c r="L2463">
        <v>0.80252939999999995</v>
      </c>
      <c r="M2463">
        <v>0.95116650000000003</v>
      </c>
      <c r="N2463">
        <v>1.165775</v>
      </c>
      <c r="O2463">
        <v>3401</v>
      </c>
    </row>
    <row r="2464" spans="1:15">
      <c r="A2464" t="s">
        <v>30</v>
      </c>
      <c r="B2464" t="s">
        <v>39</v>
      </c>
      <c r="C2464" t="s">
        <v>41</v>
      </c>
      <c r="D2464" t="s">
        <v>32</v>
      </c>
      <c r="E2464">
        <v>16</v>
      </c>
      <c r="F2464" t="str">
        <f t="shared" si="38"/>
        <v>Average Per Device1-in-2August Typical Event Day50% Cycling16</v>
      </c>
      <c r="G2464">
        <v>4.0725220000000002</v>
      </c>
      <c r="H2464">
        <v>4.4277280000000001</v>
      </c>
      <c r="I2464">
        <v>83.143900000000002</v>
      </c>
      <c r="J2464">
        <v>0.19443060000000001</v>
      </c>
      <c r="K2464">
        <v>0.28941800000000001</v>
      </c>
      <c r="L2464">
        <v>0.35520590000000002</v>
      </c>
      <c r="M2464">
        <v>0.42099389999999998</v>
      </c>
      <c r="N2464">
        <v>0.51598129999999998</v>
      </c>
      <c r="O2464">
        <v>3401</v>
      </c>
    </row>
    <row r="2465" spans="1:15">
      <c r="A2465" t="s">
        <v>51</v>
      </c>
      <c r="B2465" t="s">
        <v>39</v>
      </c>
      <c r="C2465" t="s">
        <v>41</v>
      </c>
      <c r="D2465" t="s">
        <v>32</v>
      </c>
      <c r="E2465">
        <v>16</v>
      </c>
      <c r="F2465" t="str">
        <f t="shared" si="38"/>
        <v>Aggregate1-in-2August Typical Event Day50% Cycling16</v>
      </c>
      <c r="G2465">
        <v>31.29326</v>
      </c>
      <c r="H2465">
        <v>34.022660000000002</v>
      </c>
      <c r="I2465">
        <v>83.143900000000002</v>
      </c>
      <c r="J2465">
        <v>1.494005</v>
      </c>
      <c r="K2465">
        <v>2.2238880000000001</v>
      </c>
      <c r="L2465">
        <v>2.7294019999999999</v>
      </c>
      <c r="M2465">
        <v>3.2349169999999998</v>
      </c>
      <c r="N2465">
        <v>3.9647999999999999</v>
      </c>
      <c r="O2465">
        <v>3401</v>
      </c>
    </row>
    <row r="2466" spans="1:15">
      <c r="A2466" t="s">
        <v>31</v>
      </c>
      <c r="B2466" t="s">
        <v>39</v>
      </c>
      <c r="C2466" t="s">
        <v>41</v>
      </c>
      <c r="D2466" t="s">
        <v>32</v>
      </c>
      <c r="E2466">
        <v>17</v>
      </c>
      <c r="F2466" t="str">
        <f t="shared" si="38"/>
        <v>Average Per Ton1-in-2August Typical Event Day50% Cycling17</v>
      </c>
      <c r="G2466">
        <v>0.99436959999999996</v>
      </c>
      <c r="H2466">
        <v>1.0846549999999999</v>
      </c>
      <c r="I2466">
        <v>82.232600000000005</v>
      </c>
      <c r="J2466">
        <v>4.9419699999999997E-2</v>
      </c>
      <c r="K2466">
        <v>7.3563199999999995E-2</v>
      </c>
      <c r="L2466">
        <v>9.0285000000000004E-2</v>
      </c>
      <c r="M2466">
        <v>0.1070068</v>
      </c>
      <c r="N2466">
        <v>0.1311503</v>
      </c>
      <c r="O2466">
        <v>3401</v>
      </c>
    </row>
    <row r="2467" spans="1:15">
      <c r="A2467" t="s">
        <v>29</v>
      </c>
      <c r="B2467" t="s">
        <v>39</v>
      </c>
      <c r="C2467" t="s">
        <v>41</v>
      </c>
      <c r="D2467" t="s">
        <v>32</v>
      </c>
      <c r="E2467">
        <v>17</v>
      </c>
      <c r="F2467" t="str">
        <f t="shared" si="38"/>
        <v>Average Per Premise1-in-2August Typical Event Day50% Cycling17</v>
      </c>
      <c r="G2467">
        <v>8.7313019999999995</v>
      </c>
      <c r="H2467">
        <v>9.5240709999999993</v>
      </c>
      <c r="I2467">
        <v>82.232600000000005</v>
      </c>
      <c r="J2467">
        <v>0.43394139999999998</v>
      </c>
      <c r="K2467">
        <v>0.64593979999999995</v>
      </c>
      <c r="L2467">
        <v>0.79276919999999995</v>
      </c>
      <c r="M2467">
        <v>0.93959859999999995</v>
      </c>
      <c r="N2467">
        <v>1.151597</v>
      </c>
      <c r="O2467">
        <v>3401</v>
      </c>
    </row>
    <row r="2468" spans="1:15">
      <c r="A2468" t="s">
        <v>30</v>
      </c>
      <c r="B2468" t="s">
        <v>39</v>
      </c>
      <c r="C2468" t="s">
        <v>41</v>
      </c>
      <c r="D2468" t="s">
        <v>32</v>
      </c>
      <c r="E2468">
        <v>17</v>
      </c>
      <c r="F2468" t="str">
        <f t="shared" si="38"/>
        <v>Average Per Device1-in-2August Typical Event Day50% Cycling17</v>
      </c>
      <c r="G2468">
        <v>3.864544</v>
      </c>
      <c r="H2468">
        <v>4.2154299999999996</v>
      </c>
      <c r="I2468">
        <v>82.232600000000005</v>
      </c>
      <c r="J2468">
        <v>0.19206599999999999</v>
      </c>
      <c r="K2468">
        <v>0.28589809999999999</v>
      </c>
      <c r="L2468">
        <v>0.35088599999999998</v>
      </c>
      <c r="M2468">
        <v>0.41587390000000002</v>
      </c>
      <c r="N2468">
        <v>0.50970599999999999</v>
      </c>
      <c r="O2468">
        <v>3401</v>
      </c>
    </row>
    <row r="2469" spans="1:15">
      <c r="A2469" t="s">
        <v>51</v>
      </c>
      <c r="B2469" t="s">
        <v>39</v>
      </c>
      <c r="C2469" t="s">
        <v>41</v>
      </c>
      <c r="D2469" t="s">
        <v>32</v>
      </c>
      <c r="E2469">
        <v>17</v>
      </c>
      <c r="F2469" t="str">
        <f t="shared" si="38"/>
        <v>Aggregate1-in-2August Typical Event Day50% Cycling17</v>
      </c>
      <c r="G2469">
        <v>29.695160000000001</v>
      </c>
      <c r="H2469">
        <v>32.391370000000002</v>
      </c>
      <c r="I2469">
        <v>82.232600000000005</v>
      </c>
      <c r="J2469">
        <v>1.475835</v>
      </c>
      <c r="K2469">
        <v>2.196841</v>
      </c>
      <c r="L2469">
        <v>2.6962079999999999</v>
      </c>
      <c r="M2469">
        <v>3.1955749999999998</v>
      </c>
      <c r="N2469">
        <v>3.9165809999999999</v>
      </c>
      <c r="O2469">
        <v>3401</v>
      </c>
    </row>
    <row r="2470" spans="1:15">
      <c r="A2470" t="s">
        <v>31</v>
      </c>
      <c r="B2470" t="s">
        <v>39</v>
      </c>
      <c r="C2470" t="s">
        <v>41</v>
      </c>
      <c r="D2470" t="s">
        <v>32</v>
      </c>
      <c r="E2470">
        <v>18</v>
      </c>
      <c r="F2470" t="str">
        <f t="shared" si="38"/>
        <v>Average Per Ton1-in-2August Typical Event Day50% Cycling18</v>
      </c>
      <c r="G2470">
        <v>0.9012464</v>
      </c>
      <c r="H2470">
        <v>0.96739580000000003</v>
      </c>
      <c r="I2470">
        <v>80.259100000000004</v>
      </c>
      <c r="J2470">
        <v>3.6208499999999998E-2</v>
      </c>
      <c r="K2470">
        <v>5.3897899999999999E-2</v>
      </c>
      <c r="L2470">
        <v>6.6149399999999997E-2</v>
      </c>
      <c r="M2470">
        <v>7.8400999999999998E-2</v>
      </c>
      <c r="N2470">
        <v>9.6090400000000006E-2</v>
      </c>
      <c r="O2470">
        <v>3401</v>
      </c>
    </row>
    <row r="2471" spans="1:15">
      <c r="A2471" t="s">
        <v>29</v>
      </c>
      <c r="B2471" t="s">
        <v>39</v>
      </c>
      <c r="C2471" t="s">
        <v>41</v>
      </c>
      <c r="D2471" t="s">
        <v>32</v>
      </c>
      <c r="E2471">
        <v>18</v>
      </c>
      <c r="F2471" t="str">
        <f t="shared" si="38"/>
        <v>Average Per Premise1-in-2August Typical Event Day50% Cycling18</v>
      </c>
      <c r="G2471">
        <v>7.9136110000000004</v>
      </c>
      <c r="H2471">
        <v>8.4944520000000008</v>
      </c>
      <c r="I2471">
        <v>80.259100000000004</v>
      </c>
      <c r="J2471">
        <v>0.31793749999999998</v>
      </c>
      <c r="K2471">
        <v>0.47326309999999999</v>
      </c>
      <c r="L2471">
        <v>0.5808411</v>
      </c>
      <c r="M2471">
        <v>0.68841920000000001</v>
      </c>
      <c r="N2471">
        <v>0.84374470000000001</v>
      </c>
      <c r="O2471">
        <v>3401</v>
      </c>
    </row>
    <row r="2472" spans="1:15">
      <c r="A2472" t="s">
        <v>30</v>
      </c>
      <c r="B2472" t="s">
        <v>39</v>
      </c>
      <c r="C2472" t="s">
        <v>41</v>
      </c>
      <c r="D2472" t="s">
        <v>32</v>
      </c>
      <c r="E2472">
        <v>18</v>
      </c>
      <c r="F2472" t="str">
        <f t="shared" si="38"/>
        <v>Average Per Device1-in-2August Typical Event Day50% Cycling18</v>
      </c>
      <c r="G2472">
        <v>3.5026280000000001</v>
      </c>
      <c r="H2472">
        <v>3.7597130000000001</v>
      </c>
      <c r="I2472">
        <v>80.259100000000004</v>
      </c>
      <c r="J2472">
        <v>0.14072170000000001</v>
      </c>
      <c r="K2472">
        <v>0.20946999999999999</v>
      </c>
      <c r="L2472">
        <v>0.25708490000000001</v>
      </c>
      <c r="M2472">
        <v>0.30469980000000002</v>
      </c>
      <c r="N2472">
        <v>0.37344820000000001</v>
      </c>
      <c r="O2472">
        <v>3401</v>
      </c>
    </row>
    <row r="2473" spans="1:15">
      <c r="A2473" t="s">
        <v>51</v>
      </c>
      <c r="B2473" t="s">
        <v>39</v>
      </c>
      <c r="C2473" t="s">
        <v>41</v>
      </c>
      <c r="D2473" t="s">
        <v>32</v>
      </c>
      <c r="E2473">
        <v>18</v>
      </c>
      <c r="F2473" t="str">
        <f t="shared" si="38"/>
        <v>Aggregate1-in-2August Typical Event Day50% Cycling18</v>
      </c>
      <c r="G2473">
        <v>26.914190000000001</v>
      </c>
      <c r="H2473">
        <v>28.88963</v>
      </c>
      <c r="I2473">
        <v>80.259100000000004</v>
      </c>
      <c r="J2473">
        <v>1.081305</v>
      </c>
      <c r="K2473">
        <v>1.6095680000000001</v>
      </c>
      <c r="L2473">
        <v>1.975441</v>
      </c>
      <c r="M2473">
        <v>2.3413140000000001</v>
      </c>
      <c r="N2473">
        <v>2.8695759999999999</v>
      </c>
      <c r="O2473">
        <v>3401</v>
      </c>
    </row>
    <row r="2474" spans="1:15">
      <c r="A2474" t="s">
        <v>31</v>
      </c>
      <c r="B2474" t="s">
        <v>39</v>
      </c>
      <c r="C2474" t="s">
        <v>41</v>
      </c>
      <c r="D2474" t="s">
        <v>32</v>
      </c>
      <c r="E2474">
        <v>19</v>
      </c>
      <c r="F2474" t="str">
        <f t="shared" si="38"/>
        <v>Average Per Ton1-in-2August Typical Event Day50% Cycling19</v>
      </c>
      <c r="G2474">
        <v>0.83317209999999997</v>
      </c>
      <c r="H2474">
        <v>0.83317209999999997</v>
      </c>
      <c r="I2474">
        <v>77.009</v>
      </c>
      <c r="J2474">
        <v>0</v>
      </c>
      <c r="K2474">
        <v>0</v>
      </c>
      <c r="L2474">
        <v>0</v>
      </c>
      <c r="M2474">
        <v>0</v>
      </c>
      <c r="N2474">
        <v>0</v>
      </c>
      <c r="O2474">
        <v>3401</v>
      </c>
    </row>
    <row r="2475" spans="1:15">
      <c r="A2475" t="s">
        <v>29</v>
      </c>
      <c r="B2475" t="s">
        <v>39</v>
      </c>
      <c r="C2475" t="s">
        <v>41</v>
      </c>
      <c r="D2475" t="s">
        <v>32</v>
      </c>
      <c r="E2475">
        <v>19</v>
      </c>
      <c r="F2475" t="str">
        <f t="shared" si="38"/>
        <v>Average Per Premise1-in-2August Typical Event Day50% Cycling19</v>
      </c>
      <c r="G2475">
        <v>7.3158690000000002</v>
      </c>
      <c r="H2475">
        <v>7.3158690000000002</v>
      </c>
      <c r="I2475">
        <v>77.009</v>
      </c>
      <c r="J2475">
        <v>0</v>
      </c>
      <c r="K2475">
        <v>0</v>
      </c>
      <c r="L2475">
        <v>0</v>
      </c>
      <c r="M2475">
        <v>0</v>
      </c>
      <c r="N2475">
        <v>0</v>
      </c>
      <c r="O2475">
        <v>3401</v>
      </c>
    </row>
    <row r="2476" spans="1:15">
      <c r="A2476" t="s">
        <v>30</v>
      </c>
      <c r="B2476" t="s">
        <v>39</v>
      </c>
      <c r="C2476" t="s">
        <v>41</v>
      </c>
      <c r="D2476" t="s">
        <v>32</v>
      </c>
      <c r="E2476">
        <v>19</v>
      </c>
      <c r="F2476" t="str">
        <f t="shared" si="38"/>
        <v>Average Per Device1-in-2August Typical Event Day50% Cycling19</v>
      </c>
      <c r="G2476">
        <v>3.2380620000000002</v>
      </c>
      <c r="H2476">
        <v>3.2380620000000002</v>
      </c>
      <c r="I2476">
        <v>77.009</v>
      </c>
      <c r="J2476">
        <v>0</v>
      </c>
      <c r="K2476">
        <v>0</v>
      </c>
      <c r="L2476">
        <v>0</v>
      </c>
      <c r="M2476">
        <v>0</v>
      </c>
      <c r="N2476">
        <v>0</v>
      </c>
      <c r="O2476">
        <v>3401</v>
      </c>
    </row>
    <row r="2477" spans="1:15">
      <c r="A2477" t="s">
        <v>51</v>
      </c>
      <c r="B2477" t="s">
        <v>39</v>
      </c>
      <c r="C2477" t="s">
        <v>41</v>
      </c>
      <c r="D2477" t="s">
        <v>32</v>
      </c>
      <c r="E2477">
        <v>19</v>
      </c>
      <c r="F2477" t="str">
        <f t="shared" si="38"/>
        <v>Aggregate1-in-2August Typical Event Day50% Cycling19</v>
      </c>
      <c r="G2477">
        <v>24.881270000000001</v>
      </c>
      <c r="H2477">
        <v>24.881270000000001</v>
      </c>
      <c r="I2477">
        <v>77.009</v>
      </c>
      <c r="J2477">
        <v>0</v>
      </c>
      <c r="K2477">
        <v>0</v>
      </c>
      <c r="L2477">
        <v>0</v>
      </c>
      <c r="M2477">
        <v>0</v>
      </c>
      <c r="N2477">
        <v>0</v>
      </c>
      <c r="O2477">
        <v>3401</v>
      </c>
    </row>
    <row r="2478" spans="1:15">
      <c r="A2478" t="s">
        <v>31</v>
      </c>
      <c r="B2478" t="s">
        <v>39</v>
      </c>
      <c r="C2478" t="s">
        <v>41</v>
      </c>
      <c r="D2478" t="s">
        <v>32</v>
      </c>
      <c r="E2478">
        <v>20</v>
      </c>
      <c r="F2478" t="str">
        <f t="shared" si="38"/>
        <v>Average Per Ton1-in-2August Typical Event Day50% Cycling20</v>
      </c>
      <c r="G2478">
        <v>0.77741380000000004</v>
      </c>
      <c r="H2478">
        <v>0.77741380000000004</v>
      </c>
      <c r="I2478">
        <v>73.472200000000001</v>
      </c>
      <c r="J2478">
        <v>0</v>
      </c>
      <c r="K2478">
        <v>0</v>
      </c>
      <c r="L2478">
        <v>0</v>
      </c>
      <c r="M2478">
        <v>0</v>
      </c>
      <c r="N2478">
        <v>0</v>
      </c>
      <c r="O2478">
        <v>3401</v>
      </c>
    </row>
    <row r="2479" spans="1:15">
      <c r="A2479" t="s">
        <v>29</v>
      </c>
      <c r="B2479" t="s">
        <v>39</v>
      </c>
      <c r="C2479" t="s">
        <v>41</v>
      </c>
      <c r="D2479" t="s">
        <v>32</v>
      </c>
      <c r="E2479">
        <v>20</v>
      </c>
      <c r="F2479" t="str">
        <f t="shared" si="38"/>
        <v>Average Per Premise1-in-2August Typical Event Day50% Cycling20</v>
      </c>
      <c r="G2479">
        <v>6.8262700000000001</v>
      </c>
      <c r="H2479">
        <v>6.8262700000000001</v>
      </c>
      <c r="I2479">
        <v>73.472200000000001</v>
      </c>
      <c r="J2479">
        <v>0</v>
      </c>
      <c r="K2479">
        <v>0</v>
      </c>
      <c r="L2479">
        <v>0</v>
      </c>
      <c r="M2479">
        <v>0</v>
      </c>
      <c r="N2479">
        <v>0</v>
      </c>
      <c r="O2479">
        <v>3401</v>
      </c>
    </row>
    <row r="2480" spans="1:15">
      <c r="A2480" t="s">
        <v>30</v>
      </c>
      <c r="B2480" t="s">
        <v>39</v>
      </c>
      <c r="C2480" t="s">
        <v>41</v>
      </c>
      <c r="D2480" t="s">
        <v>32</v>
      </c>
      <c r="E2480">
        <v>20</v>
      </c>
      <c r="F2480" t="str">
        <f t="shared" si="38"/>
        <v>Average Per Device1-in-2August Typical Event Day50% Cycling20</v>
      </c>
      <c r="G2480">
        <v>3.0213619999999999</v>
      </c>
      <c r="H2480">
        <v>3.0213619999999999</v>
      </c>
      <c r="I2480">
        <v>73.472200000000001</v>
      </c>
      <c r="J2480">
        <v>0</v>
      </c>
      <c r="K2480">
        <v>0</v>
      </c>
      <c r="L2480">
        <v>0</v>
      </c>
      <c r="M2480">
        <v>0</v>
      </c>
      <c r="N2480">
        <v>0</v>
      </c>
      <c r="O2480">
        <v>3401</v>
      </c>
    </row>
    <row r="2481" spans="1:15">
      <c r="A2481" t="s">
        <v>51</v>
      </c>
      <c r="B2481" t="s">
        <v>39</v>
      </c>
      <c r="C2481" t="s">
        <v>41</v>
      </c>
      <c r="D2481" t="s">
        <v>32</v>
      </c>
      <c r="E2481">
        <v>20</v>
      </c>
      <c r="F2481" t="str">
        <f t="shared" si="38"/>
        <v>Aggregate1-in-2August Typical Event Day50% Cycling20</v>
      </c>
      <c r="G2481">
        <v>23.216139999999999</v>
      </c>
      <c r="H2481">
        <v>23.216139999999999</v>
      </c>
      <c r="I2481">
        <v>73.472200000000001</v>
      </c>
      <c r="J2481">
        <v>0</v>
      </c>
      <c r="K2481">
        <v>0</v>
      </c>
      <c r="L2481">
        <v>0</v>
      </c>
      <c r="M2481">
        <v>0</v>
      </c>
      <c r="N2481">
        <v>0</v>
      </c>
      <c r="O2481">
        <v>3401</v>
      </c>
    </row>
    <row r="2482" spans="1:15">
      <c r="A2482" t="s">
        <v>31</v>
      </c>
      <c r="B2482" t="s">
        <v>39</v>
      </c>
      <c r="C2482" t="s">
        <v>41</v>
      </c>
      <c r="D2482" t="s">
        <v>32</v>
      </c>
      <c r="E2482">
        <v>21</v>
      </c>
      <c r="F2482" t="str">
        <f t="shared" si="38"/>
        <v>Average Per Ton1-in-2August Typical Event Day50% Cycling21</v>
      </c>
      <c r="G2482">
        <v>0.71379009999999998</v>
      </c>
      <c r="H2482">
        <v>0.71379009999999998</v>
      </c>
      <c r="I2482">
        <v>71.906300000000002</v>
      </c>
      <c r="J2482">
        <v>0</v>
      </c>
      <c r="K2482">
        <v>0</v>
      </c>
      <c r="L2482">
        <v>0</v>
      </c>
      <c r="M2482">
        <v>0</v>
      </c>
      <c r="N2482">
        <v>0</v>
      </c>
      <c r="O2482">
        <v>3401</v>
      </c>
    </row>
    <row r="2483" spans="1:15">
      <c r="A2483" t="s">
        <v>29</v>
      </c>
      <c r="B2483" t="s">
        <v>39</v>
      </c>
      <c r="C2483" t="s">
        <v>41</v>
      </c>
      <c r="D2483" t="s">
        <v>32</v>
      </c>
      <c r="E2483">
        <v>21</v>
      </c>
      <c r="F2483" t="str">
        <f t="shared" si="38"/>
        <v>Average Per Premise1-in-2August Typical Event Day50% Cycling21</v>
      </c>
      <c r="G2483">
        <v>6.2676059999999998</v>
      </c>
      <c r="H2483">
        <v>6.2676059999999998</v>
      </c>
      <c r="I2483">
        <v>71.906300000000002</v>
      </c>
      <c r="J2483">
        <v>0</v>
      </c>
      <c r="K2483">
        <v>0</v>
      </c>
      <c r="L2483">
        <v>0</v>
      </c>
      <c r="M2483">
        <v>0</v>
      </c>
      <c r="N2483">
        <v>0</v>
      </c>
      <c r="O2483">
        <v>3401</v>
      </c>
    </row>
    <row r="2484" spans="1:15">
      <c r="A2484" t="s">
        <v>30</v>
      </c>
      <c r="B2484" t="s">
        <v>39</v>
      </c>
      <c r="C2484" t="s">
        <v>41</v>
      </c>
      <c r="D2484" t="s">
        <v>32</v>
      </c>
      <c r="E2484">
        <v>21</v>
      </c>
      <c r="F2484" t="str">
        <f t="shared" si="38"/>
        <v>Average Per Device1-in-2August Typical Event Day50% Cycling21</v>
      </c>
      <c r="G2484">
        <v>2.7740930000000001</v>
      </c>
      <c r="H2484">
        <v>2.7740930000000001</v>
      </c>
      <c r="I2484">
        <v>71.906300000000002</v>
      </c>
      <c r="J2484">
        <v>0</v>
      </c>
      <c r="K2484">
        <v>0</v>
      </c>
      <c r="L2484">
        <v>0</v>
      </c>
      <c r="M2484">
        <v>0</v>
      </c>
      <c r="N2484">
        <v>0</v>
      </c>
      <c r="O2484">
        <v>3401</v>
      </c>
    </row>
    <row r="2485" spans="1:15">
      <c r="A2485" t="s">
        <v>51</v>
      </c>
      <c r="B2485" t="s">
        <v>39</v>
      </c>
      <c r="C2485" t="s">
        <v>41</v>
      </c>
      <c r="D2485" t="s">
        <v>32</v>
      </c>
      <c r="E2485">
        <v>21</v>
      </c>
      <c r="F2485" t="str">
        <f t="shared" si="38"/>
        <v>Aggregate1-in-2August Typical Event Day50% Cycling21</v>
      </c>
      <c r="G2485">
        <v>21.316130000000001</v>
      </c>
      <c r="H2485">
        <v>21.316130000000001</v>
      </c>
      <c r="I2485">
        <v>71.906300000000002</v>
      </c>
      <c r="J2485">
        <v>0</v>
      </c>
      <c r="K2485">
        <v>0</v>
      </c>
      <c r="L2485">
        <v>0</v>
      </c>
      <c r="M2485">
        <v>0</v>
      </c>
      <c r="N2485">
        <v>0</v>
      </c>
      <c r="O2485">
        <v>3401</v>
      </c>
    </row>
    <row r="2486" spans="1:15">
      <c r="A2486" t="s">
        <v>31</v>
      </c>
      <c r="B2486" t="s">
        <v>39</v>
      </c>
      <c r="C2486" t="s">
        <v>41</v>
      </c>
      <c r="D2486" t="s">
        <v>32</v>
      </c>
      <c r="E2486">
        <v>22</v>
      </c>
      <c r="F2486" t="str">
        <f t="shared" si="38"/>
        <v>Average Per Ton1-in-2August Typical Event Day50% Cycling22</v>
      </c>
      <c r="G2486">
        <v>0.62545070000000003</v>
      </c>
      <c r="H2486">
        <v>0.62545070000000003</v>
      </c>
      <c r="I2486">
        <v>71.142499999999998</v>
      </c>
      <c r="J2486">
        <v>0</v>
      </c>
      <c r="K2486">
        <v>0</v>
      </c>
      <c r="L2486">
        <v>0</v>
      </c>
      <c r="M2486">
        <v>0</v>
      </c>
      <c r="N2486">
        <v>0</v>
      </c>
      <c r="O2486">
        <v>3401</v>
      </c>
    </row>
    <row r="2487" spans="1:15">
      <c r="A2487" t="s">
        <v>29</v>
      </c>
      <c r="B2487" t="s">
        <v>39</v>
      </c>
      <c r="C2487" t="s">
        <v>41</v>
      </c>
      <c r="D2487" t="s">
        <v>32</v>
      </c>
      <c r="E2487">
        <v>22</v>
      </c>
      <c r="F2487" t="str">
        <f t="shared" si="38"/>
        <v>Average Per Premise1-in-2August Typical Event Day50% Cycling22</v>
      </c>
      <c r="G2487">
        <v>5.4919209999999996</v>
      </c>
      <c r="H2487">
        <v>5.4919209999999996</v>
      </c>
      <c r="I2487">
        <v>71.142499999999998</v>
      </c>
      <c r="J2487">
        <v>0</v>
      </c>
      <c r="K2487">
        <v>0</v>
      </c>
      <c r="L2487">
        <v>0</v>
      </c>
      <c r="M2487">
        <v>0</v>
      </c>
      <c r="N2487">
        <v>0</v>
      </c>
      <c r="O2487">
        <v>3401</v>
      </c>
    </row>
    <row r="2488" spans="1:15">
      <c r="A2488" t="s">
        <v>30</v>
      </c>
      <c r="B2488" t="s">
        <v>39</v>
      </c>
      <c r="C2488" t="s">
        <v>41</v>
      </c>
      <c r="D2488" t="s">
        <v>32</v>
      </c>
      <c r="E2488">
        <v>22</v>
      </c>
      <c r="F2488" t="str">
        <f t="shared" si="38"/>
        <v>Average Per Device1-in-2August Typical Event Day50% Cycling22</v>
      </c>
      <c r="G2488">
        <v>2.430768</v>
      </c>
      <c r="H2488">
        <v>2.430768</v>
      </c>
      <c r="I2488">
        <v>71.142499999999998</v>
      </c>
      <c r="J2488">
        <v>0</v>
      </c>
      <c r="K2488">
        <v>0</v>
      </c>
      <c r="L2488">
        <v>0</v>
      </c>
      <c r="M2488">
        <v>0</v>
      </c>
      <c r="N2488">
        <v>0</v>
      </c>
      <c r="O2488">
        <v>3401</v>
      </c>
    </row>
    <row r="2489" spans="1:15">
      <c r="A2489" t="s">
        <v>51</v>
      </c>
      <c r="B2489" t="s">
        <v>39</v>
      </c>
      <c r="C2489" t="s">
        <v>41</v>
      </c>
      <c r="D2489" t="s">
        <v>32</v>
      </c>
      <c r="E2489">
        <v>22</v>
      </c>
      <c r="F2489" t="str">
        <f t="shared" si="38"/>
        <v>Aggregate1-in-2August Typical Event Day50% Cycling22</v>
      </c>
      <c r="G2489">
        <v>18.67802</v>
      </c>
      <c r="H2489">
        <v>18.67802</v>
      </c>
      <c r="I2489">
        <v>71.142499999999998</v>
      </c>
      <c r="J2489">
        <v>0</v>
      </c>
      <c r="K2489">
        <v>0</v>
      </c>
      <c r="L2489">
        <v>0</v>
      </c>
      <c r="M2489">
        <v>0</v>
      </c>
      <c r="N2489">
        <v>0</v>
      </c>
      <c r="O2489">
        <v>3401</v>
      </c>
    </row>
    <row r="2490" spans="1:15">
      <c r="A2490" t="s">
        <v>31</v>
      </c>
      <c r="B2490" t="s">
        <v>39</v>
      </c>
      <c r="C2490" t="s">
        <v>41</v>
      </c>
      <c r="D2490" t="s">
        <v>32</v>
      </c>
      <c r="E2490">
        <v>23</v>
      </c>
      <c r="F2490" t="str">
        <f t="shared" si="38"/>
        <v>Average Per Ton1-in-2August Typical Event Day50% Cycling23</v>
      </c>
      <c r="G2490">
        <v>0.54489940000000003</v>
      </c>
      <c r="H2490">
        <v>0.54489940000000003</v>
      </c>
      <c r="I2490">
        <v>69.718299999999999</v>
      </c>
      <c r="J2490">
        <v>0</v>
      </c>
      <c r="K2490">
        <v>0</v>
      </c>
      <c r="L2490">
        <v>0</v>
      </c>
      <c r="M2490">
        <v>0</v>
      </c>
      <c r="N2490">
        <v>0</v>
      </c>
      <c r="O2490">
        <v>3401</v>
      </c>
    </row>
    <row r="2491" spans="1:15">
      <c r="A2491" t="s">
        <v>29</v>
      </c>
      <c r="B2491" t="s">
        <v>39</v>
      </c>
      <c r="C2491" t="s">
        <v>41</v>
      </c>
      <c r="D2491" t="s">
        <v>32</v>
      </c>
      <c r="E2491">
        <v>23</v>
      </c>
      <c r="F2491" t="str">
        <f t="shared" si="38"/>
        <v>Average Per Premise1-in-2August Typical Event Day50% Cycling23</v>
      </c>
      <c r="G2491">
        <v>4.7846209999999996</v>
      </c>
      <c r="H2491">
        <v>4.7846209999999996</v>
      </c>
      <c r="I2491">
        <v>69.718299999999999</v>
      </c>
      <c r="J2491">
        <v>0</v>
      </c>
      <c r="K2491">
        <v>0</v>
      </c>
      <c r="L2491">
        <v>0</v>
      </c>
      <c r="M2491">
        <v>0</v>
      </c>
      <c r="N2491">
        <v>0</v>
      </c>
      <c r="O2491">
        <v>3401</v>
      </c>
    </row>
    <row r="2492" spans="1:15">
      <c r="A2492" t="s">
        <v>30</v>
      </c>
      <c r="B2492" t="s">
        <v>39</v>
      </c>
      <c r="C2492" t="s">
        <v>41</v>
      </c>
      <c r="D2492" t="s">
        <v>32</v>
      </c>
      <c r="E2492">
        <v>23</v>
      </c>
      <c r="F2492" t="str">
        <f t="shared" si="38"/>
        <v>Average Per Device1-in-2August Typical Event Day50% Cycling23</v>
      </c>
      <c r="G2492">
        <v>2.1177109999999999</v>
      </c>
      <c r="H2492">
        <v>2.1177109999999999</v>
      </c>
      <c r="I2492">
        <v>69.718299999999999</v>
      </c>
      <c r="J2492">
        <v>0</v>
      </c>
      <c r="K2492">
        <v>0</v>
      </c>
      <c r="L2492">
        <v>0</v>
      </c>
      <c r="M2492">
        <v>0</v>
      </c>
      <c r="N2492">
        <v>0</v>
      </c>
      <c r="O2492">
        <v>3401</v>
      </c>
    </row>
    <row r="2493" spans="1:15">
      <c r="A2493" t="s">
        <v>51</v>
      </c>
      <c r="B2493" t="s">
        <v>39</v>
      </c>
      <c r="C2493" t="s">
        <v>41</v>
      </c>
      <c r="D2493" t="s">
        <v>32</v>
      </c>
      <c r="E2493">
        <v>23</v>
      </c>
      <c r="F2493" t="str">
        <f t="shared" si="38"/>
        <v>Aggregate1-in-2August Typical Event Day50% Cycling23</v>
      </c>
      <c r="G2493">
        <v>16.272500000000001</v>
      </c>
      <c r="H2493">
        <v>16.272500000000001</v>
      </c>
      <c r="I2493">
        <v>69.718299999999999</v>
      </c>
      <c r="J2493">
        <v>0</v>
      </c>
      <c r="K2493">
        <v>0</v>
      </c>
      <c r="L2493">
        <v>0</v>
      </c>
      <c r="M2493">
        <v>0</v>
      </c>
      <c r="N2493">
        <v>0</v>
      </c>
      <c r="O2493">
        <v>3401</v>
      </c>
    </row>
    <row r="2494" spans="1:15">
      <c r="A2494" t="s">
        <v>31</v>
      </c>
      <c r="B2494" t="s">
        <v>39</v>
      </c>
      <c r="C2494" t="s">
        <v>41</v>
      </c>
      <c r="D2494" t="s">
        <v>32</v>
      </c>
      <c r="E2494">
        <v>24</v>
      </c>
      <c r="F2494" t="str">
        <f t="shared" si="38"/>
        <v>Average Per Ton1-in-2August Typical Event Day50% Cycling24</v>
      </c>
      <c r="G2494">
        <v>0.4917029</v>
      </c>
      <c r="H2494">
        <v>0.4917029</v>
      </c>
      <c r="I2494">
        <v>68.497799999999998</v>
      </c>
      <c r="J2494">
        <v>0</v>
      </c>
      <c r="K2494">
        <v>0</v>
      </c>
      <c r="L2494">
        <v>0</v>
      </c>
      <c r="M2494">
        <v>0</v>
      </c>
      <c r="N2494">
        <v>0</v>
      </c>
      <c r="O2494">
        <v>3401</v>
      </c>
    </row>
    <row r="2495" spans="1:15">
      <c r="A2495" t="s">
        <v>29</v>
      </c>
      <c r="B2495" t="s">
        <v>39</v>
      </c>
      <c r="C2495" t="s">
        <v>41</v>
      </c>
      <c r="D2495" t="s">
        <v>32</v>
      </c>
      <c r="E2495">
        <v>24</v>
      </c>
      <c r="F2495" t="str">
        <f t="shared" si="38"/>
        <v>Average Per Premise1-in-2August Typical Event Day50% Cycling24</v>
      </c>
      <c r="G2495">
        <v>4.3175160000000004</v>
      </c>
      <c r="H2495">
        <v>4.3175160000000004</v>
      </c>
      <c r="I2495">
        <v>68.497799999999998</v>
      </c>
      <c r="J2495">
        <v>0</v>
      </c>
      <c r="K2495">
        <v>0</v>
      </c>
      <c r="L2495">
        <v>0</v>
      </c>
      <c r="M2495">
        <v>0</v>
      </c>
      <c r="N2495">
        <v>0</v>
      </c>
      <c r="O2495">
        <v>3401</v>
      </c>
    </row>
    <row r="2496" spans="1:15">
      <c r="A2496" t="s">
        <v>30</v>
      </c>
      <c r="B2496" t="s">
        <v>39</v>
      </c>
      <c r="C2496" t="s">
        <v>41</v>
      </c>
      <c r="D2496" t="s">
        <v>32</v>
      </c>
      <c r="E2496">
        <v>24</v>
      </c>
      <c r="F2496" t="str">
        <f t="shared" si="38"/>
        <v>Average Per Device1-in-2August Typical Event Day50% Cycling24</v>
      </c>
      <c r="G2496">
        <v>1.9109670000000001</v>
      </c>
      <c r="H2496">
        <v>1.9109670000000001</v>
      </c>
      <c r="I2496">
        <v>68.497799999999998</v>
      </c>
      <c r="J2496">
        <v>0</v>
      </c>
      <c r="K2496">
        <v>0</v>
      </c>
      <c r="L2496">
        <v>0</v>
      </c>
      <c r="M2496">
        <v>0</v>
      </c>
      <c r="N2496">
        <v>0</v>
      </c>
      <c r="O2496">
        <v>3401</v>
      </c>
    </row>
    <row r="2497" spans="1:15">
      <c r="A2497" t="s">
        <v>51</v>
      </c>
      <c r="B2497" t="s">
        <v>39</v>
      </c>
      <c r="C2497" t="s">
        <v>41</v>
      </c>
      <c r="D2497" t="s">
        <v>32</v>
      </c>
      <c r="E2497">
        <v>24</v>
      </c>
      <c r="F2497" t="str">
        <f t="shared" si="38"/>
        <v>Aggregate1-in-2August Typical Event Day50% Cycling24</v>
      </c>
      <c r="G2497">
        <v>14.683870000000001</v>
      </c>
      <c r="H2497">
        <v>14.683870000000001</v>
      </c>
      <c r="I2497">
        <v>68.497799999999998</v>
      </c>
      <c r="J2497">
        <v>0</v>
      </c>
      <c r="K2497">
        <v>0</v>
      </c>
      <c r="L2497">
        <v>0</v>
      </c>
      <c r="M2497">
        <v>0</v>
      </c>
      <c r="N2497">
        <v>0</v>
      </c>
      <c r="O2497">
        <v>3401</v>
      </c>
    </row>
    <row r="2498" spans="1:15">
      <c r="A2498" t="s">
        <v>31</v>
      </c>
      <c r="B2498" t="s">
        <v>39</v>
      </c>
      <c r="C2498" t="s">
        <v>41</v>
      </c>
      <c r="D2498" t="s">
        <v>27</v>
      </c>
      <c r="E2498">
        <v>1</v>
      </c>
      <c r="F2498" t="str">
        <f t="shared" si="38"/>
        <v>Average Per Ton1-in-2August Typical Event DayAll1</v>
      </c>
      <c r="G2498">
        <v>0.44997910000000002</v>
      </c>
      <c r="H2498">
        <v>0.44997910000000002</v>
      </c>
      <c r="I2498">
        <v>68.519199999999998</v>
      </c>
      <c r="J2498">
        <v>0</v>
      </c>
      <c r="K2498">
        <v>0</v>
      </c>
      <c r="L2498">
        <v>0</v>
      </c>
      <c r="M2498">
        <v>0</v>
      </c>
      <c r="N2498">
        <v>0</v>
      </c>
      <c r="O2498">
        <v>4870</v>
      </c>
    </row>
    <row r="2499" spans="1:15">
      <c r="A2499" t="s">
        <v>29</v>
      </c>
      <c r="B2499" t="s">
        <v>39</v>
      </c>
      <c r="C2499" t="s">
        <v>41</v>
      </c>
      <c r="D2499" t="s">
        <v>27</v>
      </c>
      <c r="E2499">
        <v>1</v>
      </c>
      <c r="F2499" t="str">
        <f t="shared" ref="F2499:F2562" si="39">CONCATENATE(A2499,B2499,C2499,D2499,E2499)</f>
        <v>Average Per Premise1-in-2August Typical Event DayAll1</v>
      </c>
      <c r="G2499">
        <v>4.1589150000000004</v>
      </c>
      <c r="H2499">
        <v>4.1589150000000004</v>
      </c>
      <c r="I2499">
        <v>68.519199999999998</v>
      </c>
      <c r="J2499">
        <v>0</v>
      </c>
      <c r="K2499">
        <v>0</v>
      </c>
      <c r="L2499">
        <v>0</v>
      </c>
      <c r="M2499">
        <v>0</v>
      </c>
      <c r="N2499">
        <v>0</v>
      </c>
      <c r="O2499">
        <v>4870</v>
      </c>
    </row>
    <row r="2500" spans="1:15">
      <c r="A2500" t="s">
        <v>30</v>
      </c>
      <c r="B2500" t="s">
        <v>39</v>
      </c>
      <c r="C2500" t="s">
        <v>41</v>
      </c>
      <c r="D2500" t="s">
        <v>27</v>
      </c>
      <c r="E2500">
        <v>1</v>
      </c>
      <c r="F2500" t="str">
        <f t="shared" si="39"/>
        <v>Average Per Device1-in-2August Typical Event DayAll1</v>
      </c>
      <c r="G2500">
        <v>1.74678</v>
      </c>
      <c r="H2500">
        <v>1.74678</v>
      </c>
      <c r="I2500">
        <v>68.519199999999998</v>
      </c>
      <c r="J2500">
        <v>0</v>
      </c>
      <c r="K2500">
        <v>0</v>
      </c>
      <c r="L2500">
        <v>0</v>
      </c>
      <c r="M2500">
        <v>0</v>
      </c>
      <c r="N2500">
        <v>0</v>
      </c>
      <c r="O2500">
        <v>4870</v>
      </c>
    </row>
    <row r="2501" spans="1:15">
      <c r="A2501" t="s">
        <v>51</v>
      </c>
      <c r="B2501" t="s">
        <v>39</v>
      </c>
      <c r="C2501" t="s">
        <v>41</v>
      </c>
      <c r="D2501" t="s">
        <v>27</v>
      </c>
      <c r="E2501">
        <v>1</v>
      </c>
      <c r="F2501" t="str">
        <f t="shared" si="39"/>
        <v>Aggregate1-in-2August Typical Event DayAll1</v>
      </c>
      <c r="G2501">
        <v>20.253920000000001</v>
      </c>
      <c r="H2501">
        <v>20.253920000000001</v>
      </c>
      <c r="I2501">
        <v>68.519199999999998</v>
      </c>
      <c r="J2501">
        <v>0</v>
      </c>
      <c r="K2501">
        <v>0</v>
      </c>
      <c r="L2501">
        <v>0</v>
      </c>
      <c r="M2501">
        <v>0</v>
      </c>
      <c r="N2501">
        <v>0</v>
      </c>
      <c r="O2501">
        <v>4870</v>
      </c>
    </row>
    <row r="2502" spans="1:15">
      <c r="A2502" t="s">
        <v>31</v>
      </c>
      <c r="B2502" t="s">
        <v>39</v>
      </c>
      <c r="C2502" t="s">
        <v>41</v>
      </c>
      <c r="D2502" t="s">
        <v>27</v>
      </c>
      <c r="E2502">
        <v>2</v>
      </c>
      <c r="F2502" t="str">
        <f t="shared" si="39"/>
        <v>Average Per Ton1-in-2August Typical Event DayAll2</v>
      </c>
      <c r="G2502">
        <v>0.43114190000000002</v>
      </c>
      <c r="H2502">
        <v>0.43114190000000002</v>
      </c>
      <c r="I2502">
        <v>68.523600000000002</v>
      </c>
      <c r="J2502">
        <v>0</v>
      </c>
      <c r="K2502">
        <v>0</v>
      </c>
      <c r="L2502">
        <v>0</v>
      </c>
      <c r="M2502">
        <v>0</v>
      </c>
      <c r="N2502">
        <v>0</v>
      </c>
      <c r="O2502">
        <v>4870</v>
      </c>
    </row>
    <row r="2503" spans="1:15">
      <c r="A2503" t="s">
        <v>29</v>
      </c>
      <c r="B2503" t="s">
        <v>39</v>
      </c>
      <c r="C2503" t="s">
        <v>41</v>
      </c>
      <c r="D2503" t="s">
        <v>27</v>
      </c>
      <c r="E2503">
        <v>2</v>
      </c>
      <c r="F2503" t="str">
        <f t="shared" si="39"/>
        <v>Average Per Premise1-in-2August Typical Event DayAll2</v>
      </c>
      <c r="G2503">
        <v>3.9848129999999999</v>
      </c>
      <c r="H2503">
        <v>3.9848129999999999</v>
      </c>
      <c r="I2503">
        <v>68.523600000000002</v>
      </c>
      <c r="J2503">
        <v>0</v>
      </c>
      <c r="K2503">
        <v>0</v>
      </c>
      <c r="L2503">
        <v>0</v>
      </c>
      <c r="M2503">
        <v>0</v>
      </c>
      <c r="N2503">
        <v>0</v>
      </c>
      <c r="O2503">
        <v>4870</v>
      </c>
    </row>
    <row r="2504" spans="1:15">
      <c r="A2504" t="s">
        <v>30</v>
      </c>
      <c r="B2504" t="s">
        <v>39</v>
      </c>
      <c r="C2504" t="s">
        <v>41</v>
      </c>
      <c r="D2504" t="s">
        <v>27</v>
      </c>
      <c r="E2504">
        <v>2</v>
      </c>
      <c r="F2504" t="str">
        <f t="shared" si="39"/>
        <v>Average Per Device1-in-2August Typical Event DayAll2</v>
      </c>
      <c r="G2504">
        <v>1.673656</v>
      </c>
      <c r="H2504">
        <v>1.673656</v>
      </c>
      <c r="I2504">
        <v>68.523600000000002</v>
      </c>
      <c r="J2504">
        <v>0</v>
      </c>
      <c r="K2504">
        <v>0</v>
      </c>
      <c r="L2504">
        <v>0</v>
      </c>
      <c r="M2504">
        <v>0</v>
      </c>
      <c r="N2504">
        <v>0</v>
      </c>
      <c r="O2504">
        <v>4870</v>
      </c>
    </row>
    <row r="2505" spans="1:15">
      <c r="A2505" t="s">
        <v>51</v>
      </c>
      <c r="B2505" t="s">
        <v>39</v>
      </c>
      <c r="C2505" t="s">
        <v>41</v>
      </c>
      <c r="D2505" t="s">
        <v>27</v>
      </c>
      <c r="E2505">
        <v>2</v>
      </c>
      <c r="F2505" t="str">
        <f t="shared" si="39"/>
        <v>Aggregate1-in-2August Typical Event DayAll2</v>
      </c>
      <c r="G2505">
        <v>19.406040000000001</v>
      </c>
      <c r="H2505">
        <v>19.406040000000001</v>
      </c>
      <c r="I2505">
        <v>68.523600000000002</v>
      </c>
      <c r="J2505">
        <v>0</v>
      </c>
      <c r="K2505">
        <v>0</v>
      </c>
      <c r="L2505">
        <v>0</v>
      </c>
      <c r="M2505">
        <v>0</v>
      </c>
      <c r="N2505">
        <v>0</v>
      </c>
      <c r="O2505">
        <v>4870</v>
      </c>
    </row>
    <row r="2506" spans="1:15">
      <c r="A2506" t="s">
        <v>31</v>
      </c>
      <c r="B2506" t="s">
        <v>39</v>
      </c>
      <c r="C2506" t="s">
        <v>41</v>
      </c>
      <c r="D2506" t="s">
        <v>27</v>
      </c>
      <c r="E2506">
        <v>3</v>
      </c>
      <c r="F2506" t="str">
        <f t="shared" si="39"/>
        <v>Average Per Ton1-in-2August Typical Event DayAll3</v>
      </c>
      <c r="G2506">
        <v>0.41842220000000002</v>
      </c>
      <c r="H2506">
        <v>0.41842220000000002</v>
      </c>
      <c r="I2506">
        <v>68.135300000000001</v>
      </c>
      <c r="J2506">
        <v>0</v>
      </c>
      <c r="K2506">
        <v>0</v>
      </c>
      <c r="L2506">
        <v>0</v>
      </c>
      <c r="M2506">
        <v>0</v>
      </c>
      <c r="N2506">
        <v>0</v>
      </c>
      <c r="O2506">
        <v>4870</v>
      </c>
    </row>
    <row r="2507" spans="1:15">
      <c r="A2507" t="s">
        <v>29</v>
      </c>
      <c r="B2507" t="s">
        <v>39</v>
      </c>
      <c r="C2507" t="s">
        <v>41</v>
      </c>
      <c r="D2507" t="s">
        <v>27</v>
      </c>
      <c r="E2507">
        <v>3</v>
      </c>
      <c r="F2507" t="str">
        <f t="shared" si="39"/>
        <v>Average Per Premise1-in-2August Typical Event DayAll3</v>
      </c>
      <c r="G2507">
        <v>3.8672520000000001</v>
      </c>
      <c r="H2507">
        <v>3.8672520000000001</v>
      </c>
      <c r="I2507">
        <v>68.135300000000001</v>
      </c>
      <c r="J2507">
        <v>0</v>
      </c>
      <c r="K2507">
        <v>0</v>
      </c>
      <c r="L2507">
        <v>0</v>
      </c>
      <c r="M2507">
        <v>0</v>
      </c>
      <c r="N2507">
        <v>0</v>
      </c>
      <c r="O2507">
        <v>4870</v>
      </c>
    </row>
    <row r="2508" spans="1:15">
      <c r="A2508" t="s">
        <v>30</v>
      </c>
      <c r="B2508" t="s">
        <v>39</v>
      </c>
      <c r="C2508" t="s">
        <v>41</v>
      </c>
      <c r="D2508" t="s">
        <v>27</v>
      </c>
      <c r="E2508">
        <v>3</v>
      </c>
      <c r="F2508" t="str">
        <f t="shared" si="39"/>
        <v>Average Per Device1-in-2August Typical Event DayAll3</v>
      </c>
      <c r="G2508">
        <v>1.624279</v>
      </c>
      <c r="H2508">
        <v>1.624279</v>
      </c>
      <c r="I2508">
        <v>68.135300000000001</v>
      </c>
      <c r="J2508">
        <v>0</v>
      </c>
      <c r="K2508">
        <v>0</v>
      </c>
      <c r="L2508">
        <v>0</v>
      </c>
      <c r="M2508">
        <v>0</v>
      </c>
      <c r="N2508">
        <v>0</v>
      </c>
      <c r="O2508">
        <v>4870</v>
      </c>
    </row>
    <row r="2509" spans="1:15">
      <c r="A2509" t="s">
        <v>51</v>
      </c>
      <c r="B2509" t="s">
        <v>39</v>
      </c>
      <c r="C2509" t="s">
        <v>41</v>
      </c>
      <c r="D2509" t="s">
        <v>27</v>
      </c>
      <c r="E2509">
        <v>3</v>
      </c>
      <c r="F2509" t="str">
        <f t="shared" si="39"/>
        <v>Aggregate1-in-2August Typical Event DayAll3</v>
      </c>
      <c r="G2509">
        <v>18.83352</v>
      </c>
      <c r="H2509">
        <v>18.83352</v>
      </c>
      <c r="I2509">
        <v>68.135300000000001</v>
      </c>
      <c r="J2509">
        <v>0</v>
      </c>
      <c r="K2509">
        <v>0</v>
      </c>
      <c r="L2509">
        <v>0</v>
      </c>
      <c r="M2509">
        <v>0</v>
      </c>
      <c r="N2509">
        <v>0</v>
      </c>
      <c r="O2509">
        <v>4870</v>
      </c>
    </row>
    <row r="2510" spans="1:15">
      <c r="A2510" t="s">
        <v>31</v>
      </c>
      <c r="B2510" t="s">
        <v>39</v>
      </c>
      <c r="C2510" t="s">
        <v>41</v>
      </c>
      <c r="D2510" t="s">
        <v>27</v>
      </c>
      <c r="E2510">
        <v>4</v>
      </c>
      <c r="F2510" t="str">
        <f t="shared" si="39"/>
        <v>Average Per Ton1-in-2August Typical Event DayAll4</v>
      </c>
      <c r="G2510">
        <v>0.4131821</v>
      </c>
      <c r="H2510">
        <v>0.4131821</v>
      </c>
      <c r="I2510">
        <v>67.746399999999994</v>
      </c>
      <c r="J2510">
        <v>0</v>
      </c>
      <c r="K2510">
        <v>0</v>
      </c>
      <c r="L2510">
        <v>0</v>
      </c>
      <c r="M2510">
        <v>0</v>
      </c>
      <c r="N2510">
        <v>0</v>
      </c>
      <c r="O2510">
        <v>4870</v>
      </c>
    </row>
    <row r="2511" spans="1:15">
      <c r="A2511" t="s">
        <v>29</v>
      </c>
      <c r="B2511" t="s">
        <v>39</v>
      </c>
      <c r="C2511" t="s">
        <v>41</v>
      </c>
      <c r="D2511" t="s">
        <v>27</v>
      </c>
      <c r="E2511">
        <v>4</v>
      </c>
      <c r="F2511" t="str">
        <f t="shared" si="39"/>
        <v>Average Per Premise1-in-2August Typical Event DayAll4</v>
      </c>
      <c r="G2511">
        <v>3.8188209999999998</v>
      </c>
      <c r="H2511">
        <v>3.8188209999999998</v>
      </c>
      <c r="I2511">
        <v>67.746399999999994</v>
      </c>
      <c r="J2511">
        <v>0</v>
      </c>
      <c r="K2511">
        <v>0</v>
      </c>
      <c r="L2511">
        <v>0</v>
      </c>
      <c r="M2511">
        <v>0</v>
      </c>
      <c r="N2511">
        <v>0</v>
      </c>
      <c r="O2511">
        <v>4870</v>
      </c>
    </row>
    <row r="2512" spans="1:15">
      <c r="A2512" t="s">
        <v>30</v>
      </c>
      <c r="B2512" t="s">
        <v>39</v>
      </c>
      <c r="C2512" t="s">
        <v>41</v>
      </c>
      <c r="D2512" t="s">
        <v>27</v>
      </c>
      <c r="E2512">
        <v>4</v>
      </c>
      <c r="F2512" t="str">
        <f t="shared" si="39"/>
        <v>Average Per Device1-in-2August Typical Event DayAll4</v>
      </c>
      <c r="G2512">
        <v>1.6039380000000001</v>
      </c>
      <c r="H2512">
        <v>1.6039380000000001</v>
      </c>
      <c r="I2512">
        <v>67.746399999999994</v>
      </c>
      <c r="J2512">
        <v>0</v>
      </c>
      <c r="K2512">
        <v>0</v>
      </c>
      <c r="L2512">
        <v>0</v>
      </c>
      <c r="M2512">
        <v>0</v>
      </c>
      <c r="N2512">
        <v>0</v>
      </c>
      <c r="O2512">
        <v>4870</v>
      </c>
    </row>
    <row r="2513" spans="1:15">
      <c r="A2513" t="s">
        <v>51</v>
      </c>
      <c r="B2513" t="s">
        <v>39</v>
      </c>
      <c r="C2513" t="s">
        <v>41</v>
      </c>
      <c r="D2513" t="s">
        <v>27</v>
      </c>
      <c r="E2513">
        <v>4</v>
      </c>
      <c r="F2513" t="str">
        <f t="shared" si="39"/>
        <v>Aggregate1-in-2August Typical Event DayAll4</v>
      </c>
      <c r="G2513">
        <v>18.597660000000001</v>
      </c>
      <c r="H2513">
        <v>18.597660000000001</v>
      </c>
      <c r="I2513">
        <v>67.746399999999994</v>
      </c>
      <c r="J2513">
        <v>0</v>
      </c>
      <c r="K2513">
        <v>0</v>
      </c>
      <c r="L2513">
        <v>0</v>
      </c>
      <c r="M2513">
        <v>0</v>
      </c>
      <c r="N2513">
        <v>0</v>
      </c>
      <c r="O2513">
        <v>4870</v>
      </c>
    </row>
    <row r="2514" spans="1:15">
      <c r="A2514" t="s">
        <v>31</v>
      </c>
      <c r="B2514" t="s">
        <v>39</v>
      </c>
      <c r="C2514" t="s">
        <v>41</v>
      </c>
      <c r="D2514" t="s">
        <v>27</v>
      </c>
      <c r="E2514">
        <v>5</v>
      </c>
      <c r="F2514" t="str">
        <f t="shared" si="39"/>
        <v>Average Per Ton1-in-2August Typical Event DayAll5</v>
      </c>
      <c r="G2514">
        <v>0.42430040000000002</v>
      </c>
      <c r="H2514">
        <v>0.42430040000000002</v>
      </c>
      <c r="I2514">
        <v>67.345299999999995</v>
      </c>
      <c r="J2514">
        <v>0</v>
      </c>
      <c r="K2514">
        <v>0</v>
      </c>
      <c r="L2514">
        <v>0</v>
      </c>
      <c r="M2514">
        <v>0</v>
      </c>
      <c r="N2514">
        <v>0</v>
      </c>
      <c r="O2514">
        <v>4870</v>
      </c>
    </row>
    <row r="2515" spans="1:15">
      <c r="A2515" t="s">
        <v>29</v>
      </c>
      <c r="B2515" t="s">
        <v>39</v>
      </c>
      <c r="C2515" t="s">
        <v>41</v>
      </c>
      <c r="D2515" t="s">
        <v>27</v>
      </c>
      <c r="E2515">
        <v>5</v>
      </c>
      <c r="F2515" t="str">
        <f t="shared" si="39"/>
        <v>Average Per Premise1-in-2August Typical Event DayAll5</v>
      </c>
      <c r="G2515">
        <v>3.9215810000000002</v>
      </c>
      <c r="H2515">
        <v>3.9215810000000002</v>
      </c>
      <c r="I2515">
        <v>67.345299999999995</v>
      </c>
      <c r="J2515">
        <v>0</v>
      </c>
      <c r="K2515">
        <v>0</v>
      </c>
      <c r="L2515">
        <v>0</v>
      </c>
      <c r="M2515">
        <v>0</v>
      </c>
      <c r="N2515">
        <v>0</v>
      </c>
      <c r="O2515">
        <v>4870</v>
      </c>
    </row>
    <row r="2516" spans="1:15">
      <c r="A2516" t="s">
        <v>30</v>
      </c>
      <c r="B2516" t="s">
        <v>39</v>
      </c>
      <c r="C2516" t="s">
        <v>41</v>
      </c>
      <c r="D2516" t="s">
        <v>27</v>
      </c>
      <c r="E2516">
        <v>5</v>
      </c>
      <c r="F2516" t="str">
        <f t="shared" si="39"/>
        <v>Average Per Device1-in-2August Typical Event DayAll5</v>
      </c>
      <c r="G2516">
        <v>1.647098</v>
      </c>
      <c r="H2516">
        <v>1.647098</v>
      </c>
      <c r="I2516">
        <v>67.345299999999995</v>
      </c>
      <c r="J2516">
        <v>0</v>
      </c>
      <c r="K2516">
        <v>0</v>
      </c>
      <c r="L2516">
        <v>0</v>
      </c>
      <c r="M2516">
        <v>0</v>
      </c>
      <c r="N2516">
        <v>0</v>
      </c>
      <c r="O2516">
        <v>4870</v>
      </c>
    </row>
    <row r="2517" spans="1:15">
      <c r="A2517" t="s">
        <v>51</v>
      </c>
      <c r="B2517" t="s">
        <v>39</v>
      </c>
      <c r="C2517" t="s">
        <v>41</v>
      </c>
      <c r="D2517" t="s">
        <v>27</v>
      </c>
      <c r="E2517">
        <v>5</v>
      </c>
      <c r="F2517" t="str">
        <f t="shared" si="39"/>
        <v>Aggregate1-in-2August Typical Event DayAll5</v>
      </c>
      <c r="G2517">
        <v>19.098099999999999</v>
      </c>
      <c r="H2517">
        <v>19.098099999999999</v>
      </c>
      <c r="I2517">
        <v>67.345299999999995</v>
      </c>
      <c r="J2517">
        <v>0</v>
      </c>
      <c r="K2517">
        <v>0</v>
      </c>
      <c r="L2517">
        <v>0</v>
      </c>
      <c r="M2517">
        <v>0</v>
      </c>
      <c r="N2517">
        <v>0</v>
      </c>
      <c r="O2517">
        <v>4870</v>
      </c>
    </row>
    <row r="2518" spans="1:15">
      <c r="A2518" t="s">
        <v>31</v>
      </c>
      <c r="B2518" t="s">
        <v>39</v>
      </c>
      <c r="C2518" t="s">
        <v>41</v>
      </c>
      <c r="D2518" t="s">
        <v>27</v>
      </c>
      <c r="E2518">
        <v>6</v>
      </c>
      <c r="F2518" t="str">
        <f t="shared" si="39"/>
        <v>Average Per Ton1-in-2August Typical Event DayAll6</v>
      </c>
      <c r="G2518">
        <v>0.46320850000000002</v>
      </c>
      <c r="H2518">
        <v>0.46320850000000002</v>
      </c>
      <c r="I2518">
        <v>67.058000000000007</v>
      </c>
      <c r="J2518">
        <v>0</v>
      </c>
      <c r="K2518">
        <v>0</v>
      </c>
      <c r="L2518">
        <v>0</v>
      </c>
      <c r="M2518">
        <v>0</v>
      </c>
      <c r="N2518">
        <v>0</v>
      </c>
      <c r="O2518">
        <v>4870</v>
      </c>
    </row>
    <row r="2519" spans="1:15">
      <c r="A2519" t="s">
        <v>29</v>
      </c>
      <c r="B2519" t="s">
        <v>39</v>
      </c>
      <c r="C2519" t="s">
        <v>41</v>
      </c>
      <c r="D2519" t="s">
        <v>27</v>
      </c>
      <c r="E2519">
        <v>6</v>
      </c>
      <c r="F2519" t="str">
        <f t="shared" si="39"/>
        <v>Average Per Premise1-in-2August Typical Event DayAll6</v>
      </c>
      <c r="G2519">
        <v>4.2811870000000001</v>
      </c>
      <c r="H2519">
        <v>4.2811870000000001</v>
      </c>
      <c r="I2519">
        <v>67.058000000000007</v>
      </c>
      <c r="J2519">
        <v>0</v>
      </c>
      <c r="K2519">
        <v>0</v>
      </c>
      <c r="L2519">
        <v>0</v>
      </c>
      <c r="M2519">
        <v>0</v>
      </c>
      <c r="N2519">
        <v>0</v>
      </c>
      <c r="O2519">
        <v>4870</v>
      </c>
    </row>
    <row r="2520" spans="1:15">
      <c r="A2520" t="s">
        <v>30</v>
      </c>
      <c r="B2520" t="s">
        <v>39</v>
      </c>
      <c r="C2520" t="s">
        <v>41</v>
      </c>
      <c r="D2520" t="s">
        <v>27</v>
      </c>
      <c r="E2520">
        <v>6</v>
      </c>
      <c r="F2520" t="str">
        <f t="shared" si="39"/>
        <v>Average Per Device1-in-2August Typical Event DayAll6</v>
      </c>
      <c r="G2520">
        <v>1.798136</v>
      </c>
      <c r="H2520">
        <v>1.798136</v>
      </c>
      <c r="I2520">
        <v>67.058000000000007</v>
      </c>
      <c r="J2520">
        <v>0</v>
      </c>
      <c r="K2520">
        <v>0</v>
      </c>
      <c r="L2520">
        <v>0</v>
      </c>
      <c r="M2520">
        <v>0</v>
      </c>
      <c r="N2520">
        <v>0</v>
      </c>
      <c r="O2520">
        <v>4870</v>
      </c>
    </row>
    <row r="2521" spans="1:15">
      <c r="A2521" t="s">
        <v>51</v>
      </c>
      <c r="B2521" t="s">
        <v>39</v>
      </c>
      <c r="C2521" t="s">
        <v>41</v>
      </c>
      <c r="D2521" t="s">
        <v>27</v>
      </c>
      <c r="E2521">
        <v>6</v>
      </c>
      <c r="F2521" t="str">
        <f t="shared" si="39"/>
        <v>Aggregate1-in-2August Typical Event DayAll6</v>
      </c>
      <c r="G2521">
        <v>20.84938</v>
      </c>
      <c r="H2521">
        <v>20.84938</v>
      </c>
      <c r="I2521">
        <v>67.058000000000007</v>
      </c>
      <c r="J2521">
        <v>0</v>
      </c>
      <c r="K2521">
        <v>0</v>
      </c>
      <c r="L2521">
        <v>0</v>
      </c>
      <c r="M2521">
        <v>0</v>
      </c>
      <c r="N2521">
        <v>0</v>
      </c>
      <c r="O2521">
        <v>4870</v>
      </c>
    </row>
    <row r="2522" spans="1:15">
      <c r="A2522" t="s">
        <v>31</v>
      </c>
      <c r="B2522" t="s">
        <v>39</v>
      </c>
      <c r="C2522" t="s">
        <v>41</v>
      </c>
      <c r="D2522" t="s">
        <v>27</v>
      </c>
      <c r="E2522">
        <v>7</v>
      </c>
      <c r="F2522" t="str">
        <f t="shared" si="39"/>
        <v>Average Per Ton1-in-2August Typical Event DayAll7</v>
      </c>
      <c r="G2522">
        <v>0.52739210000000003</v>
      </c>
      <c r="H2522">
        <v>0.52739210000000003</v>
      </c>
      <c r="I2522">
        <v>68.710300000000004</v>
      </c>
      <c r="J2522">
        <v>0</v>
      </c>
      <c r="K2522">
        <v>0</v>
      </c>
      <c r="L2522">
        <v>0</v>
      </c>
      <c r="M2522">
        <v>0</v>
      </c>
      <c r="N2522">
        <v>0</v>
      </c>
      <c r="O2522">
        <v>4870</v>
      </c>
    </row>
    <row r="2523" spans="1:15">
      <c r="A2523" t="s">
        <v>29</v>
      </c>
      <c r="B2523" t="s">
        <v>39</v>
      </c>
      <c r="C2523" t="s">
        <v>41</v>
      </c>
      <c r="D2523" t="s">
        <v>27</v>
      </c>
      <c r="E2523">
        <v>7</v>
      </c>
      <c r="F2523" t="str">
        <f t="shared" si="39"/>
        <v>Average Per Premise1-in-2August Typical Event DayAll7</v>
      </c>
      <c r="G2523">
        <v>4.8744019999999999</v>
      </c>
      <c r="H2523">
        <v>4.8744019999999999</v>
      </c>
      <c r="I2523">
        <v>68.710300000000004</v>
      </c>
      <c r="J2523">
        <v>0</v>
      </c>
      <c r="K2523">
        <v>0</v>
      </c>
      <c r="L2523">
        <v>0</v>
      </c>
      <c r="M2523">
        <v>0</v>
      </c>
      <c r="N2523">
        <v>0</v>
      </c>
      <c r="O2523">
        <v>4870</v>
      </c>
    </row>
    <row r="2524" spans="1:15">
      <c r="A2524" t="s">
        <v>30</v>
      </c>
      <c r="B2524" t="s">
        <v>39</v>
      </c>
      <c r="C2524" t="s">
        <v>41</v>
      </c>
      <c r="D2524" t="s">
        <v>27</v>
      </c>
      <c r="E2524">
        <v>7</v>
      </c>
      <c r="F2524" t="str">
        <f t="shared" si="39"/>
        <v>Average Per Device1-in-2August Typical Event DayAll7</v>
      </c>
      <c r="G2524">
        <v>2.047291</v>
      </c>
      <c r="H2524">
        <v>2.047291</v>
      </c>
      <c r="I2524">
        <v>68.710300000000004</v>
      </c>
      <c r="J2524">
        <v>0</v>
      </c>
      <c r="K2524">
        <v>0</v>
      </c>
      <c r="L2524">
        <v>0</v>
      </c>
      <c r="M2524">
        <v>0</v>
      </c>
      <c r="N2524">
        <v>0</v>
      </c>
      <c r="O2524">
        <v>4870</v>
      </c>
    </row>
    <row r="2525" spans="1:15">
      <c r="A2525" t="s">
        <v>51</v>
      </c>
      <c r="B2525" t="s">
        <v>39</v>
      </c>
      <c r="C2525" t="s">
        <v>41</v>
      </c>
      <c r="D2525" t="s">
        <v>27</v>
      </c>
      <c r="E2525">
        <v>7</v>
      </c>
      <c r="F2525" t="str">
        <f t="shared" si="39"/>
        <v>Aggregate1-in-2August Typical Event DayAll7</v>
      </c>
      <c r="G2525">
        <v>23.738340000000001</v>
      </c>
      <c r="H2525">
        <v>23.738340000000001</v>
      </c>
      <c r="I2525">
        <v>68.710300000000004</v>
      </c>
      <c r="J2525">
        <v>0</v>
      </c>
      <c r="K2525">
        <v>0</v>
      </c>
      <c r="L2525">
        <v>0</v>
      </c>
      <c r="M2525">
        <v>0</v>
      </c>
      <c r="N2525">
        <v>0</v>
      </c>
      <c r="O2525">
        <v>4870</v>
      </c>
    </row>
    <row r="2526" spans="1:15">
      <c r="A2526" t="s">
        <v>31</v>
      </c>
      <c r="B2526" t="s">
        <v>39</v>
      </c>
      <c r="C2526" t="s">
        <v>41</v>
      </c>
      <c r="D2526" t="s">
        <v>27</v>
      </c>
      <c r="E2526">
        <v>8</v>
      </c>
      <c r="F2526" t="str">
        <f t="shared" si="39"/>
        <v>Average Per Ton1-in-2August Typical Event DayAll8</v>
      </c>
      <c r="G2526">
        <v>0.64730279999999996</v>
      </c>
      <c r="H2526">
        <v>0.64730279999999996</v>
      </c>
      <c r="I2526">
        <v>72.393100000000004</v>
      </c>
      <c r="J2526">
        <v>0</v>
      </c>
      <c r="K2526">
        <v>0</v>
      </c>
      <c r="L2526">
        <v>0</v>
      </c>
      <c r="M2526">
        <v>0</v>
      </c>
      <c r="N2526">
        <v>0</v>
      </c>
      <c r="O2526">
        <v>4870</v>
      </c>
    </row>
    <row r="2527" spans="1:15">
      <c r="A2527" t="s">
        <v>29</v>
      </c>
      <c r="B2527" t="s">
        <v>39</v>
      </c>
      <c r="C2527" t="s">
        <v>41</v>
      </c>
      <c r="D2527" t="s">
        <v>27</v>
      </c>
      <c r="E2527">
        <v>8</v>
      </c>
      <c r="F2527" t="str">
        <f t="shared" si="39"/>
        <v>Average Per Premise1-in-2August Typical Event DayAll8</v>
      </c>
      <c r="G2527">
        <v>5.9826730000000001</v>
      </c>
      <c r="H2527">
        <v>5.9826730000000001</v>
      </c>
      <c r="I2527">
        <v>72.393100000000004</v>
      </c>
      <c r="J2527">
        <v>0</v>
      </c>
      <c r="K2527">
        <v>0</v>
      </c>
      <c r="L2527">
        <v>0</v>
      </c>
      <c r="M2527">
        <v>0</v>
      </c>
      <c r="N2527">
        <v>0</v>
      </c>
      <c r="O2527">
        <v>4870</v>
      </c>
    </row>
    <row r="2528" spans="1:15">
      <c r="A2528" t="s">
        <v>30</v>
      </c>
      <c r="B2528" t="s">
        <v>39</v>
      </c>
      <c r="C2528" t="s">
        <v>41</v>
      </c>
      <c r="D2528" t="s">
        <v>27</v>
      </c>
      <c r="E2528">
        <v>8</v>
      </c>
      <c r="F2528" t="str">
        <f t="shared" si="39"/>
        <v>Average Per Device1-in-2August Typical Event DayAll8</v>
      </c>
      <c r="G2528">
        <v>2.5127739999999998</v>
      </c>
      <c r="H2528">
        <v>2.5127739999999998</v>
      </c>
      <c r="I2528">
        <v>72.393100000000004</v>
      </c>
      <c r="J2528">
        <v>0</v>
      </c>
      <c r="K2528">
        <v>0</v>
      </c>
      <c r="L2528">
        <v>0</v>
      </c>
      <c r="M2528">
        <v>0</v>
      </c>
      <c r="N2528">
        <v>0</v>
      </c>
      <c r="O2528">
        <v>4870</v>
      </c>
    </row>
    <row r="2529" spans="1:15">
      <c r="A2529" t="s">
        <v>51</v>
      </c>
      <c r="B2529" t="s">
        <v>39</v>
      </c>
      <c r="C2529" t="s">
        <v>41</v>
      </c>
      <c r="D2529" t="s">
        <v>27</v>
      </c>
      <c r="E2529">
        <v>8</v>
      </c>
      <c r="F2529" t="str">
        <f t="shared" si="39"/>
        <v>Aggregate1-in-2August Typical Event DayAll8</v>
      </c>
      <c r="G2529">
        <v>29.135619999999999</v>
      </c>
      <c r="H2529">
        <v>29.135619999999999</v>
      </c>
      <c r="I2529">
        <v>72.393100000000004</v>
      </c>
      <c r="J2529">
        <v>0</v>
      </c>
      <c r="K2529">
        <v>0</v>
      </c>
      <c r="L2529">
        <v>0</v>
      </c>
      <c r="M2529">
        <v>0</v>
      </c>
      <c r="N2529">
        <v>0</v>
      </c>
      <c r="O2529">
        <v>4870</v>
      </c>
    </row>
    <row r="2530" spans="1:15">
      <c r="A2530" t="s">
        <v>31</v>
      </c>
      <c r="B2530" t="s">
        <v>39</v>
      </c>
      <c r="C2530" t="s">
        <v>41</v>
      </c>
      <c r="D2530" t="s">
        <v>27</v>
      </c>
      <c r="E2530">
        <v>9</v>
      </c>
      <c r="F2530" t="str">
        <f t="shared" si="39"/>
        <v>Average Per Ton1-in-2August Typical Event DayAll9</v>
      </c>
      <c r="G2530">
        <v>0.82492759999999998</v>
      </c>
      <c r="H2530">
        <v>0.82492759999999998</v>
      </c>
      <c r="I2530">
        <v>76.945499999999996</v>
      </c>
      <c r="J2530">
        <v>0</v>
      </c>
      <c r="K2530">
        <v>0</v>
      </c>
      <c r="L2530">
        <v>0</v>
      </c>
      <c r="M2530">
        <v>0</v>
      </c>
      <c r="N2530">
        <v>0</v>
      </c>
      <c r="O2530">
        <v>4870</v>
      </c>
    </row>
    <row r="2531" spans="1:15">
      <c r="A2531" t="s">
        <v>29</v>
      </c>
      <c r="B2531" t="s">
        <v>39</v>
      </c>
      <c r="C2531" t="s">
        <v>41</v>
      </c>
      <c r="D2531" t="s">
        <v>27</v>
      </c>
      <c r="E2531">
        <v>9</v>
      </c>
      <c r="F2531" t="str">
        <f t="shared" si="39"/>
        <v>Average Per Premise1-in-2August Typical Event DayAll9</v>
      </c>
      <c r="G2531">
        <v>7.6243639999999999</v>
      </c>
      <c r="H2531">
        <v>7.6243639999999999</v>
      </c>
      <c r="I2531">
        <v>76.945499999999996</v>
      </c>
      <c r="J2531">
        <v>0</v>
      </c>
      <c r="K2531">
        <v>0</v>
      </c>
      <c r="L2531">
        <v>0</v>
      </c>
      <c r="M2531">
        <v>0</v>
      </c>
      <c r="N2531">
        <v>0</v>
      </c>
      <c r="O2531">
        <v>4870</v>
      </c>
    </row>
    <row r="2532" spans="1:15">
      <c r="A2532" t="s">
        <v>30</v>
      </c>
      <c r="B2532" t="s">
        <v>39</v>
      </c>
      <c r="C2532" t="s">
        <v>41</v>
      </c>
      <c r="D2532" t="s">
        <v>27</v>
      </c>
      <c r="E2532">
        <v>9</v>
      </c>
      <c r="F2532" t="str">
        <f t="shared" si="39"/>
        <v>Average Per Device1-in-2August Typical Event DayAll9</v>
      </c>
      <c r="G2532">
        <v>3.202299</v>
      </c>
      <c r="H2532">
        <v>3.202299</v>
      </c>
      <c r="I2532">
        <v>76.945499999999996</v>
      </c>
      <c r="J2532">
        <v>0</v>
      </c>
      <c r="K2532">
        <v>0</v>
      </c>
      <c r="L2532">
        <v>0</v>
      </c>
      <c r="M2532">
        <v>0</v>
      </c>
      <c r="N2532">
        <v>0</v>
      </c>
      <c r="O2532">
        <v>4870</v>
      </c>
    </row>
    <row r="2533" spans="1:15">
      <c r="A2533" t="s">
        <v>51</v>
      </c>
      <c r="B2533" t="s">
        <v>39</v>
      </c>
      <c r="C2533" t="s">
        <v>41</v>
      </c>
      <c r="D2533" t="s">
        <v>27</v>
      </c>
      <c r="E2533">
        <v>9</v>
      </c>
      <c r="F2533" t="str">
        <f t="shared" si="39"/>
        <v>Aggregate1-in-2August Typical Event DayAll9</v>
      </c>
      <c r="G2533">
        <v>37.130650000000003</v>
      </c>
      <c r="H2533">
        <v>37.130650000000003</v>
      </c>
      <c r="I2533">
        <v>76.945499999999996</v>
      </c>
      <c r="J2533">
        <v>0</v>
      </c>
      <c r="K2533">
        <v>0</v>
      </c>
      <c r="L2533">
        <v>0</v>
      </c>
      <c r="M2533">
        <v>0</v>
      </c>
      <c r="N2533">
        <v>0</v>
      </c>
      <c r="O2533">
        <v>4870</v>
      </c>
    </row>
    <row r="2534" spans="1:15">
      <c r="A2534" t="s">
        <v>31</v>
      </c>
      <c r="B2534" t="s">
        <v>39</v>
      </c>
      <c r="C2534" t="s">
        <v>41</v>
      </c>
      <c r="D2534" t="s">
        <v>27</v>
      </c>
      <c r="E2534">
        <v>10</v>
      </c>
      <c r="F2534" t="str">
        <f t="shared" si="39"/>
        <v>Average Per Ton1-in-2August Typical Event DayAll10</v>
      </c>
      <c r="G2534">
        <v>0.98002</v>
      </c>
      <c r="H2534">
        <v>0.98002</v>
      </c>
      <c r="I2534">
        <v>79.998199999999997</v>
      </c>
      <c r="J2534">
        <v>0</v>
      </c>
      <c r="K2534">
        <v>0</v>
      </c>
      <c r="L2534">
        <v>0</v>
      </c>
      <c r="M2534">
        <v>0</v>
      </c>
      <c r="N2534">
        <v>0</v>
      </c>
      <c r="O2534">
        <v>4870</v>
      </c>
    </row>
    <row r="2535" spans="1:15">
      <c r="A2535" t="s">
        <v>29</v>
      </c>
      <c r="B2535" t="s">
        <v>39</v>
      </c>
      <c r="C2535" t="s">
        <v>41</v>
      </c>
      <c r="D2535" t="s">
        <v>27</v>
      </c>
      <c r="E2535">
        <v>10</v>
      </c>
      <c r="F2535" t="str">
        <f t="shared" si="39"/>
        <v>Average Per Premise1-in-2August Typical Event DayAll10</v>
      </c>
      <c r="G2535">
        <v>9.0578000000000003</v>
      </c>
      <c r="H2535">
        <v>9.0578000000000003</v>
      </c>
      <c r="I2535">
        <v>79.998199999999997</v>
      </c>
      <c r="J2535">
        <v>0</v>
      </c>
      <c r="K2535">
        <v>0</v>
      </c>
      <c r="L2535">
        <v>0</v>
      </c>
      <c r="M2535">
        <v>0</v>
      </c>
      <c r="N2535">
        <v>0</v>
      </c>
      <c r="O2535">
        <v>4870</v>
      </c>
    </row>
    <row r="2536" spans="1:15">
      <c r="A2536" t="s">
        <v>30</v>
      </c>
      <c r="B2536" t="s">
        <v>39</v>
      </c>
      <c r="C2536" t="s">
        <v>41</v>
      </c>
      <c r="D2536" t="s">
        <v>27</v>
      </c>
      <c r="E2536">
        <v>10</v>
      </c>
      <c r="F2536" t="str">
        <f t="shared" si="39"/>
        <v>Average Per Device1-in-2August Typical Event DayAll10</v>
      </c>
      <c r="G2536">
        <v>3.804354</v>
      </c>
      <c r="H2536">
        <v>3.804354</v>
      </c>
      <c r="I2536">
        <v>79.998199999999997</v>
      </c>
      <c r="J2536">
        <v>0</v>
      </c>
      <c r="K2536">
        <v>0</v>
      </c>
      <c r="L2536">
        <v>0</v>
      </c>
      <c r="M2536">
        <v>0</v>
      </c>
      <c r="N2536">
        <v>0</v>
      </c>
      <c r="O2536">
        <v>4870</v>
      </c>
    </row>
    <row r="2537" spans="1:15">
      <c r="A2537" t="s">
        <v>51</v>
      </c>
      <c r="B2537" t="s">
        <v>39</v>
      </c>
      <c r="C2537" t="s">
        <v>41</v>
      </c>
      <c r="D2537" t="s">
        <v>27</v>
      </c>
      <c r="E2537">
        <v>10</v>
      </c>
      <c r="F2537" t="str">
        <f t="shared" si="39"/>
        <v>Aggregate1-in-2August Typical Event DayAll10</v>
      </c>
      <c r="G2537">
        <v>44.11148</v>
      </c>
      <c r="H2537">
        <v>44.11148</v>
      </c>
      <c r="I2537">
        <v>79.998199999999997</v>
      </c>
      <c r="J2537">
        <v>0</v>
      </c>
      <c r="K2537">
        <v>0</v>
      </c>
      <c r="L2537">
        <v>0</v>
      </c>
      <c r="M2537">
        <v>0</v>
      </c>
      <c r="N2537">
        <v>0</v>
      </c>
      <c r="O2537">
        <v>4870</v>
      </c>
    </row>
    <row r="2538" spans="1:15">
      <c r="A2538" t="s">
        <v>31</v>
      </c>
      <c r="B2538" t="s">
        <v>39</v>
      </c>
      <c r="C2538" t="s">
        <v>41</v>
      </c>
      <c r="D2538" t="s">
        <v>27</v>
      </c>
      <c r="E2538">
        <v>11</v>
      </c>
      <c r="F2538" t="str">
        <f t="shared" si="39"/>
        <v>Average Per Ton1-in-2August Typical Event DayAll11</v>
      </c>
      <c r="G2538">
        <v>1.0995539999999999</v>
      </c>
      <c r="H2538">
        <v>1.0995539999999999</v>
      </c>
      <c r="I2538">
        <v>81.8887</v>
      </c>
      <c r="J2538">
        <v>0</v>
      </c>
      <c r="K2538">
        <v>0</v>
      </c>
      <c r="L2538">
        <v>0</v>
      </c>
      <c r="M2538">
        <v>0</v>
      </c>
      <c r="N2538">
        <v>0</v>
      </c>
      <c r="O2538">
        <v>4870</v>
      </c>
    </row>
    <row r="2539" spans="1:15">
      <c r="A2539" t="s">
        <v>29</v>
      </c>
      <c r="B2539" t="s">
        <v>39</v>
      </c>
      <c r="C2539" t="s">
        <v>41</v>
      </c>
      <c r="D2539" t="s">
        <v>27</v>
      </c>
      <c r="E2539">
        <v>11</v>
      </c>
      <c r="F2539" t="str">
        <f t="shared" si="39"/>
        <v>Average Per Premise1-in-2August Typical Event DayAll11</v>
      </c>
      <c r="G2539">
        <v>10.16259</v>
      </c>
      <c r="H2539">
        <v>10.16259</v>
      </c>
      <c r="I2539">
        <v>81.8887</v>
      </c>
      <c r="J2539">
        <v>0</v>
      </c>
      <c r="K2539">
        <v>0</v>
      </c>
      <c r="L2539">
        <v>0</v>
      </c>
      <c r="M2539">
        <v>0</v>
      </c>
      <c r="N2539">
        <v>0</v>
      </c>
      <c r="O2539">
        <v>4870</v>
      </c>
    </row>
    <row r="2540" spans="1:15">
      <c r="A2540" t="s">
        <v>30</v>
      </c>
      <c r="B2540" t="s">
        <v>39</v>
      </c>
      <c r="C2540" t="s">
        <v>41</v>
      </c>
      <c r="D2540" t="s">
        <v>27</v>
      </c>
      <c r="E2540">
        <v>11</v>
      </c>
      <c r="F2540" t="str">
        <f t="shared" si="39"/>
        <v>Average Per Device1-in-2August Typical Event DayAll11</v>
      </c>
      <c r="G2540">
        <v>4.2683739999999997</v>
      </c>
      <c r="H2540">
        <v>4.2683739999999997</v>
      </c>
      <c r="I2540">
        <v>81.8887</v>
      </c>
      <c r="J2540">
        <v>0</v>
      </c>
      <c r="K2540">
        <v>0</v>
      </c>
      <c r="L2540">
        <v>0</v>
      </c>
      <c r="M2540">
        <v>0</v>
      </c>
      <c r="N2540">
        <v>0</v>
      </c>
      <c r="O2540">
        <v>4870</v>
      </c>
    </row>
    <row r="2541" spans="1:15">
      <c r="A2541" t="s">
        <v>51</v>
      </c>
      <c r="B2541" t="s">
        <v>39</v>
      </c>
      <c r="C2541" t="s">
        <v>41</v>
      </c>
      <c r="D2541" t="s">
        <v>27</v>
      </c>
      <c r="E2541">
        <v>11</v>
      </c>
      <c r="F2541" t="str">
        <f t="shared" si="39"/>
        <v>Aggregate1-in-2August Typical Event DayAll11</v>
      </c>
      <c r="G2541">
        <v>49.491799999999998</v>
      </c>
      <c r="H2541">
        <v>49.491799999999998</v>
      </c>
      <c r="I2541">
        <v>81.8887</v>
      </c>
      <c r="J2541">
        <v>0</v>
      </c>
      <c r="K2541">
        <v>0</v>
      </c>
      <c r="L2541">
        <v>0</v>
      </c>
      <c r="M2541">
        <v>0</v>
      </c>
      <c r="N2541">
        <v>0</v>
      </c>
      <c r="O2541">
        <v>4870</v>
      </c>
    </row>
    <row r="2542" spans="1:15">
      <c r="A2542" t="s">
        <v>31</v>
      </c>
      <c r="B2542" t="s">
        <v>39</v>
      </c>
      <c r="C2542" t="s">
        <v>41</v>
      </c>
      <c r="D2542" t="s">
        <v>27</v>
      </c>
      <c r="E2542">
        <v>12</v>
      </c>
      <c r="F2542" t="str">
        <f t="shared" si="39"/>
        <v>Average Per Ton1-in-2August Typical Event DayAll12</v>
      </c>
      <c r="G2542">
        <v>1.161862</v>
      </c>
      <c r="H2542">
        <v>1.161862</v>
      </c>
      <c r="I2542">
        <v>83.715299999999999</v>
      </c>
      <c r="J2542">
        <v>0</v>
      </c>
      <c r="K2542">
        <v>0</v>
      </c>
      <c r="L2542">
        <v>0</v>
      </c>
      <c r="M2542">
        <v>0</v>
      </c>
      <c r="N2542">
        <v>0</v>
      </c>
      <c r="O2542">
        <v>4870</v>
      </c>
    </row>
    <row r="2543" spans="1:15">
      <c r="A2543" t="s">
        <v>29</v>
      </c>
      <c r="B2543" t="s">
        <v>39</v>
      </c>
      <c r="C2543" t="s">
        <v>41</v>
      </c>
      <c r="D2543" t="s">
        <v>27</v>
      </c>
      <c r="E2543">
        <v>12</v>
      </c>
      <c r="F2543" t="str">
        <f t="shared" si="39"/>
        <v>Average Per Premise1-in-2August Typical Event DayAll12</v>
      </c>
      <c r="G2543">
        <v>10.73847</v>
      </c>
      <c r="H2543">
        <v>10.73847</v>
      </c>
      <c r="I2543">
        <v>83.715299999999999</v>
      </c>
      <c r="J2543">
        <v>0</v>
      </c>
      <c r="K2543">
        <v>0</v>
      </c>
      <c r="L2543">
        <v>0</v>
      </c>
      <c r="M2543">
        <v>0</v>
      </c>
      <c r="N2543">
        <v>0</v>
      </c>
      <c r="O2543">
        <v>4870</v>
      </c>
    </row>
    <row r="2544" spans="1:15">
      <c r="A2544" t="s">
        <v>30</v>
      </c>
      <c r="B2544" t="s">
        <v>39</v>
      </c>
      <c r="C2544" t="s">
        <v>41</v>
      </c>
      <c r="D2544" t="s">
        <v>27</v>
      </c>
      <c r="E2544">
        <v>12</v>
      </c>
      <c r="F2544" t="str">
        <f t="shared" si="39"/>
        <v>Average Per Device1-in-2August Typical Event DayAll12</v>
      </c>
      <c r="G2544">
        <v>4.5102510000000002</v>
      </c>
      <c r="H2544">
        <v>4.5102510000000002</v>
      </c>
      <c r="I2544">
        <v>83.715299999999999</v>
      </c>
      <c r="J2544">
        <v>0</v>
      </c>
      <c r="K2544">
        <v>0</v>
      </c>
      <c r="L2544">
        <v>0</v>
      </c>
      <c r="M2544">
        <v>0</v>
      </c>
      <c r="N2544">
        <v>0</v>
      </c>
      <c r="O2544">
        <v>4870</v>
      </c>
    </row>
    <row r="2545" spans="1:15">
      <c r="A2545" t="s">
        <v>51</v>
      </c>
      <c r="B2545" t="s">
        <v>39</v>
      </c>
      <c r="C2545" t="s">
        <v>41</v>
      </c>
      <c r="D2545" t="s">
        <v>27</v>
      </c>
      <c r="E2545">
        <v>12</v>
      </c>
      <c r="F2545" t="str">
        <f t="shared" si="39"/>
        <v>Aggregate1-in-2August Typical Event DayAll12</v>
      </c>
      <c r="G2545">
        <v>52.29636</v>
      </c>
      <c r="H2545">
        <v>52.29636</v>
      </c>
      <c r="I2545">
        <v>83.715299999999999</v>
      </c>
      <c r="J2545">
        <v>0</v>
      </c>
      <c r="K2545">
        <v>0</v>
      </c>
      <c r="L2545">
        <v>0</v>
      </c>
      <c r="M2545">
        <v>0</v>
      </c>
      <c r="N2545">
        <v>0</v>
      </c>
      <c r="O2545">
        <v>4870</v>
      </c>
    </row>
    <row r="2546" spans="1:15">
      <c r="A2546" t="s">
        <v>31</v>
      </c>
      <c r="B2546" t="s">
        <v>39</v>
      </c>
      <c r="C2546" t="s">
        <v>41</v>
      </c>
      <c r="D2546" t="s">
        <v>27</v>
      </c>
      <c r="E2546">
        <v>13</v>
      </c>
      <c r="F2546" t="str">
        <f t="shared" si="39"/>
        <v>Average Per Ton1-in-2August Typical Event DayAll13</v>
      </c>
      <c r="G2546">
        <v>1.1802710000000001</v>
      </c>
      <c r="H2546">
        <v>1.1802710000000001</v>
      </c>
      <c r="I2546">
        <v>85.117500000000007</v>
      </c>
      <c r="J2546">
        <v>0</v>
      </c>
      <c r="K2546">
        <v>0</v>
      </c>
      <c r="L2546">
        <v>0</v>
      </c>
      <c r="M2546">
        <v>0</v>
      </c>
      <c r="N2546">
        <v>0</v>
      </c>
      <c r="O2546">
        <v>4870</v>
      </c>
    </row>
    <row r="2547" spans="1:15">
      <c r="A2547" t="s">
        <v>29</v>
      </c>
      <c r="B2547" t="s">
        <v>39</v>
      </c>
      <c r="C2547" t="s">
        <v>41</v>
      </c>
      <c r="D2547" t="s">
        <v>27</v>
      </c>
      <c r="E2547">
        <v>13</v>
      </c>
      <c r="F2547" t="str">
        <f t="shared" si="39"/>
        <v>Average Per Premise1-in-2August Typical Event DayAll13</v>
      </c>
      <c r="G2547">
        <v>10.908620000000001</v>
      </c>
      <c r="H2547">
        <v>10.908620000000001</v>
      </c>
      <c r="I2547">
        <v>85.117500000000007</v>
      </c>
      <c r="J2547">
        <v>0</v>
      </c>
      <c r="K2547">
        <v>0</v>
      </c>
      <c r="L2547">
        <v>0</v>
      </c>
      <c r="M2547">
        <v>0</v>
      </c>
      <c r="N2547">
        <v>0</v>
      </c>
      <c r="O2547">
        <v>4870</v>
      </c>
    </row>
    <row r="2548" spans="1:15">
      <c r="A2548" t="s">
        <v>30</v>
      </c>
      <c r="B2548" t="s">
        <v>39</v>
      </c>
      <c r="C2548" t="s">
        <v>41</v>
      </c>
      <c r="D2548" t="s">
        <v>27</v>
      </c>
      <c r="E2548">
        <v>13</v>
      </c>
      <c r="F2548" t="str">
        <f t="shared" si="39"/>
        <v>Average Per Device1-in-2August Typical Event DayAll13</v>
      </c>
      <c r="G2548">
        <v>4.5817129999999997</v>
      </c>
      <c r="H2548">
        <v>4.5817129999999997</v>
      </c>
      <c r="I2548">
        <v>85.117500000000007</v>
      </c>
      <c r="J2548">
        <v>0</v>
      </c>
      <c r="K2548">
        <v>0</v>
      </c>
      <c r="L2548">
        <v>0</v>
      </c>
      <c r="M2548">
        <v>0</v>
      </c>
      <c r="N2548">
        <v>0</v>
      </c>
      <c r="O2548">
        <v>4870</v>
      </c>
    </row>
    <row r="2549" spans="1:15">
      <c r="A2549" t="s">
        <v>51</v>
      </c>
      <c r="B2549" t="s">
        <v>39</v>
      </c>
      <c r="C2549" t="s">
        <v>41</v>
      </c>
      <c r="D2549" t="s">
        <v>27</v>
      </c>
      <c r="E2549">
        <v>13</v>
      </c>
      <c r="F2549" t="str">
        <f t="shared" si="39"/>
        <v>Aggregate1-in-2August Typical Event DayAll13</v>
      </c>
      <c r="G2549">
        <v>53.124960000000002</v>
      </c>
      <c r="H2549">
        <v>53.124960000000002</v>
      </c>
      <c r="I2549">
        <v>85.117500000000007</v>
      </c>
      <c r="J2549">
        <v>0</v>
      </c>
      <c r="K2549">
        <v>0</v>
      </c>
      <c r="L2549">
        <v>0</v>
      </c>
      <c r="M2549">
        <v>0</v>
      </c>
      <c r="N2549">
        <v>0</v>
      </c>
      <c r="O2549">
        <v>4870</v>
      </c>
    </row>
    <row r="2550" spans="1:15">
      <c r="A2550" t="s">
        <v>31</v>
      </c>
      <c r="B2550" t="s">
        <v>39</v>
      </c>
      <c r="C2550" t="s">
        <v>41</v>
      </c>
      <c r="D2550" t="s">
        <v>27</v>
      </c>
      <c r="E2550">
        <v>14</v>
      </c>
      <c r="F2550" t="str">
        <f t="shared" si="39"/>
        <v>Average Per Ton1-in-2August Typical Event DayAll14</v>
      </c>
      <c r="G2550">
        <v>1.1178900000000001</v>
      </c>
      <c r="H2550">
        <v>1.1853340000000001</v>
      </c>
      <c r="I2550">
        <v>85.174599999999998</v>
      </c>
      <c r="J2550">
        <v>3.8953599999999998E-2</v>
      </c>
      <c r="K2550">
        <v>5.5785800000000003E-2</v>
      </c>
      <c r="L2550">
        <v>6.7443799999999998E-2</v>
      </c>
      <c r="M2550">
        <v>7.91018E-2</v>
      </c>
      <c r="N2550">
        <v>9.5934000000000005E-2</v>
      </c>
      <c r="O2550">
        <v>4870</v>
      </c>
    </row>
    <row r="2551" spans="1:15">
      <c r="A2551" t="s">
        <v>29</v>
      </c>
      <c r="B2551" t="s">
        <v>39</v>
      </c>
      <c r="C2551" t="s">
        <v>41</v>
      </c>
      <c r="D2551" t="s">
        <v>27</v>
      </c>
      <c r="E2551">
        <v>14</v>
      </c>
      <c r="F2551" t="str">
        <f t="shared" si="39"/>
        <v>Average Per Premise1-in-2August Typical Event DayAll14</v>
      </c>
      <c r="G2551">
        <v>10.33206</v>
      </c>
      <c r="H2551">
        <v>10.955399999999999</v>
      </c>
      <c r="I2551">
        <v>85.174599999999998</v>
      </c>
      <c r="J2551">
        <v>0.36002709999999999</v>
      </c>
      <c r="K2551">
        <v>0.51559860000000002</v>
      </c>
      <c r="L2551">
        <v>0.62334699999999998</v>
      </c>
      <c r="M2551">
        <v>0.7310953</v>
      </c>
      <c r="N2551">
        <v>0.88666690000000004</v>
      </c>
      <c r="O2551">
        <v>4870</v>
      </c>
    </row>
    <row r="2552" spans="1:15">
      <c r="A2552" t="s">
        <v>30</v>
      </c>
      <c r="B2552" t="s">
        <v>39</v>
      </c>
      <c r="C2552" t="s">
        <v>41</v>
      </c>
      <c r="D2552" t="s">
        <v>27</v>
      </c>
      <c r="E2552">
        <v>14</v>
      </c>
      <c r="F2552" t="str">
        <f t="shared" si="39"/>
        <v>Average Per Device1-in-2August Typical Event DayAll14</v>
      </c>
      <c r="G2552">
        <v>4.3395530000000004</v>
      </c>
      <c r="H2552">
        <v>4.6013640000000002</v>
      </c>
      <c r="I2552">
        <v>85.174599999999998</v>
      </c>
      <c r="J2552">
        <v>0.1512145</v>
      </c>
      <c r="K2552">
        <v>0.2165559</v>
      </c>
      <c r="L2552">
        <v>0.26181110000000002</v>
      </c>
      <c r="M2552">
        <v>0.30706640000000002</v>
      </c>
      <c r="N2552">
        <v>0.37240770000000001</v>
      </c>
      <c r="O2552">
        <v>4870</v>
      </c>
    </row>
    <row r="2553" spans="1:15">
      <c r="A2553" t="s">
        <v>51</v>
      </c>
      <c r="B2553" t="s">
        <v>39</v>
      </c>
      <c r="C2553" t="s">
        <v>41</v>
      </c>
      <c r="D2553" t="s">
        <v>27</v>
      </c>
      <c r="E2553">
        <v>14</v>
      </c>
      <c r="F2553" t="str">
        <f t="shared" si="39"/>
        <v>Aggregate1-in-2August Typical Event DayAll14</v>
      </c>
      <c r="G2553">
        <v>50.31711</v>
      </c>
      <c r="H2553">
        <v>53.352809999999998</v>
      </c>
      <c r="I2553">
        <v>85.174599999999998</v>
      </c>
      <c r="J2553">
        <v>1.7533319999999999</v>
      </c>
      <c r="K2553">
        <v>2.5109650000000001</v>
      </c>
      <c r="L2553">
        <v>3.0356999999999998</v>
      </c>
      <c r="M2553">
        <v>3.5604339999999999</v>
      </c>
      <c r="N2553">
        <v>4.3180680000000002</v>
      </c>
      <c r="O2553">
        <v>4870</v>
      </c>
    </row>
    <row r="2554" spans="1:15">
      <c r="A2554" t="s">
        <v>31</v>
      </c>
      <c r="B2554" t="s">
        <v>39</v>
      </c>
      <c r="C2554" t="s">
        <v>41</v>
      </c>
      <c r="D2554" t="s">
        <v>27</v>
      </c>
      <c r="E2554">
        <v>15</v>
      </c>
      <c r="F2554" t="str">
        <f t="shared" si="39"/>
        <v>Average Per Ton1-in-2August Typical Event DayAll15</v>
      </c>
      <c r="G2554">
        <v>1.109367</v>
      </c>
      <c r="H2554">
        <v>1.1870860000000001</v>
      </c>
      <c r="I2554">
        <v>84.447900000000004</v>
      </c>
      <c r="J2554">
        <v>4.4803000000000003E-2</v>
      </c>
      <c r="K2554">
        <v>6.4250000000000002E-2</v>
      </c>
      <c r="L2554">
        <v>7.7718899999999994E-2</v>
      </c>
      <c r="M2554">
        <v>9.1187900000000002E-2</v>
      </c>
      <c r="N2554">
        <v>0.11063489999999999</v>
      </c>
      <c r="O2554">
        <v>4870</v>
      </c>
    </row>
    <row r="2555" spans="1:15">
      <c r="A2555" t="s">
        <v>29</v>
      </c>
      <c r="B2555" t="s">
        <v>39</v>
      </c>
      <c r="C2555" t="s">
        <v>41</v>
      </c>
      <c r="D2555" t="s">
        <v>27</v>
      </c>
      <c r="E2555">
        <v>15</v>
      </c>
      <c r="F2555" t="str">
        <f t="shared" si="39"/>
        <v>Average Per Premise1-in-2August Typical Event DayAll15</v>
      </c>
      <c r="G2555">
        <v>10.25329</v>
      </c>
      <c r="H2555">
        <v>10.9716</v>
      </c>
      <c r="I2555">
        <v>84.447900000000004</v>
      </c>
      <c r="J2555">
        <v>0.4140897</v>
      </c>
      <c r="K2555">
        <v>0.59382809999999997</v>
      </c>
      <c r="L2555">
        <v>0.71831429999999996</v>
      </c>
      <c r="M2555">
        <v>0.84280040000000001</v>
      </c>
      <c r="N2555">
        <v>1.0225390000000001</v>
      </c>
      <c r="O2555">
        <v>4870</v>
      </c>
    </row>
    <row r="2556" spans="1:15">
      <c r="A2556" t="s">
        <v>30</v>
      </c>
      <c r="B2556" t="s">
        <v>39</v>
      </c>
      <c r="C2556" t="s">
        <v>41</v>
      </c>
      <c r="D2556" t="s">
        <v>27</v>
      </c>
      <c r="E2556">
        <v>15</v>
      </c>
      <c r="F2556" t="str">
        <f t="shared" si="39"/>
        <v>Average Per Device1-in-2August Typical Event DayAll15</v>
      </c>
      <c r="G2556">
        <v>4.3064689999999999</v>
      </c>
      <c r="H2556">
        <v>4.6081669999999999</v>
      </c>
      <c r="I2556">
        <v>84.447900000000004</v>
      </c>
      <c r="J2556">
        <v>0.1739213</v>
      </c>
      <c r="K2556">
        <v>0.24941289999999999</v>
      </c>
      <c r="L2556">
        <v>0.30169820000000003</v>
      </c>
      <c r="M2556">
        <v>0.35398350000000001</v>
      </c>
      <c r="N2556">
        <v>0.4294751</v>
      </c>
      <c r="O2556">
        <v>4870</v>
      </c>
    </row>
    <row r="2557" spans="1:15">
      <c r="A2557" t="s">
        <v>51</v>
      </c>
      <c r="B2557" t="s">
        <v>39</v>
      </c>
      <c r="C2557" t="s">
        <v>41</v>
      </c>
      <c r="D2557" t="s">
        <v>27</v>
      </c>
      <c r="E2557">
        <v>15</v>
      </c>
      <c r="F2557" t="str">
        <f t="shared" si="39"/>
        <v>Aggregate1-in-2August Typical Event DayAll15</v>
      </c>
      <c r="G2557">
        <v>49.933500000000002</v>
      </c>
      <c r="H2557">
        <v>53.431690000000003</v>
      </c>
      <c r="I2557">
        <v>84.447900000000004</v>
      </c>
      <c r="J2557">
        <v>2.0166170000000001</v>
      </c>
      <c r="K2557">
        <v>2.8919429999999999</v>
      </c>
      <c r="L2557">
        <v>3.4981900000000001</v>
      </c>
      <c r="M2557">
        <v>4.104438</v>
      </c>
      <c r="N2557">
        <v>4.9797640000000003</v>
      </c>
      <c r="O2557">
        <v>4870</v>
      </c>
    </row>
    <row r="2558" spans="1:15">
      <c r="A2558" t="s">
        <v>31</v>
      </c>
      <c r="B2558" t="s">
        <v>39</v>
      </c>
      <c r="C2558" t="s">
        <v>41</v>
      </c>
      <c r="D2558" t="s">
        <v>27</v>
      </c>
      <c r="E2558">
        <v>16</v>
      </c>
      <c r="F2558" t="str">
        <f t="shared" si="39"/>
        <v>Average Per Ton1-in-2August Typical Event DayAll16</v>
      </c>
      <c r="G2558">
        <v>1.0845940000000001</v>
      </c>
      <c r="H2558">
        <v>1.1681280000000001</v>
      </c>
      <c r="I2558">
        <v>83.578100000000006</v>
      </c>
      <c r="J2558">
        <v>4.7775499999999999E-2</v>
      </c>
      <c r="K2558">
        <v>6.89023E-2</v>
      </c>
      <c r="L2558">
        <v>8.3534700000000003E-2</v>
      </c>
      <c r="M2558">
        <v>9.8167099999999993E-2</v>
      </c>
      <c r="N2558">
        <v>0.119294</v>
      </c>
      <c r="O2558">
        <v>4870</v>
      </c>
    </row>
    <row r="2559" spans="1:15">
      <c r="A2559" t="s">
        <v>29</v>
      </c>
      <c r="B2559" t="s">
        <v>39</v>
      </c>
      <c r="C2559" t="s">
        <v>41</v>
      </c>
      <c r="D2559" t="s">
        <v>27</v>
      </c>
      <c r="E2559">
        <v>16</v>
      </c>
      <c r="F2559" t="str">
        <f t="shared" si="39"/>
        <v>Average Per Premise1-in-2August Typical Event DayAll16</v>
      </c>
      <c r="G2559">
        <v>10.024319999999999</v>
      </c>
      <c r="H2559">
        <v>10.796390000000001</v>
      </c>
      <c r="I2559">
        <v>83.578100000000006</v>
      </c>
      <c r="J2559">
        <v>0.44156289999999998</v>
      </c>
      <c r="K2559">
        <v>0.63682729999999999</v>
      </c>
      <c r="L2559">
        <v>0.77206680000000005</v>
      </c>
      <c r="M2559">
        <v>0.90730630000000001</v>
      </c>
      <c r="N2559">
        <v>1.102571</v>
      </c>
      <c r="O2559">
        <v>4870</v>
      </c>
    </row>
    <row r="2560" spans="1:15">
      <c r="A2560" t="s">
        <v>30</v>
      </c>
      <c r="B2560" t="s">
        <v>39</v>
      </c>
      <c r="C2560" t="s">
        <v>41</v>
      </c>
      <c r="D2560" t="s">
        <v>27</v>
      </c>
      <c r="E2560">
        <v>16</v>
      </c>
      <c r="F2560" t="str">
        <f t="shared" si="39"/>
        <v>Average Per Device1-in-2August Typical Event DayAll16</v>
      </c>
      <c r="G2560">
        <v>4.2103000000000002</v>
      </c>
      <c r="H2560">
        <v>4.5345750000000002</v>
      </c>
      <c r="I2560">
        <v>83.578100000000006</v>
      </c>
      <c r="J2560">
        <v>0.18546019999999999</v>
      </c>
      <c r="K2560">
        <v>0.26747290000000001</v>
      </c>
      <c r="L2560">
        <v>0.32427470000000003</v>
      </c>
      <c r="M2560">
        <v>0.38107649999999998</v>
      </c>
      <c r="N2560">
        <v>0.46308919999999998</v>
      </c>
      <c r="O2560">
        <v>4870</v>
      </c>
    </row>
    <row r="2561" spans="1:15">
      <c r="A2561" t="s">
        <v>51</v>
      </c>
      <c r="B2561" t="s">
        <v>39</v>
      </c>
      <c r="C2561" t="s">
        <v>41</v>
      </c>
      <c r="D2561" t="s">
        <v>27</v>
      </c>
      <c r="E2561">
        <v>16</v>
      </c>
      <c r="F2561" t="str">
        <f t="shared" si="39"/>
        <v>Aggregate1-in-2August Typical Event DayAll16</v>
      </c>
      <c r="G2561">
        <v>48.818429999999999</v>
      </c>
      <c r="H2561">
        <v>52.578400000000002</v>
      </c>
      <c r="I2561">
        <v>83.578100000000006</v>
      </c>
      <c r="J2561">
        <v>2.1504110000000001</v>
      </c>
      <c r="K2561">
        <v>3.1013489999999999</v>
      </c>
      <c r="L2561">
        <v>3.7599649999999998</v>
      </c>
      <c r="M2561">
        <v>4.4185819999999998</v>
      </c>
      <c r="N2561">
        <v>5.3695190000000004</v>
      </c>
      <c r="O2561">
        <v>4870</v>
      </c>
    </row>
    <row r="2562" spans="1:15">
      <c r="A2562" t="s">
        <v>31</v>
      </c>
      <c r="B2562" t="s">
        <v>39</v>
      </c>
      <c r="C2562" t="s">
        <v>41</v>
      </c>
      <c r="D2562" t="s">
        <v>27</v>
      </c>
      <c r="E2562">
        <v>17</v>
      </c>
      <c r="F2562" t="str">
        <f t="shared" si="39"/>
        <v>Average Per Ton1-in-2August Typical Event DayAll17</v>
      </c>
      <c r="G2562">
        <v>1.031908</v>
      </c>
      <c r="H2562">
        <v>1.111958</v>
      </c>
      <c r="I2562">
        <v>82.568399999999997</v>
      </c>
      <c r="J2562">
        <v>4.5586700000000001E-2</v>
      </c>
      <c r="K2562">
        <v>6.5948400000000004E-2</v>
      </c>
      <c r="L2562">
        <v>8.0050899999999994E-2</v>
      </c>
      <c r="M2562">
        <v>9.4153399999999998E-2</v>
      </c>
      <c r="N2562">
        <v>0.11451509999999999</v>
      </c>
      <c r="O2562">
        <v>4870</v>
      </c>
    </row>
    <row r="2563" spans="1:15">
      <c r="A2563" t="s">
        <v>29</v>
      </c>
      <c r="B2563" t="s">
        <v>39</v>
      </c>
      <c r="C2563" t="s">
        <v>41</v>
      </c>
      <c r="D2563" t="s">
        <v>27</v>
      </c>
      <c r="E2563">
        <v>17</v>
      </c>
      <c r="F2563" t="str">
        <f t="shared" ref="F2563:F2626" si="40">CONCATENATE(A2563,B2563,C2563,D2563,E2563)</f>
        <v>Average Per Premise1-in-2August Typical Event DayAll17</v>
      </c>
      <c r="G2563">
        <v>9.5373680000000007</v>
      </c>
      <c r="H2563">
        <v>10.277240000000001</v>
      </c>
      <c r="I2563">
        <v>82.568399999999997</v>
      </c>
      <c r="J2563">
        <v>0.42133340000000002</v>
      </c>
      <c r="K2563">
        <v>0.60952589999999995</v>
      </c>
      <c r="L2563">
        <v>0.73986750000000001</v>
      </c>
      <c r="M2563">
        <v>0.87020920000000002</v>
      </c>
      <c r="N2563">
        <v>1.0584020000000001</v>
      </c>
      <c r="O2563">
        <v>4870</v>
      </c>
    </row>
    <row r="2564" spans="1:15">
      <c r="A2564" t="s">
        <v>30</v>
      </c>
      <c r="B2564" t="s">
        <v>39</v>
      </c>
      <c r="C2564" t="s">
        <v>41</v>
      </c>
      <c r="D2564" t="s">
        <v>27</v>
      </c>
      <c r="E2564">
        <v>17</v>
      </c>
      <c r="F2564" t="str">
        <f t="shared" si="40"/>
        <v>Average Per Device1-in-2August Typical Event DayAll17</v>
      </c>
      <c r="G2564">
        <v>4.0057770000000001</v>
      </c>
      <c r="H2564">
        <v>4.3165279999999999</v>
      </c>
      <c r="I2564">
        <v>82.568399999999997</v>
      </c>
      <c r="J2564">
        <v>0.1769637</v>
      </c>
      <c r="K2564">
        <v>0.25600610000000001</v>
      </c>
      <c r="L2564">
        <v>0.31075069999999999</v>
      </c>
      <c r="M2564">
        <v>0.36549540000000003</v>
      </c>
      <c r="N2564">
        <v>0.44453779999999998</v>
      </c>
      <c r="O2564">
        <v>4870</v>
      </c>
    </row>
    <row r="2565" spans="1:15">
      <c r="A2565" t="s">
        <v>51</v>
      </c>
      <c r="B2565" t="s">
        <v>39</v>
      </c>
      <c r="C2565" t="s">
        <v>41</v>
      </c>
      <c r="D2565" t="s">
        <v>27</v>
      </c>
      <c r="E2565">
        <v>17</v>
      </c>
      <c r="F2565" t="str">
        <f t="shared" si="40"/>
        <v>Aggregate1-in-2August Typical Event DayAll17</v>
      </c>
      <c r="G2565">
        <v>46.446980000000003</v>
      </c>
      <c r="H2565">
        <v>50.050139999999999</v>
      </c>
      <c r="I2565">
        <v>82.568399999999997</v>
      </c>
      <c r="J2565">
        <v>2.0518939999999999</v>
      </c>
      <c r="K2565">
        <v>2.968391</v>
      </c>
      <c r="L2565">
        <v>3.6031550000000001</v>
      </c>
      <c r="M2565">
        <v>4.2379189999999998</v>
      </c>
      <c r="N2565">
        <v>5.1544160000000003</v>
      </c>
      <c r="O2565">
        <v>4870</v>
      </c>
    </row>
    <row r="2566" spans="1:15">
      <c r="A2566" t="s">
        <v>31</v>
      </c>
      <c r="B2566" t="s">
        <v>39</v>
      </c>
      <c r="C2566" t="s">
        <v>41</v>
      </c>
      <c r="D2566" t="s">
        <v>27</v>
      </c>
      <c r="E2566">
        <v>18</v>
      </c>
      <c r="F2566" t="str">
        <f t="shared" si="40"/>
        <v>Average Per Ton1-in-2August Typical Event DayAll18</v>
      </c>
      <c r="G2566">
        <v>0.93260940000000003</v>
      </c>
      <c r="H2566">
        <v>0.99484229999999996</v>
      </c>
      <c r="I2566">
        <v>80.535300000000007</v>
      </c>
      <c r="J2566">
        <v>3.5733500000000001E-2</v>
      </c>
      <c r="K2566">
        <v>5.1389600000000001E-2</v>
      </c>
      <c r="L2566">
        <v>6.2232900000000001E-2</v>
      </c>
      <c r="M2566">
        <v>7.3076299999999997E-2</v>
      </c>
      <c r="N2566">
        <v>8.87323E-2</v>
      </c>
      <c r="O2566">
        <v>4870</v>
      </c>
    </row>
    <row r="2567" spans="1:15">
      <c r="A2567" t="s">
        <v>29</v>
      </c>
      <c r="B2567" t="s">
        <v>39</v>
      </c>
      <c r="C2567" t="s">
        <v>41</v>
      </c>
      <c r="D2567" t="s">
        <v>27</v>
      </c>
      <c r="E2567">
        <v>18</v>
      </c>
      <c r="F2567" t="str">
        <f t="shared" si="40"/>
        <v>Average Per Premise1-in-2August Typical Event DayAll18</v>
      </c>
      <c r="G2567">
        <v>8.6196090000000005</v>
      </c>
      <c r="H2567">
        <v>9.1947939999999999</v>
      </c>
      <c r="I2567">
        <v>80.535300000000007</v>
      </c>
      <c r="J2567">
        <v>0.33026559999999999</v>
      </c>
      <c r="K2567">
        <v>0.47496630000000001</v>
      </c>
      <c r="L2567">
        <v>0.57518550000000002</v>
      </c>
      <c r="M2567">
        <v>0.67540469999999997</v>
      </c>
      <c r="N2567">
        <v>0.82010539999999998</v>
      </c>
      <c r="O2567">
        <v>4870</v>
      </c>
    </row>
    <row r="2568" spans="1:15">
      <c r="A2568" t="s">
        <v>30</v>
      </c>
      <c r="B2568" t="s">
        <v>39</v>
      </c>
      <c r="C2568" t="s">
        <v>41</v>
      </c>
      <c r="D2568" t="s">
        <v>27</v>
      </c>
      <c r="E2568">
        <v>18</v>
      </c>
      <c r="F2568" t="str">
        <f t="shared" si="40"/>
        <v>Average Per Device1-in-2August Typical Event DayAll18</v>
      </c>
      <c r="G2568">
        <v>3.6203099999999999</v>
      </c>
      <c r="H2568">
        <v>3.8618929999999998</v>
      </c>
      <c r="I2568">
        <v>80.535300000000007</v>
      </c>
      <c r="J2568">
        <v>0.13871439999999999</v>
      </c>
      <c r="K2568">
        <v>0.1994899</v>
      </c>
      <c r="L2568">
        <v>0.24158289999999999</v>
      </c>
      <c r="M2568">
        <v>0.28367579999999998</v>
      </c>
      <c r="N2568">
        <v>0.34445130000000002</v>
      </c>
      <c r="O2568">
        <v>4870</v>
      </c>
    </row>
    <row r="2569" spans="1:15">
      <c r="A2569" t="s">
        <v>51</v>
      </c>
      <c r="B2569" t="s">
        <v>39</v>
      </c>
      <c r="C2569" t="s">
        <v>41</v>
      </c>
      <c r="D2569" t="s">
        <v>27</v>
      </c>
      <c r="E2569">
        <v>18</v>
      </c>
      <c r="F2569" t="str">
        <f t="shared" si="40"/>
        <v>Aggregate1-in-2August Typical Event DayAll18</v>
      </c>
      <c r="G2569">
        <v>41.977499999999999</v>
      </c>
      <c r="H2569">
        <v>44.778649999999999</v>
      </c>
      <c r="I2569">
        <v>80.535300000000007</v>
      </c>
      <c r="J2569">
        <v>1.608393</v>
      </c>
      <c r="K2569">
        <v>2.3130860000000002</v>
      </c>
      <c r="L2569">
        <v>2.8011529999999998</v>
      </c>
      <c r="M2569">
        <v>3.289221</v>
      </c>
      <c r="N2569">
        <v>3.993913</v>
      </c>
      <c r="O2569">
        <v>4870</v>
      </c>
    </row>
    <row r="2570" spans="1:15">
      <c r="A2570" t="s">
        <v>31</v>
      </c>
      <c r="B2570" t="s">
        <v>39</v>
      </c>
      <c r="C2570" t="s">
        <v>41</v>
      </c>
      <c r="D2570" t="s">
        <v>27</v>
      </c>
      <c r="E2570">
        <v>19</v>
      </c>
      <c r="F2570" t="str">
        <f t="shared" si="40"/>
        <v>Average Per Ton1-in-2August Typical Event DayAll19</v>
      </c>
      <c r="G2570">
        <v>0.85952410000000001</v>
      </c>
      <c r="H2570">
        <v>0.85952410000000001</v>
      </c>
      <c r="I2570">
        <v>77.1751</v>
      </c>
      <c r="J2570">
        <v>0</v>
      </c>
      <c r="K2570">
        <v>0</v>
      </c>
      <c r="L2570">
        <v>0</v>
      </c>
      <c r="M2570">
        <v>0</v>
      </c>
      <c r="N2570">
        <v>0</v>
      </c>
      <c r="O2570">
        <v>4870</v>
      </c>
    </row>
    <row r="2571" spans="1:15">
      <c r="A2571" t="s">
        <v>29</v>
      </c>
      <c r="B2571" t="s">
        <v>39</v>
      </c>
      <c r="C2571" t="s">
        <v>41</v>
      </c>
      <c r="D2571" t="s">
        <v>27</v>
      </c>
      <c r="E2571">
        <v>19</v>
      </c>
      <c r="F2571" t="str">
        <f t="shared" si="40"/>
        <v>Average Per Premise1-in-2August Typical Event DayAll19</v>
      </c>
      <c r="G2571">
        <v>7.944121</v>
      </c>
      <c r="H2571">
        <v>7.944121</v>
      </c>
      <c r="I2571">
        <v>77.1751</v>
      </c>
      <c r="J2571">
        <v>0</v>
      </c>
      <c r="K2571">
        <v>0</v>
      </c>
      <c r="L2571">
        <v>0</v>
      </c>
      <c r="M2571">
        <v>0</v>
      </c>
      <c r="N2571">
        <v>0</v>
      </c>
      <c r="O2571">
        <v>4870</v>
      </c>
    </row>
    <row r="2572" spans="1:15">
      <c r="A2572" t="s">
        <v>30</v>
      </c>
      <c r="B2572" t="s">
        <v>39</v>
      </c>
      <c r="C2572" t="s">
        <v>41</v>
      </c>
      <c r="D2572" t="s">
        <v>27</v>
      </c>
      <c r="E2572">
        <v>19</v>
      </c>
      <c r="F2572" t="str">
        <f t="shared" si="40"/>
        <v>Average Per Device1-in-2August Typical Event DayAll19</v>
      </c>
      <c r="G2572">
        <v>3.3365990000000001</v>
      </c>
      <c r="H2572">
        <v>3.3365990000000001</v>
      </c>
      <c r="I2572">
        <v>77.1751</v>
      </c>
      <c r="J2572">
        <v>0</v>
      </c>
      <c r="K2572">
        <v>0</v>
      </c>
      <c r="L2572">
        <v>0</v>
      </c>
      <c r="M2572">
        <v>0</v>
      </c>
      <c r="N2572">
        <v>0</v>
      </c>
      <c r="O2572">
        <v>4870</v>
      </c>
    </row>
    <row r="2573" spans="1:15">
      <c r="A2573" t="s">
        <v>51</v>
      </c>
      <c r="B2573" t="s">
        <v>39</v>
      </c>
      <c r="C2573" t="s">
        <v>41</v>
      </c>
      <c r="D2573" t="s">
        <v>27</v>
      </c>
      <c r="E2573">
        <v>19</v>
      </c>
      <c r="F2573" t="str">
        <f t="shared" si="40"/>
        <v>Aggregate1-in-2August Typical Event DayAll19</v>
      </c>
      <c r="G2573">
        <v>38.687869999999997</v>
      </c>
      <c r="H2573">
        <v>38.687869999999997</v>
      </c>
      <c r="I2573">
        <v>77.1751</v>
      </c>
      <c r="J2573">
        <v>0</v>
      </c>
      <c r="K2573">
        <v>0</v>
      </c>
      <c r="L2573">
        <v>0</v>
      </c>
      <c r="M2573">
        <v>0</v>
      </c>
      <c r="N2573">
        <v>0</v>
      </c>
      <c r="O2573">
        <v>4870</v>
      </c>
    </row>
    <row r="2574" spans="1:15">
      <c r="A2574" t="s">
        <v>31</v>
      </c>
      <c r="B2574" t="s">
        <v>39</v>
      </c>
      <c r="C2574" t="s">
        <v>41</v>
      </c>
      <c r="D2574" t="s">
        <v>27</v>
      </c>
      <c r="E2574">
        <v>20</v>
      </c>
      <c r="F2574" t="str">
        <f t="shared" si="40"/>
        <v>Average Per Ton1-in-2August Typical Event DayAll20</v>
      </c>
      <c r="G2574">
        <v>0.80272010000000005</v>
      </c>
      <c r="H2574">
        <v>0.80272010000000005</v>
      </c>
      <c r="I2574">
        <v>73.507800000000003</v>
      </c>
      <c r="J2574">
        <v>0</v>
      </c>
      <c r="K2574">
        <v>0</v>
      </c>
      <c r="L2574">
        <v>0</v>
      </c>
      <c r="M2574">
        <v>0</v>
      </c>
      <c r="N2574">
        <v>0</v>
      </c>
      <c r="O2574">
        <v>4870</v>
      </c>
    </row>
    <row r="2575" spans="1:15">
      <c r="A2575" t="s">
        <v>29</v>
      </c>
      <c r="B2575" t="s">
        <v>39</v>
      </c>
      <c r="C2575" t="s">
        <v>41</v>
      </c>
      <c r="D2575" t="s">
        <v>27</v>
      </c>
      <c r="E2575">
        <v>20</v>
      </c>
      <c r="F2575" t="str">
        <f t="shared" si="40"/>
        <v>Average Per Premise1-in-2August Typical Event DayAll20</v>
      </c>
      <c r="G2575">
        <v>7.4191120000000002</v>
      </c>
      <c r="H2575">
        <v>7.4191120000000002</v>
      </c>
      <c r="I2575">
        <v>73.507800000000003</v>
      </c>
      <c r="J2575">
        <v>0</v>
      </c>
      <c r="K2575">
        <v>0</v>
      </c>
      <c r="L2575">
        <v>0</v>
      </c>
      <c r="M2575">
        <v>0</v>
      </c>
      <c r="N2575">
        <v>0</v>
      </c>
      <c r="O2575">
        <v>4870</v>
      </c>
    </row>
    <row r="2576" spans="1:15">
      <c r="A2576" t="s">
        <v>30</v>
      </c>
      <c r="B2576" t="s">
        <v>39</v>
      </c>
      <c r="C2576" t="s">
        <v>41</v>
      </c>
      <c r="D2576" t="s">
        <v>27</v>
      </c>
      <c r="E2576">
        <v>20</v>
      </c>
      <c r="F2576" t="str">
        <f t="shared" si="40"/>
        <v>Average Per Device1-in-2August Typical Event DayAll20</v>
      </c>
      <c r="G2576">
        <v>3.1160909999999999</v>
      </c>
      <c r="H2576">
        <v>3.1160909999999999</v>
      </c>
      <c r="I2576">
        <v>73.507800000000003</v>
      </c>
      <c r="J2576">
        <v>0</v>
      </c>
      <c r="K2576">
        <v>0</v>
      </c>
      <c r="L2576">
        <v>0</v>
      </c>
      <c r="M2576">
        <v>0</v>
      </c>
      <c r="N2576">
        <v>0</v>
      </c>
      <c r="O2576">
        <v>4870</v>
      </c>
    </row>
    <row r="2577" spans="1:15">
      <c r="A2577" t="s">
        <v>51</v>
      </c>
      <c r="B2577" t="s">
        <v>39</v>
      </c>
      <c r="C2577" t="s">
        <v>41</v>
      </c>
      <c r="D2577" t="s">
        <v>27</v>
      </c>
      <c r="E2577">
        <v>20</v>
      </c>
      <c r="F2577" t="str">
        <f t="shared" si="40"/>
        <v>Aggregate1-in-2August Typical Event DayAll20</v>
      </c>
      <c r="G2577">
        <v>36.131079999999997</v>
      </c>
      <c r="H2577">
        <v>36.131079999999997</v>
      </c>
      <c r="I2577">
        <v>73.507800000000003</v>
      </c>
      <c r="J2577">
        <v>0</v>
      </c>
      <c r="K2577">
        <v>0</v>
      </c>
      <c r="L2577">
        <v>0</v>
      </c>
      <c r="M2577">
        <v>0</v>
      </c>
      <c r="N2577">
        <v>0</v>
      </c>
      <c r="O2577">
        <v>4870</v>
      </c>
    </row>
    <row r="2578" spans="1:15">
      <c r="A2578" t="s">
        <v>31</v>
      </c>
      <c r="B2578" t="s">
        <v>39</v>
      </c>
      <c r="C2578" t="s">
        <v>41</v>
      </c>
      <c r="D2578" t="s">
        <v>27</v>
      </c>
      <c r="E2578">
        <v>21</v>
      </c>
      <c r="F2578" t="str">
        <f t="shared" si="40"/>
        <v>Average Per Ton1-in-2August Typical Event DayAll21</v>
      </c>
      <c r="G2578">
        <v>0.74222509999999997</v>
      </c>
      <c r="H2578">
        <v>0.74222509999999997</v>
      </c>
      <c r="I2578">
        <v>71.928200000000004</v>
      </c>
      <c r="J2578">
        <v>0</v>
      </c>
      <c r="K2578">
        <v>0</v>
      </c>
      <c r="L2578">
        <v>0</v>
      </c>
      <c r="M2578">
        <v>0</v>
      </c>
      <c r="N2578">
        <v>0</v>
      </c>
      <c r="O2578">
        <v>4870</v>
      </c>
    </row>
    <row r="2579" spans="1:15">
      <c r="A2579" t="s">
        <v>29</v>
      </c>
      <c r="B2579" t="s">
        <v>39</v>
      </c>
      <c r="C2579" t="s">
        <v>41</v>
      </c>
      <c r="D2579" t="s">
        <v>27</v>
      </c>
      <c r="E2579">
        <v>21</v>
      </c>
      <c r="F2579" t="str">
        <f t="shared" si="40"/>
        <v>Average Per Premise1-in-2August Typical Event DayAll21</v>
      </c>
      <c r="G2579">
        <v>6.8599889999999997</v>
      </c>
      <c r="H2579">
        <v>6.8599889999999997</v>
      </c>
      <c r="I2579">
        <v>71.928200000000004</v>
      </c>
      <c r="J2579">
        <v>0</v>
      </c>
      <c r="K2579">
        <v>0</v>
      </c>
      <c r="L2579">
        <v>0</v>
      </c>
      <c r="M2579">
        <v>0</v>
      </c>
      <c r="N2579">
        <v>0</v>
      </c>
      <c r="O2579">
        <v>4870</v>
      </c>
    </row>
    <row r="2580" spans="1:15">
      <c r="A2580" t="s">
        <v>30</v>
      </c>
      <c r="B2580" t="s">
        <v>39</v>
      </c>
      <c r="C2580" t="s">
        <v>41</v>
      </c>
      <c r="D2580" t="s">
        <v>27</v>
      </c>
      <c r="E2580">
        <v>21</v>
      </c>
      <c r="F2580" t="str">
        <f t="shared" si="40"/>
        <v>Average Per Device1-in-2August Typical Event DayAll21</v>
      </c>
      <c r="G2580">
        <v>2.8812540000000002</v>
      </c>
      <c r="H2580">
        <v>2.8812540000000002</v>
      </c>
      <c r="I2580">
        <v>71.928200000000004</v>
      </c>
      <c r="J2580">
        <v>0</v>
      </c>
      <c r="K2580">
        <v>0</v>
      </c>
      <c r="L2580">
        <v>0</v>
      </c>
      <c r="M2580">
        <v>0</v>
      </c>
      <c r="N2580">
        <v>0</v>
      </c>
      <c r="O2580">
        <v>4870</v>
      </c>
    </row>
    <row r="2581" spans="1:15">
      <c r="A2581" t="s">
        <v>51</v>
      </c>
      <c r="B2581" t="s">
        <v>39</v>
      </c>
      <c r="C2581" t="s">
        <v>41</v>
      </c>
      <c r="D2581" t="s">
        <v>27</v>
      </c>
      <c r="E2581">
        <v>21</v>
      </c>
      <c r="F2581" t="str">
        <f t="shared" si="40"/>
        <v>Aggregate1-in-2August Typical Event DayAll21</v>
      </c>
      <c r="G2581">
        <v>33.408140000000003</v>
      </c>
      <c r="H2581">
        <v>33.408140000000003</v>
      </c>
      <c r="I2581">
        <v>71.928200000000004</v>
      </c>
      <c r="J2581">
        <v>0</v>
      </c>
      <c r="K2581">
        <v>0</v>
      </c>
      <c r="L2581">
        <v>0</v>
      </c>
      <c r="M2581">
        <v>0</v>
      </c>
      <c r="N2581">
        <v>0</v>
      </c>
      <c r="O2581">
        <v>4870</v>
      </c>
    </row>
    <row r="2582" spans="1:15">
      <c r="A2582" t="s">
        <v>31</v>
      </c>
      <c r="B2582" t="s">
        <v>39</v>
      </c>
      <c r="C2582" t="s">
        <v>41</v>
      </c>
      <c r="D2582" t="s">
        <v>27</v>
      </c>
      <c r="E2582">
        <v>22</v>
      </c>
      <c r="F2582" t="str">
        <f t="shared" si="40"/>
        <v>Average Per Ton1-in-2August Typical Event DayAll22</v>
      </c>
      <c r="G2582">
        <v>0.65093400000000001</v>
      </c>
      <c r="H2582">
        <v>0.65093400000000001</v>
      </c>
      <c r="I2582">
        <v>71.076400000000007</v>
      </c>
      <c r="J2582">
        <v>0</v>
      </c>
      <c r="K2582">
        <v>0</v>
      </c>
      <c r="L2582">
        <v>0</v>
      </c>
      <c r="M2582">
        <v>0</v>
      </c>
      <c r="N2582">
        <v>0</v>
      </c>
      <c r="O2582">
        <v>4870</v>
      </c>
    </row>
    <row r="2583" spans="1:15">
      <c r="A2583" t="s">
        <v>29</v>
      </c>
      <c r="B2583" t="s">
        <v>39</v>
      </c>
      <c r="C2583" t="s">
        <v>41</v>
      </c>
      <c r="D2583" t="s">
        <v>27</v>
      </c>
      <c r="E2583">
        <v>22</v>
      </c>
      <c r="F2583" t="str">
        <f t="shared" si="40"/>
        <v>Average Per Premise1-in-2August Typical Event DayAll22</v>
      </c>
      <c r="G2583">
        <v>6.0162339999999999</v>
      </c>
      <c r="H2583">
        <v>6.0162339999999999</v>
      </c>
      <c r="I2583">
        <v>71.076400000000007</v>
      </c>
      <c r="J2583">
        <v>0</v>
      </c>
      <c r="K2583">
        <v>0</v>
      </c>
      <c r="L2583">
        <v>0</v>
      </c>
      <c r="M2583">
        <v>0</v>
      </c>
      <c r="N2583">
        <v>0</v>
      </c>
      <c r="O2583">
        <v>4870</v>
      </c>
    </row>
    <row r="2584" spans="1:15">
      <c r="A2584" t="s">
        <v>30</v>
      </c>
      <c r="B2584" t="s">
        <v>39</v>
      </c>
      <c r="C2584" t="s">
        <v>41</v>
      </c>
      <c r="D2584" t="s">
        <v>27</v>
      </c>
      <c r="E2584">
        <v>22</v>
      </c>
      <c r="F2584" t="str">
        <f t="shared" si="40"/>
        <v>Average Per Device1-in-2August Typical Event DayAll22</v>
      </c>
      <c r="G2584">
        <v>2.5268700000000002</v>
      </c>
      <c r="H2584">
        <v>2.5268700000000002</v>
      </c>
      <c r="I2584">
        <v>71.076400000000007</v>
      </c>
      <c r="J2584">
        <v>0</v>
      </c>
      <c r="K2584">
        <v>0</v>
      </c>
      <c r="L2584">
        <v>0</v>
      </c>
      <c r="M2584">
        <v>0</v>
      </c>
      <c r="N2584">
        <v>0</v>
      </c>
      <c r="O2584">
        <v>4870</v>
      </c>
    </row>
    <row r="2585" spans="1:15">
      <c r="A2585" t="s">
        <v>51</v>
      </c>
      <c r="B2585" t="s">
        <v>39</v>
      </c>
      <c r="C2585" t="s">
        <v>41</v>
      </c>
      <c r="D2585" t="s">
        <v>27</v>
      </c>
      <c r="E2585">
        <v>22</v>
      </c>
      <c r="F2585" t="str">
        <f t="shared" si="40"/>
        <v>Aggregate1-in-2August Typical Event DayAll22</v>
      </c>
      <c r="G2585">
        <v>29.299060000000001</v>
      </c>
      <c r="H2585">
        <v>29.299060000000001</v>
      </c>
      <c r="I2585">
        <v>71.076400000000007</v>
      </c>
      <c r="J2585">
        <v>0</v>
      </c>
      <c r="K2585">
        <v>0</v>
      </c>
      <c r="L2585">
        <v>0</v>
      </c>
      <c r="M2585">
        <v>0</v>
      </c>
      <c r="N2585">
        <v>0</v>
      </c>
      <c r="O2585">
        <v>4870</v>
      </c>
    </row>
    <row r="2586" spans="1:15">
      <c r="A2586" t="s">
        <v>31</v>
      </c>
      <c r="B2586" t="s">
        <v>39</v>
      </c>
      <c r="C2586" t="s">
        <v>41</v>
      </c>
      <c r="D2586" t="s">
        <v>27</v>
      </c>
      <c r="E2586">
        <v>23</v>
      </c>
      <c r="F2586" t="str">
        <f t="shared" si="40"/>
        <v>Average Per Ton1-in-2August Typical Event DayAll23</v>
      </c>
      <c r="G2586">
        <v>0.56676510000000002</v>
      </c>
      <c r="H2586">
        <v>0.56676510000000002</v>
      </c>
      <c r="I2586">
        <v>69.622299999999996</v>
      </c>
      <c r="J2586">
        <v>0</v>
      </c>
      <c r="K2586">
        <v>0</v>
      </c>
      <c r="L2586">
        <v>0</v>
      </c>
      <c r="M2586">
        <v>0</v>
      </c>
      <c r="N2586">
        <v>0</v>
      </c>
      <c r="O2586">
        <v>4870</v>
      </c>
    </row>
    <row r="2587" spans="1:15">
      <c r="A2587" t="s">
        <v>29</v>
      </c>
      <c r="B2587" t="s">
        <v>39</v>
      </c>
      <c r="C2587" t="s">
        <v>41</v>
      </c>
      <c r="D2587" t="s">
        <v>27</v>
      </c>
      <c r="E2587">
        <v>23</v>
      </c>
      <c r="F2587" t="str">
        <f t="shared" si="40"/>
        <v>Average Per Premise1-in-2August Typical Event DayAll23</v>
      </c>
      <c r="G2587">
        <v>5.2383059999999997</v>
      </c>
      <c r="H2587">
        <v>5.2383059999999997</v>
      </c>
      <c r="I2587">
        <v>69.622299999999996</v>
      </c>
      <c r="J2587">
        <v>0</v>
      </c>
      <c r="K2587">
        <v>0</v>
      </c>
      <c r="L2587">
        <v>0</v>
      </c>
      <c r="M2587">
        <v>0</v>
      </c>
      <c r="N2587">
        <v>0</v>
      </c>
      <c r="O2587">
        <v>4870</v>
      </c>
    </row>
    <row r="2588" spans="1:15">
      <c r="A2588" t="s">
        <v>30</v>
      </c>
      <c r="B2588" t="s">
        <v>39</v>
      </c>
      <c r="C2588" t="s">
        <v>41</v>
      </c>
      <c r="D2588" t="s">
        <v>27</v>
      </c>
      <c r="E2588">
        <v>23</v>
      </c>
      <c r="F2588" t="str">
        <f t="shared" si="40"/>
        <v>Average Per Device1-in-2August Typical Event DayAll23</v>
      </c>
      <c r="G2588">
        <v>2.2001339999999998</v>
      </c>
      <c r="H2588">
        <v>2.2001339999999998</v>
      </c>
      <c r="I2588">
        <v>69.622299999999996</v>
      </c>
      <c r="J2588">
        <v>0</v>
      </c>
      <c r="K2588">
        <v>0</v>
      </c>
      <c r="L2588">
        <v>0</v>
      </c>
      <c r="M2588">
        <v>0</v>
      </c>
      <c r="N2588">
        <v>0</v>
      </c>
      <c r="O2588">
        <v>4870</v>
      </c>
    </row>
    <row r="2589" spans="1:15">
      <c r="A2589" t="s">
        <v>51</v>
      </c>
      <c r="B2589" t="s">
        <v>39</v>
      </c>
      <c r="C2589" t="s">
        <v>41</v>
      </c>
      <c r="D2589" t="s">
        <v>27</v>
      </c>
      <c r="E2589">
        <v>23</v>
      </c>
      <c r="F2589" t="str">
        <f t="shared" si="40"/>
        <v>Aggregate1-in-2August Typical Event DayAll23</v>
      </c>
      <c r="G2589">
        <v>25.510549999999999</v>
      </c>
      <c r="H2589">
        <v>25.510549999999999</v>
      </c>
      <c r="I2589">
        <v>69.622299999999996</v>
      </c>
      <c r="J2589">
        <v>0</v>
      </c>
      <c r="K2589">
        <v>0</v>
      </c>
      <c r="L2589">
        <v>0</v>
      </c>
      <c r="M2589">
        <v>0</v>
      </c>
      <c r="N2589">
        <v>0</v>
      </c>
      <c r="O2589">
        <v>4870</v>
      </c>
    </row>
    <row r="2590" spans="1:15">
      <c r="A2590" t="s">
        <v>31</v>
      </c>
      <c r="B2590" t="s">
        <v>39</v>
      </c>
      <c r="C2590" t="s">
        <v>41</v>
      </c>
      <c r="D2590" t="s">
        <v>27</v>
      </c>
      <c r="E2590">
        <v>24</v>
      </c>
      <c r="F2590" t="str">
        <f t="shared" si="40"/>
        <v>Average Per Ton1-in-2August Typical Event DayAll24</v>
      </c>
      <c r="G2590">
        <v>0.51004479999999996</v>
      </c>
      <c r="H2590">
        <v>0.51004479999999996</v>
      </c>
      <c r="I2590">
        <v>68.369699999999995</v>
      </c>
      <c r="J2590">
        <v>0</v>
      </c>
      <c r="K2590">
        <v>0</v>
      </c>
      <c r="L2590">
        <v>0</v>
      </c>
      <c r="M2590">
        <v>0</v>
      </c>
      <c r="N2590">
        <v>0</v>
      </c>
      <c r="O2590">
        <v>4870</v>
      </c>
    </row>
    <row r="2591" spans="1:15">
      <c r="A2591" t="s">
        <v>29</v>
      </c>
      <c r="B2591" t="s">
        <v>39</v>
      </c>
      <c r="C2591" t="s">
        <v>41</v>
      </c>
      <c r="D2591" t="s">
        <v>27</v>
      </c>
      <c r="E2591">
        <v>24</v>
      </c>
      <c r="F2591" t="str">
        <f t="shared" si="40"/>
        <v>Average Per Premise1-in-2August Typical Event DayAll24</v>
      </c>
      <c r="G2591">
        <v>4.7140700000000004</v>
      </c>
      <c r="H2591">
        <v>4.7140700000000004</v>
      </c>
      <c r="I2591">
        <v>68.369699999999995</v>
      </c>
      <c r="J2591">
        <v>0</v>
      </c>
      <c r="K2591">
        <v>0</v>
      </c>
      <c r="L2591">
        <v>0</v>
      </c>
      <c r="M2591">
        <v>0</v>
      </c>
      <c r="N2591">
        <v>0</v>
      </c>
      <c r="O2591">
        <v>4870</v>
      </c>
    </row>
    <row r="2592" spans="1:15">
      <c r="A2592" t="s">
        <v>30</v>
      </c>
      <c r="B2592" t="s">
        <v>39</v>
      </c>
      <c r="C2592" t="s">
        <v>41</v>
      </c>
      <c r="D2592" t="s">
        <v>27</v>
      </c>
      <c r="E2592">
        <v>24</v>
      </c>
      <c r="F2592" t="str">
        <f t="shared" si="40"/>
        <v>Average Per Device1-in-2August Typical Event DayAll24</v>
      </c>
      <c r="G2592">
        <v>1.9799500000000001</v>
      </c>
      <c r="H2592">
        <v>1.9799500000000001</v>
      </c>
      <c r="I2592">
        <v>68.369699999999995</v>
      </c>
      <c r="J2592">
        <v>0</v>
      </c>
      <c r="K2592">
        <v>0</v>
      </c>
      <c r="L2592">
        <v>0</v>
      </c>
      <c r="M2592">
        <v>0</v>
      </c>
      <c r="N2592">
        <v>0</v>
      </c>
      <c r="O2592">
        <v>4870</v>
      </c>
    </row>
    <row r="2593" spans="1:15">
      <c r="A2593" t="s">
        <v>51</v>
      </c>
      <c r="B2593" t="s">
        <v>39</v>
      </c>
      <c r="C2593" t="s">
        <v>41</v>
      </c>
      <c r="D2593" t="s">
        <v>27</v>
      </c>
      <c r="E2593">
        <v>24</v>
      </c>
      <c r="F2593" t="str">
        <f t="shared" si="40"/>
        <v>Aggregate1-in-2August Typical Event DayAll24</v>
      </c>
      <c r="G2593">
        <v>22.957519999999999</v>
      </c>
      <c r="H2593">
        <v>22.957519999999999</v>
      </c>
      <c r="I2593">
        <v>68.369699999999995</v>
      </c>
      <c r="J2593">
        <v>0</v>
      </c>
      <c r="K2593">
        <v>0</v>
      </c>
      <c r="L2593">
        <v>0</v>
      </c>
      <c r="M2593">
        <v>0</v>
      </c>
      <c r="N2593">
        <v>0</v>
      </c>
      <c r="O2593">
        <v>4870</v>
      </c>
    </row>
    <row r="2594" spans="1:15">
      <c r="A2594" t="s">
        <v>31</v>
      </c>
      <c r="B2594" t="s">
        <v>39</v>
      </c>
      <c r="C2594" t="s">
        <v>46</v>
      </c>
      <c r="D2594" t="s">
        <v>53</v>
      </c>
      <c r="E2594">
        <v>1</v>
      </c>
      <c r="F2594" t="str">
        <f t="shared" si="40"/>
        <v>Average Per Ton1-in-2July System Peak Day30% Cycling1</v>
      </c>
      <c r="G2594">
        <v>0.48259259999999998</v>
      </c>
      <c r="H2594">
        <v>0.48259259999999998</v>
      </c>
      <c r="I2594">
        <v>69.556200000000004</v>
      </c>
      <c r="J2594">
        <v>0</v>
      </c>
      <c r="K2594">
        <v>0</v>
      </c>
      <c r="L2594">
        <v>0</v>
      </c>
      <c r="M2594">
        <v>0</v>
      </c>
      <c r="N2594">
        <v>0</v>
      </c>
      <c r="O2594">
        <v>1469</v>
      </c>
    </row>
    <row r="2595" spans="1:15">
      <c r="A2595" t="s">
        <v>29</v>
      </c>
      <c r="B2595" t="s">
        <v>39</v>
      </c>
      <c r="C2595" t="s">
        <v>46</v>
      </c>
      <c r="D2595" t="s">
        <v>53</v>
      </c>
      <c r="E2595">
        <v>1</v>
      </c>
      <c r="F2595" t="str">
        <f t="shared" si="40"/>
        <v>Average Per Premise1-in-2July System Peak Day30% Cycling1</v>
      </c>
      <c r="G2595">
        <v>4.9762240000000002</v>
      </c>
      <c r="H2595">
        <v>4.9762240000000002</v>
      </c>
      <c r="I2595">
        <v>69.556200000000004</v>
      </c>
      <c r="J2595">
        <v>0</v>
      </c>
      <c r="K2595">
        <v>0</v>
      </c>
      <c r="L2595">
        <v>0</v>
      </c>
      <c r="M2595">
        <v>0</v>
      </c>
      <c r="N2595">
        <v>0</v>
      </c>
      <c r="O2595">
        <v>1469</v>
      </c>
    </row>
    <row r="2596" spans="1:15">
      <c r="A2596" t="s">
        <v>30</v>
      </c>
      <c r="B2596" t="s">
        <v>39</v>
      </c>
      <c r="C2596" t="s">
        <v>46</v>
      </c>
      <c r="D2596" t="s">
        <v>53</v>
      </c>
      <c r="E2596">
        <v>1</v>
      </c>
      <c r="F2596" t="str">
        <f t="shared" si="40"/>
        <v>Average Per Device1-in-2July System Peak Day30% Cycling1</v>
      </c>
      <c r="G2596">
        <v>1.8691059999999999</v>
      </c>
      <c r="H2596">
        <v>1.8691059999999999</v>
      </c>
      <c r="I2596">
        <v>69.556200000000004</v>
      </c>
      <c r="J2596">
        <v>0</v>
      </c>
      <c r="K2596">
        <v>0</v>
      </c>
      <c r="L2596">
        <v>0</v>
      </c>
      <c r="M2596">
        <v>0</v>
      </c>
      <c r="N2596">
        <v>0</v>
      </c>
      <c r="O2596">
        <v>1469</v>
      </c>
    </row>
    <row r="2597" spans="1:15">
      <c r="A2597" t="s">
        <v>51</v>
      </c>
      <c r="B2597" t="s">
        <v>39</v>
      </c>
      <c r="C2597" t="s">
        <v>46</v>
      </c>
      <c r="D2597" t="s">
        <v>53</v>
      </c>
      <c r="E2597">
        <v>1</v>
      </c>
      <c r="F2597" t="str">
        <f t="shared" si="40"/>
        <v>Aggregate1-in-2July System Peak Day30% Cycling1</v>
      </c>
      <c r="G2597">
        <v>7.3100719999999999</v>
      </c>
      <c r="H2597">
        <v>7.3100719999999999</v>
      </c>
      <c r="I2597">
        <v>69.556200000000004</v>
      </c>
      <c r="J2597">
        <v>0</v>
      </c>
      <c r="K2597">
        <v>0</v>
      </c>
      <c r="L2597">
        <v>0</v>
      </c>
      <c r="M2597">
        <v>0</v>
      </c>
      <c r="N2597">
        <v>0</v>
      </c>
      <c r="O2597">
        <v>1469</v>
      </c>
    </row>
    <row r="2598" spans="1:15">
      <c r="A2598" t="s">
        <v>31</v>
      </c>
      <c r="B2598" t="s">
        <v>39</v>
      </c>
      <c r="C2598" t="s">
        <v>46</v>
      </c>
      <c r="D2598" t="s">
        <v>53</v>
      </c>
      <c r="E2598">
        <v>2</v>
      </c>
      <c r="F2598" t="str">
        <f t="shared" si="40"/>
        <v>Average Per Ton1-in-2July System Peak Day30% Cycling2</v>
      </c>
      <c r="G2598">
        <v>0.45856150000000001</v>
      </c>
      <c r="H2598">
        <v>0.45856150000000001</v>
      </c>
      <c r="I2598">
        <v>69.4983</v>
      </c>
      <c r="J2598">
        <v>0</v>
      </c>
      <c r="K2598">
        <v>0</v>
      </c>
      <c r="L2598">
        <v>0</v>
      </c>
      <c r="M2598">
        <v>0</v>
      </c>
      <c r="N2598">
        <v>0</v>
      </c>
      <c r="O2598">
        <v>1469</v>
      </c>
    </row>
    <row r="2599" spans="1:15">
      <c r="A2599" t="s">
        <v>29</v>
      </c>
      <c r="B2599" t="s">
        <v>39</v>
      </c>
      <c r="C2599" t="s">
        <v>46</v>
      </c>
      <c r="D2599" t="s">
        <v>53</v>
      </c>
      <c r="E2599">
        <v>2</v>
      </c>
      <c r="F2599" t="str">
        <f t="shared" si="40"/>
        <v>Average Per Premise1-in-2July System Peak Day30% Cycling2</v>
      </c>
      <c r="G2599">
        <v>4.7284280000000001</v>
      </c>
      <c r="H2599">
        <v>4.7284280000000001</v>
      </c>
      <c r="I2599">
        <v>69.4983</v>
      </c>
      <c r="J2599">
        <v>0</v>
      </c>
      <c r="K2599">
        <v>0</v>
      </c>
      <c r="L2599">
        <v>0</v>
      </c>
      <c r="M2599">
        <v>0</v>
      </c>
      <c r="N2599">
        <v>0</v>
      </c>
      <c r="O2599">
        <v>1469</v>
      </c>
    </row>
    <row r="2600" spans="1:15">
      <c r="A2600" t="s">
        <v>30</v>
      </c>
      <c r="B2600" t="s">
        <v>39</v>
      </c>
      <c r="C2600" t="s">
        <v>46</v>
      </c>
      <c r="D2600" t="s">
        <v>53</v>
      </c>
      <c r="E2600">
        <v>2</v>
      </c>
      <c r="F2600" t="str">
        <f t="shared" si="40"/>
        <v>Average Per Device1-in-2July System Peak Day30% Cycling2</v>
      </c>
      <c r="G2600">
        <v>1.7760320000000001</v>
      </c>
      <c r="H2600">
        <v>1.7760320000000001</v>
      </c>
      <c r="I2600">
        <v>69.4983</v>
      </c>
      <c r="J2600">
        <v>0</v>
      </c>
      <c r="K2600">
        <v>0</v>
      </c>
      <c r="L2600">
        <v>0</v>
      </c>
      <c r="M2600">
        <v>0</v>
      </c>
      <c r="N2600">
        <v>0</v>
      </c>
      <c r="O2600">
        <v>1469</v>
      </c>
    </row>
    <row r="2601" spans="1:15">
      <c r="A2601" t="s">
        <v>51</v>
      </c>
      <c r="B2601" t="s">
        <v>39</v>
      </c>
      <c r="C2601" t="s">
        <v>46</v>
      </c>
      <c r="D2601" t="s">
        <v>53</v>
      </c>
      <c r="E2601">
        <v>2</v>
      </c>
      <c r="F2601" t="str">
        <f t="shared" si="40"/>
        <v>Aggregate1-in-2July System Peak Day30% Cycling2</v>
      </c>
      <c r="G2601">
        <v>6.9460610000000003</v>
      </c>
      <c r="H2601">
        <v>6.9460610000000003</v>
      </c>
      <c r="I2601">
        <v>69.4983</v>
      </c>
      <c r="J2601">
        <v>0</v>
      </c>
      <c r="K2601">
        <v>0</v>
      </c>
      <c r="L2601">
        <v>0</v>
      </c>
      <c r="M2601">
        <v>0</v>
      </c>
      <c r="N2601">
        <v>0</v>
      </c>
      <c r="O2601">
        <v>1469</v>
      </c>
    </row>
    <row r="2602" spans="1:15">
      <c r="A2602" t="s">
        <v>31</v>
      </c>
      <c r="B2602" t="s">
        <v>39</v>
      </c>
      <c r="C2602" t="s">
        <v>46</v>
      </c>
      <c r="D2602" t="s">
        <v>53</v>
      </c>
      <c r="E2602">
        <v>3</v>
      </c>
      <c r="F2602" t="str">
        <f t="shared" si="40"/>
        <v>Average Per Ton1-in-2July System Peak Day30% Cycling3</v>
      </c>
      <c r="G2602">
        <v>0.43955270000000002</v>
      </c>
      <c r="H2602">
        <v>0.43955270000000002</v>
      </c>
      <c r="I2602">
        <v>69.0762</v>
      </c>
      <c r="J2602">
        <v>0</v>
      </c>
      <c r="K2602">
        <v>0</v>
      </c>
      <c r="L2602">
        <v>0</v>
      </c>
      <c r="M2602">
        <v>0</v>
      </c>
      <c r="N2602">
        <v>0</v>
      </c>
      <c r="O2602">
        <v>1469</v>
      </c>
    </row>
    <row r="2603" spans="1:15">
      <c r="A2603" t="s">
        <v>29</v>
      </c>
      <c r="B2603" t="s">
        <v>39</v>
      </c>
      <c r="C2603" t="s">
        <v>46</v>
      </c>
      <c r="D2603" t="s">
        <v>53</v>
      </c>
      <c r="E2603">
        <v>3</v>
      </c>
      <c r="F2603" t="str">
        <f t="shared" si="40"/>
        <v>Average Per Premise1-in-2July System Peak Day30% Cycling3</v>
      </c>
      <c r="G2603">
        <v>4.5324200000000001</v>
      </c>
      <c r="H2603">
        <v>4.5324200000000001</v>
      </c>
      <c r="I2603">
        <v>69.0762</v>
      </c>
      <c r="J2603">
        <v>0</v>
      </c>
      <c r="K2603">
        <v>0</v>
      </c>
      <c r="L2603">
        <v>0</v>
      </c>
      <c r="M2603">
        <v>0</v>
      </c>
      <c r="N2603">
        <v>0</v>
      </c>
      <c r="O2603">
        <v>1469</v>
      </c>
    </row>
    <row r="2604" spans="1:15">
      <c r="A2604" t="s">
        <v>30</v>
      </c>
      <c r="B2604" t="s">
        <v>39</v>
      </c>
      <c r="C2604" t="s">
        <v>46</v>
      </c>
      <c r="D2604" t="s">
        <v>53</v>
      </c>
      <c r="E2604">
        <v>3</v>
      </c>
      <c r="F2604" t="str">
        <f t="shared" si="40"/>
        <v>Average Per Device1-in-2July System Peak Day30% Cycling3</v>
      </c>
      <c r="G2604">
        <v>1.70241</v>
      </c>
      <c r="H2604">
        <v>1.70241</v>
      </c>
      <c r="I2604">
        <v>69.0762</v>
      </c>
      <c r="J2604">
        <v>0</v>
      </c>
      <c r="K2604">
        <v>0</v>
      </c>
      <c r="L2604">
        <v>0</v>
      </c>
      <c r="M2604">
        <v>0</v>
      </c>
      <c r="N2604">
        <v>0</v>
      </c>
      <c r="O2604">
        <v>1469</v>
      </c>
    </row>
    <row r="2605" spans="1:15">
      <c r="A2605" t="s">
        <v>51</v>
      </c>
      <c r="B2605" t="s">
        <v>39</v>
      </c>
      <c r="C2605" t="s">
        <v>46</v>
      </c>
      <c r="D2605" t="s">
        <v>53</v>
      </c>
      <c r="E2605">
        <v>3</v>
      </c>
      <c r="F2605" t="str">
        <f t="shared" si="40"/>
        <v>Aggregate1-in-2July System Peak Day30% Cycling3</v>
      </c>
      <c r="G2605">
        <v>6.6581250000000001</v>
      </c>
      <c r="H2605">
        <v>6.6581250000000001</v>
      </c>
      <c r="I2605">
        <v>69.0762</v>
      </c>
      <c r="J2605">
        <v>0</v>
      </c>
      <c r="K2605">
        <v>0</v>
      </c>
      <c r="L2605">
        <v>0</v>
      </c>
      <c r="M2605">
        <v>0</v>
      </c>
      <c r="N2605">
        <v>0</v>
      </c>
      <c r="O2605">
        <v>1469</v>
      </c>
    </row>
    <row r="2606" spans="1:15">
      <c r="A2606" t="s">
        <v>31</v>
      </c>
      <c r="B2606" t="s">
        <v>39</v>
      </c>
      <c r="C2606" t="s">
        <v>46</v>
      </c>
      <c r="D2606" t="s">
        <v>53</v>
      </c>
      <c r="E2606">
        <v>4</v>
      </c>
      <c r="F2606" t="str">
        <f t="shared" si="40"/>
        <v>Average Per Ton1-in-2July System Peak Day30% Cycling4</v>
      </c>
      <c r="G2606">
        <v>0.43033080000000001</v>
      </c>
      <c r="H2606">
        <v>0.43033080000000001</v>
      </c>
      <c r="I2606">
        <v>68.571100000000001</v>
      </c>
      <c r="J2606">
        <v>0</v>
      </c>
      <c r="K2606">
        <v>0</v>
      </c>
      <c r="L2606">
        <v>0</v>
      </c>
      <c r="M2606">
        <v>0</v>
      </c>
      <c r="N2606">
        <v>0</v>
      </c>
      <c r="O2606">
        <v>1469</v>
      </c>
    </row>
    <row r="2607" spans="1:15">
      <c r="A2607" t="s">
        <v>29</v>
      </c>
      <c r="B2607" t="s">
        <v>39</v>
      </c>
      <c r="C2607" t="s">
        <v>46</v>
      </c>
      <c r="D2607" t="s">
        <v>53</v>
      </c>
      <c r="E2607">
        <v>4</v>
      </c>
      <c r="F2607" t="str">
        <f t="shared" si="40"/>
        <v>Average Per Premise1-in-2July System Peak Day30% Cycling4</v>
      </c>
      <c r="G2607">
        <v>4.4373290000000001</v>
      </c>
      <c r="H2607">
        <v>4.4373290000000001</v>
      </c>
      <c r="I2607">
        <v>68.571100000000001</v>
      </c>
      <c r="J2607">
        <v>0</v>
      </c>
      <c r="K2607">
        <v>0</v>
      </c>
      <c r="L2607">
        <v>0</v>
      </c>
      <c r="M2607">
        <v>0</v>
      </c>
      <c r="N2607">
        <v>0</v>
      </c>
      <c r="O2607">
        <v>1469</v>
      </c>
    </row>
    <row r="2608" spans="1:15">
      <c r="A2608" t="s">
        <v>30</v>
      </c>
      <c r="B2608" t="s">
        <v>39</v>
      </c>
      <c r="C2608" t="s">
        <v>46</v>
      </c>
      <c r="D2608" t="s">
        <v>53</v>
      </c>
      <c r="E2608">
        <v>4</v>
      </c>
      <c r="F2608" t="str">
        <f t="shared" si="40"/>
        <v>Average Per Device1-in-2July System Peak Day30% Cycling4</v>
      </c>
      <c r="G2608">
        <v>1.666693</v>
      </c>
      <c r="H2608">
        <v>1.666693</v>
      </c>
      <c r="I2608">
        <v>68.571100000000001</v>
      </c>
      <c r="J2608">
        <v>0</v>
      </c>
      <c r="K2608">
        <v>0</v>
      </c>
      <c r="L2608">
        <v>0</v>
      </c>
      <c r="M2608">
        <v>0</v>
      </c>
      <c r="N2608">
        <v>0</v>
      </c>
      <c r="O2608">
        <v>1469</v>
      </c>
    </row>
    <row r="2609" spans="1:15">
      <c r="A2609" t="s">
        <v>51</v>
      </c>
      <c r="B2609" t="s">
        <v>39</v>
      </c>
      <c r="C2609" t="s">
        <v>46</v>
      </c>
      <c r="D2609" t="s">
        <v>53</v>
      </c>
      <c r="E2609">
        <v>4</v>
      </c>
      <c r="F2609" t="str">
        <f t="shared" si="40"/>
        <v>Aggregate1-in-2July System Peak Day30% Cycling4</v>
      </c>
      <c r="G2609">
        <v>6.5184369999999996</v>
      </c>
      <c r="H2609">
        <v>6.5184369999999996</v>
      </c>
      <c r="I2609">
        <v>68.571100000000001</v>
      </c>
      <c r="J2609">
        <v>0</v>
      </c>
      <c r="K2609">
        <v>0</v>
      </c>
      <c r="L2609">
        <v>0</v>
      </c>
      <c r="M2609">
        <v>0</v>
      </c>
      <c r="N2609">
        <v>0</v>
      </c>
      <c r="O2609">
        <v>1469</v>
      </c>
    </row>
    <row r="2610" spans="1:15">
      <c r="A2610" t="s">
        <v>31</v>
      </c>
      <c r="B2610" t="s">
        <v>39</v>
      </c>
      <c r="C2610" t="s">
        <v>46</v>
      </c>
      <c r="D2610" t="s">
        <v>53</v>
      </c>
      <c r="E2610">
        <v>5</v>
      </c>
      <c r="F2610" t="str">
        <f t="shared" si="40"/>
        <v>Average Per Ton1-in-2July System Peak Day30% Cycling5</v>
      </c>
      <c r="G2610">
        <v>0.43682559999999998</v>
      </c>
      <c r="H2610">
        <v>0.43682559999999998</v>
      </c>
      <c r="I2610">
        <v>66.789000000000001</v>
      </c>
      <c r="J2610">
        <v>0</v>
      </c>
      <c r="K2610">
        <v>0</v>
      </c>
      <c r="L2610">
        <v>0</v>
      </c>
      <c r="M2610">
        <v>0</v>
      </c>
      <c r="N2610">
        <v>0</v>
      </c>
      <c r="O2610">
        <v>1469</v>
      </c>
    </row>
    <row r="2611" spans="1:15">
      <c r="A2611" t="s">
        <v>29</v>
      </c>
      <c r="B2611" t="s">
        <v>39</v>
      </c>
      <c r="C2611" t="s">
        <v>46</v>
      </c>
      <c r="D2611" t="s">
        <v>53</v>
      </c>
      <c r="E2611">
        <v>5</v>
      </c>
      <c r="F2611" t="str">
        <f t="shared" si="40"/>
        <v>Average Per Premise1-in-2July System Peak Day30% Cycling5</v>
      </c>
      <c r="G2611">
        <v>4.5042999999999997</v>
      </c>
      <c r="H2611">
        <v>4.5042999999999997</v>
      </c>
      <c r="I2611">
        <v>66.789000000000001</v>
      </c>
      <c r="J2611">
        <v>0</v>
      </c>
      <c r="K2611">
        <v>0</v>
      </c>
      <c r="L2611">
        <v>0</v>
      </c>
      <c r="M2611">
        <v>0</v>
      </c>
      <c r="N2611">
        <v>0</v>
      </c>
      <c r="O2611">
        <v>1469</v>
      </c>
    </row>
    <row r="2612" spans="1:15">
      <c r="A2612" t="s">
        <v>30</v>
      </c>
      <c r="B2612" t="s">
        <v>39</v>
      </c>
      <c r="C2612" t="s">
        <v>46</v>
      </c>
      <c r="D2612" t="s">
        <v>53</v>
      </c>
      <c r="E2612">
        <v>5</v>
      </c>
      <c r="F2612" t="str">
        <f t="shared" si="40"/>
        <v>Average Per Device1-in-2July System Peak Day30% Cycling5</v>
      </c>
      <c r="G2612">
        <v>1.691848</v>
      </c>
      <c r="H2612">
        <v>1.691848</v>
      </c>
      <c r="I2612">
        <v>66.789000000000001</v>
      </c>
      <c r="J2612">
        <v>0</v>
      </c>
      <c r="K2612">
        <v>0</v>
      </c>
      <c r="L2612">
        <v>0</v>
      </c>
      <c r="M2612">
        <v>0</v>
      </c>
      <c r="N2612">
        <v>0</v>
      </c>
      <c r="O2612">
        <v>1469</v>
      </c>
    </row>
    <row r="2613" spans="1:15">
      <c r="A2613" t="s">
        <v>51</v>
      </c>
      <c r="B2613" t="s">
        <v>39</v>
      </c>
      <c r="C2613" t="s">
        <v>46</v>
      </c>
      <c r="D2613" t="s">
        <v>53</v>
      </c>
      <c r="E2613">
        <v>5</v>
      </c>
      <c r="F2613" t="str">
        <f t="shared" si="40"/>
        <v>Aggregate1-in-2July System Peak Day30% Cycling5</v>
      </c>
      <c r="G2613">
        <v>6.6168170000000002</v>
      </c>
      <c r="H2613">
        <v>6.6168170000000002</v>
      </c>
      <c r="I2613">
        <v>66.789000000000001</v>
      </c>
      <c r="J2613">
        <v>0</v>
      </c>
      <c r="K2613">
        <v>0</v>
      </c>
      <c r="L2613">
        <v>0</v>
      </c>
      <c r="M2613">
        <v>0</v>
      </c>
      <c r="N2613">
        <v>0</v>
      </c>
      <c r="O2613">
        <v>1469</v>
      </c>
    </row>
    <row r="2614" spans="1:15">
      <c r="A2614" t="s">
        <v>31</v>
      </c>
      <c r="B2614" t="s">
        <v>39</v>
      </c>
      <c r="C2614" t="s">
        <v>46</v>
      </c>
      <c r="D2614" t="s">
        <v>53</v>
      </c>
      <c r="E2614">
        <v>6</v>
      </c>
      <c r="F2614" t="str">
        <f t="shared" si="40"/>
        <v>Average Per Ton1-in-2July System Peak Day30% Cycling6</v>
      </c>
      <c r="G2614">
        <v>0.48452190000000001</v>
      </c>
      <c r="H2614">
        <v>0.48452190000000001</v>
      </c>
      <c r="I2614">
        <v>67.433599999999998</v>
      </c>
      <c r="J2614">
        <v>0</v>
      </c>
      <c r="K2614">
        <v>0</v>
      </c>
      <c r="L2614">
        <v>0</v>
      </c>
      <c r="M2614">
        <v>0</v>
      </c>
      <c r="N2614">
        <v>0</v>
      </c>
      <c r="O2614">
        <v>1469</v>
      </c>
    </row>
    <row r="2615" spans="1:15">
      <c r="A2615" t="s">
        <v>29</v>
      </c>
      <c r="B2615" t="s">
        <v>39</v>
      </c>
      <c r="C2615" t="s">
        <v>46</v>
      </c>
      <c r="D2615" t="s">
        <v>53</v>
      </c>
      <c r="E2615">
        <v>6</v>
      </c>
      <c r="F2615" t="str">
        <f t="shared" si="40"/>
        <v>Average Per Premise1-in-2July System Peak Day30% Cycling6</v>
      </c>
      <c r="G2615">
        <v>4.9961169999999999</v>
      </c>
      <c r="H2615">
        <v>4.9961169999999999</v>
      </c>
      <c r="I2615">
        <v>67.433599999999998</v>
      </c>
      <c r="J2615">
        <v>0</v>
      </c>
      <c r="K2615">
        <v>0</v>
      </c>
      <c r="L2615">
        <v>0</v>
      </c>
      <c r="M2615">
        <v>0</v>
      </c>
      <c r="N2615">
        <v>0</v>
      </c>
      <c r="O2615">
        <v>1469</v>
      </c>
    </row>
    <row r="2616" spans="1:15">
      <c r="A2616" t="s">
        <v>30</v>
      </c>
      <c r="B2616" t="s">
        <v>39</v>
      </c>
      <c r="C2616" t="s">
        <v>46</v>
      </c>
      <c r="D2616" t="s">
        <v>53</v>
      </c>
      <c r="E2616">
        <v>6</v>
      </c>
      <c r="F2616" t="str">
        <f t="shared" si="40"/>
        <v>Average Per Device1-in-2July System Peak Day30% Cycling6</v>
      </c>
      <c r="G2616">
        <v>1.8765780000000001</v>
      </c>
      <c r="H2616">
        <v>1.8765780000000001</v>
      </c>
      <c r="I2616">
        <v>67.433599999999998</v>
      </c>
      <c r="J2616">
        <v>0</v>
      </c>
      <c r="K2616">
        <v>0</v>
      </c>
      <c r="L2616">
        <v>0</v>
      </c>
      <c r="M2616">
        <v>0</v>
      </c>
      <c r="N2616">
        <v>0</v>
      </c>
      <c r="O2616">
        <v>1469</v>
      </c>
    </row>
    <row r="2617" spans="1:15">
      <c r="A2617" t="s">
        <v>51</v>
      </c>
      <c r="B2617" t="s">
        <v>39</v>
      </c>
      <c r="C2617" t="s">
        <v>46</v>
      </c>
      <c r="D2617" t="s">
        <v>53</v>
      </c>
      <c r="E2617">
        <v>6</v>
      </c>
      <c r="F2617" t="str">
        <f t="shared" si="40"/>
        <v>Aggregate1-in-2July System Peak Day30% Cycling6</v>
      </c>
      <c r="G2617">
        <v>7.3392949999999999</v>
      </c>
      <c r="H2617">
        <v>7.3392949999999999</v>
      </c>
      <c r="I2617">
        <v>67.433599999999998</v>
      </c>
      <c r="J2617">
        <v>0</v>
      </c>
      <c r="K2617">
        <v>0</v>
      </c>
      <c r="L2617">
        <v>0</v>
      </c>
      <c r="M2617">
        <v>0</v>
      </c>
      <c r="N2617">
        <v>0</v>
      </c>
      <c r="O2617">
        <v>1469</v>
      </c>
    </row>
    <row r="2618" spans="1:15">
      <c r="A2618" t="s">
        <v>31</v>
      </c>
      <c r="B2618" t="s">
        <v>39</v>
      </c>
      <c r="C2618" t="s">
        <v>46</v>
      </c>
      <c r="D2618" t="s">
        <v>53</v>
      </c>
      <c r="E2618">
        <v>7</v>
      </c>
      <c r="F2618" t="str">
        <f t="shared" si="40"/>
        <v>Average Per Ton1-in-2July System Peak Day30% Cycling7</v>
      </c>
      <c r="G2618">
        <v>0.55504050000000005</v>
      </c>
      <c r="H2618">
        <v>0.55504050000000005</v>
      </c>
      <c r="I2618">
        <v>70.614000000000004</v>
      </c>
      <c r="J2618">
        <v>0</v>
      </c>
      <c r="K2618">
        <v>0</v>
      </c>
      <c r="L2618">
        <v>0</v>
      </c>
      <c r="M2618">
        <v>0</v>
      </c>
      <c r="N2618">
        <v>0</v>
      </c>
      <c r="O2618">
        <v>1469</v>
      </c>
    </row>
    <row r="2619" spans="1:15">
      <c r="A2619" t="s">
        <v>29</v>
      </c>
      <c r="B2619" t="s">
        <v>39</v>
      </c>
      <c r="C2619" t="s">
        <v>46</v>
      </c>
      <c r="D2619" t="s">
        <v>53</v>
      </c>
      <c r="E2619">
        <v>7</v>
      </c>
      <c r="F2619" t="str">
        <f t="shared" si="40"/>
        <v>Average Per Premise1-in-2July System Peak Day30% Cycling7</v>
      </c>
      <c r="G2619">
        <v>5.7232649999999996</v>
      </c>
      <c r="H2619">
        <v>5.7232649999999996</v>
      </c>
      <c r="I2619">
        <v>70.614000000000004</v>
      </c>
      <c r="J2619">
        <v>0</v>
      </c>
      <c r="K2619">
        <v>0</v>
      </c>
      <c r="L2619">
        <v>0</v>
      </c>
      <c r="M2619">
        <v>0</v>
      </c>
      <c r="N2619">
        <v>0</v>
      </c>
      <c r="O2619">
        <v>1469</v>
      </c>
    </row>
    <row r="2620" spans="1:15">
      <c r="A2620" t="s">
        <v>30</v>
      </c>
      <c r="B2620" t="s">
        <v>39</v>
      </c>
      <c r="C2620" t="s">
        <v>46</v>
      </c>
      <c r="D2620" t="s">
        <v>53</v>
      </c>
      <c r="E2620">
        <v>7</v>
      </c>
      <c r="F2620" t="str">
        <f t="shared" si="40"/>
        <v>Average Per Device1-in-2July System Peak Day30% Cycling7</v>
      </c>
      <c r="G2620">
        <v>2.1497000000000002</v>
      </c>
      <c r="H2620">
        <v>2.1497000000000002</v>
      </c>
      <c r="I2620">
        <v>70.614000000000004</v>
      </c>
      <c r="J2620">
        <v>0</v>
      </c>
      <c r="K2620">
        <v>0</v>
      </c>
      <c r="L2620">
        <v>0</v>
      </c>
      <c r="M2620">
        <v>0</v>
      </c>
      <c r="N2620">
        <v>0</v>
      </c>
      <c r="O2620">
        <v>1469</v>
      </c>
    </row>
    <row r="2621" spans="1:15">
      <c r="A2621" t="s">
        <v>51</v>
      </c>
      <c r="B2621" t="s">
        <v>39</v>
      </c>
      <c r="C2621" t="s">
        <v>46</v>
      </c>
      <c r="D2621" t="s">
        <v>53</v>
      </c>
      <c r="E2621">
        <v>7</v>
      </c>
      <c r="F2621" t="str">
        <f t="shared" si="40"/>
        <v>Aggregate1-in-2July System Peak Day30% Cycling7</v>
      </c>
      <c r="G2621">
        <v>8.4074770000000001</v>
      </c>
      <c r="H2621">
        <v>8.4074770000000001</v>
      </c>
      <c r="I2621">
        <v>70.614000000000004</v>
      </c>
      <c r="J2621">
        <v>0</v>
      </c>
      <c r="K2621">
        <v>0</v>
      </c>
      <c r="L2621">
        <v>0</v>
      </c>
      <c r="M2621">
        <v>0</v>
      </c>
      <c r="N2621">
        <v>0</v>
      </c>
      <c r="O2621">
        <v>1469</v>
      </c>
    </row>
    <row r="2622" spans="1:15">
      <c r="A2622" t="s">
        <v>31</v>
      </c>
      <c r="B2622" t="s">
        <v>39</v>
      </c>
      <c r="C2622" t="s">
        <v>46</v>
      </c>
      <c r="D2622" t="s">
        <v>53</v>
      </c>
      <c r="E2622">
        <v>8</v>
      </c>
      <c r="F2622" t="str">
        <f t="shared" si="40"/>
        <v>Average Per Ton1-in-2July System Peak Day30% Cycling8</v>
      </c>
      <c r="G2622">
        <v>0.67840820000000002</v>
      </c>
      <c r="H2622">
        <v>0.67840820000000002</v>
      </c>
      <c r="I2622">
        <v>72.994600000000005</v>
      </c>
      <c r="J2622">
        <v>0</v>
      </c>
      <c r="K2622">
        <v>0</v>
      </c>
      <c r="L2622">
        <v>0</v>
      </c>
      <c r="M2622">
        <v>0</v>
      </c>
      <c r="N2622">
        <v>0</v>
      </c>
      <c r="O2622">
        <v>1469</v>
      </c>
    </row>
    <row r="2623" spans="1:15">
      <c r="A2623" t="s">
        <v>29</v>
      </c>
      <c r="B2623" t="s">
        <v>39</v>
      </c>
      <c r="C2623" t="s">
        <v>46</v>
      </c>
      <c r="D2623" t="s">
        <v>53</v>
      </c>
      <c r="E2623">
        <v>8</v>
      </c>
      <c r="F2623" t="str">
        <f t="shared" si="40"/>
        <v>Average Per Premise1-in-2July System Peak Day30% Cycling8</v>
      </c>
      <c r="G2623">
        <v>6.9953630000000002</v>
      </c>
      <c r="H2623">
        <v>6.9953630000000002</v>
      </c>
      <c r="I2623">
        <v>72.994600000000005</v>
      </c>
      <c r="J2623">
        <v>0</v>
      </c>
      <c r="K2623">
        <v>0</v>
      </c>
      <c r="L2623">
        <v>0</v>
      </c>
      <c r="M2623">
        <v>0</v>
      </c>
      <c r="N2623">
        <v>0</v>
      </c>
      <c r="O2623">
        <v>1469</v>
      </c>
    </row>
    <row r="2624" spans="1:15">
      <c r="A2624" t="s">
        <v>30</v>
      </c>
      <c r="B2624" t="s">
        <v>39</v>
      </c>
      <c r="C2624" t="s">
        <v>46</v>
      </c>
      <c r="D2624" t="s">
        <v>53</v>
      </c>
      <c r="E2624">
        <v>8</v>
      </c>
      <c r="F2624" t="str">
        <f t="shared" si="40"/>
        <v>Average Per Device1-in-2July System Peak Day30% Cycling8</v>
      </c>
      <c r="G2624">
        <v>2.6275089999999999</v>
      </c>
      <c r="H2624">
        <v>2.6275089999999999</v>
      </c>
      <c r="I2624">
        <v>72.994600000000005</v>
      </c>
      <c r="J2624">
        <v>0</v>
      </c>
      <c r="K2624">
        <v>0</v>
      </c>
      <c r="L2624">
        <v>0</v>
      </c>
      <c r="M2624">
        <v>0</v>
      </c>
      <c r="N2624">
        <v>0</v>
      </c>
      <c r="O2624">
        <v>1469</v>
      </c>
    </row>
    <row r="2625" spans="1:15">
      <c r="A2625" t="s">
        <v>51</v>
      </c>
      <c r="B2625" t="s">
        <v>39</v>
      </c>
      <c r="C2625" t="s">
        <v>46</v>
      </c>
      <c r="D2625" t="s">
        <v>53</v>
      </c>
      <c r="E2625">
        <v>8</v>
      </c>
      <c r="F2625" t="str">
        <f t="shared" si="40"/>
        <v>Aggregate1-in-2July System Peak Day30% Cycling8</v>
      </c>
      <c r="G2625">
        <v>10.27619</v>
      </c>
      <c r="H2625">
        <v>10.27619</v>
      </c>
      <c r="I2625">
        <v>72.994600000000005</v>
      </c>
      <c r="J2625">
        <v>0</v>
      </c>
      <c r="K2625">
        <v>0</v>
      </c>
      <c r="L2625">
        <v>0</v>
      </c>
      <c r="M2625">
        <v>0</v>
      </c>
      <c r="N2625">
        <v>0</v>
      </c>
      <c r="O2625">
        <v>1469</v>
      </c>
    </row>
    <row r="2626" spans="1:15">
      <c r="A2626" t="s">
        <v>31</v>
      </c>
      <c r="B2626" t="s">
        <v>39</v>
      </c>
      <c r="C2626" t="s">
        <v>46</v>
      </c>
      <c r="D2626" t="s">
        <v>53</v>
      </c>
      <c r="E2626">
        <v>9</v>
      </c>
      <c r="F2626" t="str">
        <f t="shared" si="40"/>
        <v>Average Per Ton1-in-2July System Peak Day30% Cycling9</v>
      </c>
      <c r="G2626">
        <v>0.86727790000000005</v>
      </c>
      <c r="H2626">
        <v>0.86727790000000005</v>
      </c>
      <c r="I2626">
        <v>77.238299999999995</v>
      </c>
      <c r="J2626">
        <v>0</v>
      </c>
      <c r="K2626">
        <v>0</v>
      </c>
      <c r="L2626">
        <v>0</v>
      </c>
      <c r="M2626">
        <v>0</v>
      </c>
      <c r="N2626">
        <v>0</v>
      </c>
      <c r="O2626">
        <v>1469</v>
      </c>
    </row>
    <row r="2627" spans="1:15">
      <c r="A2627" t="s">
        <v>29</v>
      </c>
      <c r="B2627" t="s">
        <v>39</v>
      </c>
      <c r="C2627" t="s">
        <v>46</v>
      </c>
      <c r="D2627" t="s">
        <v>53</v>
      </c>
      <c r="E2627">
        <v>9</v>
      </c>
      <c r="F2627" t="str">
        <f t="shared" ref="F2627:F2690" si="41">CONCATENATE(A2627,B2627,C2627,D2627,E2627)</f>
        <v>Average Per Premise1-in-2July System Peak Day30% Cycling9</v>
      </c>
      <c r="G2627">
        <v>8.9428809999999999</v>
      </c>
      <c r="H2627">
        <v>8.9428809999999999</v>
      </c>
      <c r="I2627">
        <v>77.238299999999995</v>
      </c>
      <c r="J2627">
        <v>0</v>
      </c>
      <c r="K2627">
        <v>0</v>
      </c>
      <c r="L2627">
        <v>0</v>
      </c>
      <c r="M2627">
        <v>0</v>
      </c>
      <c r="N2627">
        <v>0</v>
      </c>
      <c r="O2627">
        <v>1469</v>
      </c>
    </row>
    <row r="2628" spans="1:15">
      <c r="A2628" t="s">
        <v>30</v>
      </c>
      <c r="B2628" t="s">
        <v>39</v>
      </c>
      <c r="C2628" t="s">
        <v>46</v>
      </c>
      <c r="D2628" t="s">
        <v>53</v>
      </c>
      <c r="E2628">
        <v>9</v>
      </c>
      <c r="F2628" t="str">
        <f t="shared" si="41"/>
        <v>Average Per Device1-in-2July System Peak Day30% Cycling9</v>
      </c>
      <c r="G2628">
        <v>3.3590110000000002</v>
      </c>
      <c r="H2628">
        <v>3.3590110000000002</v>
      </c>
      <c r="I2628">
        <v>77.238299999999995</v>
      </c>
      <c r="J2628">
        <v>0</v>
      </c>
      <c r="K2628">
        <v>0</v>
      </c>
      <c r="L2628">
        <v>0</v>
      </c>
      <c r="M2628">
        <v>0</v>
      </c>
      <c r="N2628">
        <v>0</v>
      </c>
      <c r="O2628">
        <v>1469</v>
      </c>
    </row>
    <row r="2629" spans="1:15">
      <c r="A2629" t="s">
        <v>51</v>
      </c>
      <c r="B2629" t="s">
        <v>39</v>
      </c>
      <c r="C2629" t="s">
        <v>46</v>
      </c>
      <c r="D2629" t="s">
        <v>53</v>
      </c>
      <c r="E2629">
        <v>9</v>
      </c>
      <c r="F2629" t="str">
        <f t="shared" si="41"/>
        <v>Aggregate1-in-2July System Peak Day30% Cycling9</v>
      </c>
      <c r="G2629">
        <v>13.137090000000001</v>
      </c>
      <c r="H2629">
        <v>13.137090000000001</v>
      </c>
      <c r="I2629">
        <v>77.238299999999995</v>
      </c>
      <c r="J2629">
        <v>0</v>
      </c>
      <c r="K2629">
        <v>0</v>
      </c>
      <c r="L2629">
        <v>0</v>
      </c>
      <c r="M2629">
        <v>0</v>
      </c>
      <c r="N2629">
        <v>0</v>
      </c>
      <c r="O2629">
        <v>1469</v>
      </c>
    </row>
    <row r="2630" spans="1:15">
      <c r="A2630" t="s">
        <v>31</v>
      </c>
      <c r="B2630" t="s">
        <v>39</v>
      </c>
      <c r="C2630" t="s">
        <v>46</v>
      </c>
      <c r="D2630" t="s">
        <v>53</v>
      </c>
      <c r="E2630">
        <v>10</v>
      </c>
      <c r="F2630" t="str">
        <f t="shared" si="41"/>
        <v>Average Per Ton1-in-2July System Peak Day30% Cycling10</v>
      </c>
      <c r="G2630">
        <v>1.037342</v>
      </c>
      <c r="H2630">
        <v>1.037342</v>
      </c>
      <c r="I2630">
        <v>80.948899999999995</v>
      </c>
      <c r="J2630">
        <v>0</v>
      </c>
      <c r="K2630">
        <v>0</v>
      </c>
      <c r="L2630">
        <v>0</v>
      </c>
      <c r="M2630">
        <v>0</v>
      </c>
      <c r="N2630">
        <v>0</v>
      </c>
      <c r="O2630">
        <v>1469</v>
      </c>
    </row>
    <row r="2631" spans="1:15">
      <c r="A2631" t="s">
        <v>29</v>
      </c>
      <c r="B2631" t="s">
        <v>39</v>
      </c>
      <c r="C2631" t="s">
        <v>46</v>
      </c>
      <c r="D2631" t="s">
        <v>53</v>
      </c>
      <c r="E2631">
        <v>10</v>
      </c>
      <c r="F2631" t="str">
        <f t="shared" si="41"/>
        <v>Average Per Premise1-in-2July System Peak Day30% Cycling10</v>
      </c>
      <c r="G2631">
        <v>10.696490000000001</v>
      </c>
      <c r="H2631">
        <v>10.696490000000001</v>
      </c>
      <c r="I2631">
        <v>80.948899999999995</v>
      </c>
      <c r="J2631">
        <v>0</v>
      </c>
      <c r="K2631">
        <v>0</v>
      </c>
      <c r="L2631">
        <v>0</v>
      </c>
      <c r="M2631">
        <v>0</v>
      </c>
      <c r="N2631">
        <v>0</v>
      </c>
      <c r="O2631">
        <v>1469</v>
      </c>
    </row>
    <row r="2632" spans="1:15">
      <c r="A2632" t="s">
        <v>30</v>
      </c>
      <c r="B2632" t="s">
        <v>39</v>
      </c>
      <c r="C2632" t="s">
        <v>46</v>
      </c>
      <c r="D2632" t="s">
        <v>53</v>
      </c>
      <c r="E2632">
        <v>10</v>
      </c>
      <c r="F2632" t="str">
        <f t="shared" si="41"/>
        <v>Average Per Device1-in-2July System Peak Day30% Cycling10</v>
      </c>
      <c r="G2632">
        <v>4.0176780000000001</v>
      </c>
      <c r="H2632">
        <v>4.0176780000000001</v>
      </c>
      <c r="I2632">
        <v>80.948899999999995</v>
      </c>
      <c r="J2632">
        <v>0</v>
      </c>
      <c r="K2632">
        <v>0</v>
      </c>
      <c r="L2632">
        <v>0</v>
      </c>
      <c r="M2632">
        <v>0</v>
      </c>
      <c r="N2632">
        <v>0</v>
      </c>
      <c r="O2632">
        <v>1469</v>
      </c>
    </row>
    <row r="2633" spans="1:15">
      <c r="A2633" t="s">
        <v>51</v>
      </c>
      <c r="B2633" t="s">
        <v>39</v>
      </c>
      <c r="C2633" t="s">
        <v>46</v>
      </c>
      <c r="D2633" t="s">
        <v>53</v>
      </c>
      <c r="E2633">
        <v>10</v>
      </c>
      <c r="F2633" t="str">
        <f t="shared" si="41"/>
        <v>Aggregate1-in-2July System Peak Day30% Cycling10</v>
      </c>
      <c r="G2633">
        <v>15.713139999999999</v>
      </c>
      <c r="H2633">
        <v>15.713139999999999</v>
      </c>
      <c r="I2633">
        <v>80.948899999999995</v>
      </c>
      <c r="J2633">
        <v>0</v>
      </c>
      <c r="K2633">
        <v>0</v>
      </c>
      <c r="L2633">
        <v>0</v>
      </c>
      <c r="M2633">
        <v>0</v>
      </c>
      <c r="N2633">
        <v>0</v>
      </c>
      <c r="O2633">
        <v>1469</v>
      </c>
    </row>
    <row r="2634" spans="1:15">
      <c r="A2634" t="s">
        <v>31</v>
      </c>
      <c r="B2634" t="s">
        <v>39</v>
      </c>
      <c r="C2634" t="s">
        <v>46</v>
      </c>
      <c r="D2634" t="s">
        <v>53</v>
      </c>
      <c r="E2634">
        <v>11</v>
      </c>
      <c r="F2634" t="str">
        <f t="shared" si="41"/>
        <v>Average Per Ton1-in-2July System Peak Day30% Cycling11</v>
      </c>
      <c r="G2634">
        <v>1.166595</v>
      </c>
      <c r="H2634">
        <v>1.166595</v>
      </c>
      <c r="I2634">
        <v>81.484700000000004</v>
      </c>
      <c r="J2634">
        <v>0</v>
      </c>
      <c r="K2634">
        <v>0</v>
      </c>
      <c r="L2634">
        <v>0</v>
      </c>
      <c r="M2634">
        <v>0</v>
      </c>
      <c r="N2634">
        <v>0</v>
      </c>
      <c r="O2634">
        <v>1469</v>
      </c>
    </row>
    <row r="2635" spans="1:15">
      <c r="A2635" t="s">
        <v>29</v>
      </c>
      <c r="B2635" t="s">
        <v>39</v>
      </c>
      <c r="C2635" t="s">
        <v>46</v>
      </c>
      <c r="D2635" t="s">
        <v>53</v>
      </c>
      <c r="E2635">
        <v>11</v>
      </c>
      <c r="F2635" t="str">
        <f t="shared" si="41"/>
        <v>Average Per Premise1-in-2July System Peak Day30% Cycling11</v>
      </c>
      <c r="G2635">
        <v>12.02927</v>
      </c>
      <c r="H2635">
        <v>12.02927</v>
      </c>
      <c r="I2635">
        <v>81.484700000000004</v>
      </c>
      <c r="J2635">
        <v>0</v>
      </c>
      <c r="K2635">
        <v>0</v>
      </c>
      <c r="L2635">
        <v>0</v>
      </c>
      <c r="M2635">
        <v>0</v>
      </c>
      <c r="N2635">
        <v>0</v>
      </c>
      <c r="O2635">
        <v>1469</v>
      </c>
    </row>
    <row r="2636" spans="1:15">
      <c r="A2636" t="s">
        <v>30</v>
      </c>
      <c r="B2636" t="s">
        <v>39</v>
      </c>
      <c r="C2636" t="s">
        <v>46</v>
      </c>
      <c r="D2636" t="s">
        <v>53</v>
      </c>
      <c r="E2636">
        <v>11</v>
      </c>
      <c r="F2636" t="str">
        <f t="shared" si="41"/>
        <v>Average Per Device1-in-2July System Peak Day30% Cycling11</v>
      </c>
      <c r="G2636">
        <v>4.5182820000000001</v>
      </c>
      <c r="H2636">
        <v>4.5182820000000001</v>
      </c>
      <c r="I2636">
        <v>81.484700000000004</v>
      </c>
      <c r="J2636">
        <v>0</v>
      </c>
      <c r="K2636">
        <v>0</v>
      </c>
      <c r="L2636">
        <v>0</v>
      </c>
      <c r="M2636">
        <v>0</v>
      </c>
      <c r="N2636">
        <v>0</v>
      </c>
      <c r="O2636">
        <v>1469</v>
      </c>
    </row>
    <row r="2637" spans="1:15">
      <c r="A2637" t="s">
        <v>51</v>
      </c>
      <c r="B2637" t="s">
        <v>39</v>
      </c>
      <c r="C2637" t="s">
        <v>46</v>
      </c>
      <c r="D2637" t="s">
        <v>53</v>
      </c>
      <c r="E2637">
        <v>11</v>
      </c>
      <c r="F2637" t="str">
        <f t="shared" si="41"/>
        <v>Aggregate1-in-2July System Peak Day30% Cycling11</v>
      </c>
      <c r="G2637">
        <v>17.670999999999999</v>
      </c>
      <c r="H2637">
        <v>17.670999999999999</v>
      </c>
      <c r="I2637">
        <v>81.484700000000004</v>
      </c>
      <c r="J2637">
        <v>0</v>
      </c>
      <c r="K2637">
        <v>0</v>
      </c>
      <c r="L2637">
        <v>0</v>
      </c>
      <c r="M2637">
        <v>0</v>
      </c>
      <c r="N2637">
        <v>0</v>
      </c>
      <c r="O2637">
        <v>1469</v>
      </c>
    </row>
    <row r="2638" spans="1:15">
      <c r="A2638" t="s">
        <v>31</v>
      </c>
      <c r="B2638" t="s">
        <v>39</v>
      </c>
      <c r="C2638" t="s">
        <v>46</v>
      </c>
      <c r="D2638" t="s">
        <v>53</v>
      </c>
      <c r="E2638">
        <v>12</v>
      </c>
      <c r="F2638" t="str">
        <f t="shared" si="41"/>
        <v>Average Per Ton1-in-2July System Peak Day30% Cycling12</v>
      </c>
      <c r="G2638">
        <v>1.2355830000000001</v>
      </c>
      <c r="H2638">
        <v>1.2355830000000001</v>
      </c>
      <c r="I2638">
        <v>84.832499999999996</v>
      </c>
      <c r="J2638">
        <v>0</v>
      </c>
      <c r="K2638">
        <v>0</v>
      </c>
      <c r="L2638">
        <v>0</v>
      </c>
      <c r="M2638">
        <v>0</v>
      </c>
      <c r="N2638">
        <v>0</v>
      </c>
      <c r="O2638">
        <v>1469</v>
      </c>
    </row>
    <row r="2639" spans="1:15">
      <c r="A2639" t="s">
        <v>29</v>
      </c>
      <c r="B2639" t="s">
        <v>39</v>
      </c>
      <c r="C2639" t="s">
        <v>46</v>
      </c>
      <c r="D2639" t="s">
        <v>53</v>
      </c>
      <c r="E2639">
        <v>12</v>
      </c>
      <c r="F2639" t="str">
        <f t="shared" si="41"/>
        <v>Average Per Premise1-in-2July System Peak Day30% Cycling12</v>
      </c>
      <c r="G2639">
        <v>12.740640000000001</v>
      </c>
      <c r="H2639">
        <v>12.740640000000001</v>
      </c>
      <c r="I2639">
        <v>84.832499999999996</v>
      </c>
      <c r="J2639">
        <v>0</v>
      </c>
      <c r="K2639">
        <v>0</v>
      </c>
      <c r="L2639">
        <v>0</v>
      </c>
      <c r="M2639">
        <v>0</v>
      </c>
      <c r="N2639">
        <v>0</v>
      </c>
      <c r="O2639">
        <v>1469</v>
      </c>
    </row>
    <row r="2640" spans="1:15">
      <c r="A2640" t="s">
        <v>30</v>
      </c>
      <c r="B2640" t="s">
        <v>39</v>
      </c>
      <c r="C2640" t="s">
        <v>46</v>
      </c>
      <c r="D2640" t="s">
        <v>53</v>
      </c>
      <c r="E2640">
        <v>12</v>
      </c>
      <c r="F2640" t="str">
        <f t="shared" si="41"/>
        <v>Average Per Device1-in-2July System Peak Day30% Cycling12</v>
      </c>
      <c r="G2640">
        <v>4.7854760000000001</v>
      </c>
      <c r="H2640">
        <v>4.7854760000000001</v>
      </c>
      <c r="I2640">
        <v>84.832499999999996</v>
      </c>
      <c r="J2640">
        <v>0</v>
      </c>
      <c r="K2640">
        <v>0</v>
      </c>
      <c r="L2640">
        <v>0</v>
      </c>
      <c r="M2640">
        <v>0</v>
      </c>
      <c r="N2640">
        <v>0</v>
      </c>
      <c r="O2640">
        <v>1469</v>
      </c>
    </row>
    <row r="2641" spans="1:15">
      <c r="A2641" t="s">
        <v>51</v>
      </c>
      <c r="B2641" t="s">
        <v>39</v>
      </c>
      <c r="C2641" t="s">
        <v>46</v>
      </c>
      <c r="D2641" t="s">
        <v>53</v>
      </c>
      <c r="E2641">
        <v>12</v>
      </c>
      <c r="F2641" t="str">
        <f t="shared" si="41"/>
        <v>Aggregate1-in-2July System Peak Day30% Cycling12</v>
      </c>
      <c r="G2641">
        <v>18.716000000000001</v>
      </c>
      <c r="H2641">
        <v>18.716000000000001</v>
      </c>
      <c r="I2641">
        <v>84.832499999999996</v>
      </c>
      <c r="J2641">
        <v>0</v>
      </c>
      <c r="K2641">
        <v>0</v>
      </c>
      <c r="L2641">
        <v>0</v>
      </c>
      <c r="M2641">
        <v>0</v>
      </c>
      <c r="N2641">
        <v>0</v>
      </c>
      <c r="O2641">
        <v>1469</v>
      </c>
    </row>
    <row r="2642" spans="1:15">
      <c r="A2642" t="s">
        <v>31</v>
      </c>
      <c r="B2642" t="s">
        <v>39</v>
      </c>
      <c r="C2642" t="s">
        <v>46</v>
      </c>
      <c r="D2642" t="s">
        <v>53</v>
      </c>
      <c r="E2642">
        <v>13</v>
      </c>
      <c r="F2642" t="str">
        <f t="shared" si="41"/>
        <v>Average Per Ton1-in-2July System Peak Day30% Cycling13</v>
      </c>
      <c r="G2642">
        <v>1.25806</v>
      </c>
      <c r="H2642">
        <v>1.25806</v>
      </c>
      <c r="I2642">
        <v>84.833200000000005</v>
      </c>
      <c r="J2642">
        <v>0</v>
      </c>
      <c r="K2642">
        <v>0</v>
      </c>
      <c r="L2642">
        <v>0</v>
      </c>
      <c r="M2642">
        <v>0</v>
      </c>
      <c r="N2642">
        <v>0</v>
      </c>
      <c r="O2642">
        <v>1469</v>
      </c>
    </row>
    <row r="2643" spans="1:15">
      <c r="A2643" t="s">
        <v>29</v>
      </c>
      <c r="B2643" t="s">
        <v>39</v>
      </c>
      <c r="C2643" t="s">
        <v>46</v>
      </c>
      <c r="D2643" t="s">
        <v>53</v>
      </c>
      <c r="E2643">
        <v>13</v>
      </c>
      <c r="F2643" t="str">
        <f t="shared" si="41"/>
        <v>Average Per Premise1-in-2July System Peak Day30% Cycling13</v>
      </c>
      <c r="G2643">
        <v>12.97241</v>
      </c>
      <c r="H2643">
        <v>12.97241</v>
      </c>
      <c r="I2643">
        <v>84.833200000000005</v>
      </c>
      <c r="J2643">
        <v>0</v>
      </c>
      <c r="K2643">
        <v>0</v>
      </c>
      <c r="L2643">
        <v>0</v>
      </c>
      <c r="M2643">
        <v>0</v>
      </c>
      <c r="N2643">
        <v>0</v>
      </c>
      <c r="O2643">
        <v>1469</v>
      </c>
    </row>
    <row r="2644" spans="1:15">
      <c r="A2644" t="s">
        <v>30</v>
      </c>
      <c r="B2644" t="s">
        <v>39</v>
      </c>
      <c r="C2644" t="s">
        <v>46</v>
      </c>
      <c r="D2644" t="s">
        <v>53</v>
      </c>
      <c r="E2644">
        <v>13</v>
      </c>
      <c r="F2644" t="str">
        <f t="shared" si="41"/>
        <v>Average Per Device1-in-2July System Peak Day30% Cycling13</v>
      </c>
      <c r="G2644">
        <v>4.8725319999999996</v>
      </c>
      <c r="H2644">
        <v>4.8725319999999996</v>
      </c>
      <c r="I2644">
        <v>84.833200000000005</v>
      </c>
      <c r="J2644">
        <v>0</v>
      </c>
      <c r="K2644">
        <v>0</v>
      </c>
      <c r="L2644">
        <v>0</v>
      </c>
      <c r="M2644">
        <v>0</v>
      </c>
      <c r="N2644">
        <v>0</v>
      </c>
      <c r="O2644">
        <v>1469</v>
      </c>
    </row>
    <row r="2645" spans="1:15">
      <c r="A2645" t="s">
        <v>51</v>
      </c>
      <c r="B2645" t="s">
        <v>39</v>
      </c>
      <c r="C2645" t="s">
        <v>46</v>
      </c>
      <c r="D2645" t="s">
        <v>53</v>
      </c>
      <c r="E2645">
        <v>13</v>
      </c>
      <c r="F2645" t="str">
        <f t="shared" si="41"/>
        <v>Aggregate1-in-2July System Peak Day30% Cycling13</v>
      </c>
      <c r="G2645">
        <v>19.056470000000001</v>
      </c>
      <c r="H2645">
        <v>19.056470000000001</v>
      </c>
      <c r="I2645">
        <v>84.833200000000005</v>
      </c>
      <c r="J2645">
        <v>0</v>
      </c>
      <c r="K2645">
        <v>0</v>
      </c>
      <c r="L2645">
        <v>0</v>
      </c>
      <c r="M2645">
        <v>0</v>
      </c>
      <c r="N2645">
        <v>0</v>
      </c>
      <c r="O2645">
        <v>1469</v>
      </c>
    </row>
    <row r="2646" spans="1:15">
      <c r="A2646" t="s">
        <v>31</v>
      </c>
      <c r="B2646" t="s">
        <v>39</v>
      </c>
      <c r="C2646" t="s">
        <v>46</v>
      </c>
      <c r="D2646" t="s">
        <v>53</v>
      </c>
      <c r="E2646">
        <v>14</v>
      </c>
      <c r="F2646" t="str">
        <f t="shared" si="41"/>
        <v>Average Per Ton1-in-2July System Peak Day30% Cycling14</v>
      </c>
      <c r="G2646">
        <v>1.1974720000000001</v>
      </c>
      <c r="H2646">
        <v>1.263215</v>
      </c>
      <c r="I2646">
        <v>85.9816</v>
      </c>
      <c r="J2646">
        <v>4.31543E-2</v>
      </c>
      <c r="K2646">
        <v>5.6499500000000001E-2</v>
      </c>
      <c r="L2646">
        <v>6.5742300000000004E-2</v>
      </c>
      <c r="M2646">
        <v>7.4985099999999999E-2</v>
      </c>
      <c r="N2646">
        <v>8.8330199999999998E-2</v>
      </c>
      <c r="O2646">
        <v>1469</v>
      </c>
    </row>
    <row r="2647" spans="1:15">
      <c r="A2647" t="s">
        <v>29</v>
      </c>
      <c r="B2647" t="s">
        <v>39</v>
      </c>
      <c r="C2647" t="s">
        <v>46</v>
      </c>
      <c r="D2647" t="s">
        <v>53</v>
      </c>
      <c r="E2647">
        <v>14</v>
      </c>
      <c r="F2647" t="str">
        <f t="shared" si="41"/>
        <v>Average Per Premise1-in-2July System Peak Day30% Cycling14</v>
      </c>
      <c r="G2647">
        <v>12.347659999999999</v>
      </c>
      <c r="H2647">
        <v>13.02556</v>
      </c>
      <c r="I2647">
        <v>85.9816</v>
      </c>
      <c r="J2647">
        <v>0.44498300000000002</v>
      </c>
      <c r="K2647">
        <v>0.58259059999999996</v>
      </c>
      <c r="L2647">
        <v>0.67789719999999998</v>
      </c>
      <c r="M2647">
        <v>0.7732038</v>
      </c>
      <c r="N2647">
        <v>0.91081140000000005</v>
      </c>
      <c r="O2647">
        <v>1469</v>
      </c>
    </row>
    <row r="2648" spans="1:15">
      <c r="A2648" t="s">
        <v>30</v>
      </c>
      <c r="B2648" t="s">
        <v>39</v>
      </c>
      <c r="C2648" t="s">
        <v>46</v>
      </c>
      <c r="D2648" t="s">
        <v>53</v>
      </c>
      <c r="E2648">
        <v>14</v>
      </c>
      <c r="F2648" t="str">
        <f t="shared" si="41"/>
        <v>Average Per Device1-in-2July System Peak Day30% Cycling14</v>
      </c>
      <c r="G2648">
        <v>4.6378709999999996</v>
      </c>
      <c r="H2648">
        <v>4.8924940000000001</v>
      </c>
      <c r="I2648">
        <v>85.9816</v>
      </c>
      <c r="J2648">
        <v>0.16713890000000001</v>
      </c>
      <c r="K2648">
        <v>0.2188252</v>
      </c>
      <c r="L2648">
        <v>0.25462309999999999</v>
      </c>
      <c r="M2648">
        <v>0.29042089999999998</v>
      </c>
      <c r="N2648">
        <v>0.34210740000000001</v>
      </c>
      <c r="O2648">
        <v>1469</v>
      </c>
    </row>
    <row r="2649" spans="1:15">
      <c r="A2649" t="s">
        <v>51</v>
      </c>
      <c r="B2649" t="s">
        <v>39</v>
      </c>
      <c r="C2649" t="s">
        <v>46</v>
      </c>
      <c r="D2649" t="s">
        <v>53</v>
      </c>
      <c r="E2649">
        <v>14</v>
      </c>
      <c r="F2649" t="str">
        <f t="shared" si="41"/>
        <v>Aggregate1-in-2July System Peak Day30% Cycling14</v>
      </c>
      <c r="G2649">
        <v>18.13871</v>
      </c>
      <c r="H2649">
        <v>19.134550000000001</v>
      </c>
      <c r="I2649">
        <v>85.9816</v>
      </c>
      <c r="J2649">
        <v>0.65368009999999999</v>
      </c>
      <c r="K2649">
        <v>0.85582550000000002</v>
      </c>
      <c r="L2649">
        <v>0.99583100000000002</v>
      </c>
      <c r="M2649">
        <v>1.1358360000000001</v>
      </c>
      <c r="N2649">
        <v>1.337982</v>
      </c>
      <c r="O2649">
        <v>1469</v>
      </c>
    </row>
    <row r="2650" spans="1:15">
      <c r="A2650" t="s">
        <v>31</v>
      </c>
      <c r="B2650" t="s">
        <v>39</v>
      </c>
      <c r="C2650" t="s">
        <v>46</v>
      </c>
      <c r="D2650" t="s">
        <v>53</v>
      </c>
      <c r="E2650">
        <v>15</v>
      </c>
      <c r="F2650" t="str">
        <f t="shared" si="41"/>
        <v>Average Per Ton1-in-2July System Peak Day30% Cycling15</v>
      </c>
      <c r="G2650">
        <v>1.1897899999999999</v>
      </c>
      <c r="H2650">
        <v>1.2627969999999999</v>
      </c>
      <c r="I2650">
        <v>85.031300000000002</v>
      </c>
      <c r="J2650">
        <v>4.7923E-2</v>
      </c>
      <c r="K2650">
        <v>6.2742800000000001E-2</v>
      </c>
      <c r="L2650">
        <v>7.3007000000000002E-2</v>
      </c>
      <c r="M2650">
        <v>8.3271200000000004E-2</v>
      </c>
      <c r="N2650">
        <v>9.8090999999999998E-2</v>
      </c>
      <c r="O2650">
        <v>1469</v>
      </c>
    </row>
    <row r="2651" spans="1:15">
      <c r="A2651" t="s">
        <v>29</v>
      </c>
      <c r="B2651" t="s">
        <v>39</v>
      </c>
      <c r="C2651" t="s">
        <v>46</v>
      </c>
      <c r="D2651" t="s">
        <v>53</v>
      </c>
      <c r="E2651">
        <v>15</v>
      </c>
      <c r="F2651" t="str">
        <f t="shared" si="41"/>
        <v>Average Per Premise1-in-2July System Peak Day30% Cycling15</v>
      </c>
      <c r="G2651">
        <v>12.26845</v>
      </c>
      <c r="H2651">
        <v>13.02126</v>
      </c>
      <c r="I2651">
        <v>85.031300000000002</v>
      </c>
      <c r="J2651">
        <v>0.49415520000000002</v>
      </c>
      <c r="K2651">
        <v>0.64696889999999996</v>
      </c>
      <c r="L2651">
        <v>0.75280720000000001</v>
      </c>
      <c r="M2651">
        <v>0.85864549999999995</v>
      </c>
      <c r="N2651">
        <v>1.0114590000000001</v>
      </c>
      <c r="O2651">
        <v>1469</v>
      </c>
    </row>
    <row r="2652" spans="1:15">
      <c r="A2652" t="s">
        <v>30</v>
      </c>
      <c r="B2652" t="s">
        <v>39</v>
      </c>
      <c r="C2652" t="s">
        <v>46</v>
      </c>
      <c r="D2652" t="s">
        <v>53</v>
      </c>
      <c r="E2652">
        <v>15</v>
      </c>
      <c r="F2652" t="str">
        <f t="shared" si="41"/>
        <v>Average Per Device1-in-2July System Peak Day30% Cycling15</v>
      </c>
      <c r="G2652">
        <v>4.6081180000000002</v>
      </c>
      <c r="H2652">
        <v>4.8908779999999998</v>
      </c>
      <c r="I2652">
        <v>85.031300000000002</v>
      </c>
      <c r="J2652">
        <v>0.1856083</v>
      </c>
      <c r="K2652">
        <v>0.24300620000000001</v>
      </c>
      <c r="L2652">
        <v>0.28275980000000001</v>
      </c>
      <c r="M2652">
        <v>0.32251350000000001</v>
      </c>
      <c r="N2652">
        <v>0.37991140000000001</v>
      </c>
      <c r="O2652">
        <v>1469</v>
      </c>
    </row>
    <row r="2653" spans="1:15">
      <c r="A2653" t="s">
        <v>51</v>
      </c>
      <c r="B2653" t="s">
        <v>39</v>
      </c>
      <c r="C2653" t="s">
        <v>46</v>
      </c>
      <c r="D2653" t="s">
        <v>53</v>
      </c>
      <c r="E2653">
        <v>15</v>
      </c>
      <c r="F2653" t="str">
        <f t="shared" si="41"/>
        <v>Aggregate1-in-2July System Peak Day30% Cycling15</v>
      </c>
      <c r="G2653">
        <v>18.022349999999999</v>
      </c>
      <c r="H2653">
        <v>19.128219999999999</v>
      </c>
      <c r="I2653">
        <v>85.031300000000002</v>
      </c>
      <c r="J2653">
        <v>0.72591399999999995</v>
      </c>
      <c r="K2653">
        <v>0.9503973</v>
      </c>
      <c r="L2653">
        <v>1.105874</v>
      </c>
      <c r="M2653">
        <v>1.26135</v>
      </c>
      <c r="N2653">
        <v>1.4858340000000001</v>
      </c>
      <c r="O2653">
        <v>1469</v>
      </c>
    </row>
    <row r="2654" spans="1:15">
      <c r="A2654" t="s">
        <v>31</v>
      </c>
      <c r="B2654" t="s">
        <v>39</v>
      </c>
      <c r="C2654" t="s">
        <v>46</v>
      </c>
      <c r="D2654" t="s">
        <v>53</v>
      </c>
      <c r="E2654">
        <v>16</v>
      </c>
      <c r="F2654" t="str">
        <f t="shared" si="41"/>
        <v>Average Per Ton1-in-2July System Peak Day30% Cycling16</v>
      </c>
      <c r="G2654">
        <v>1.1710830000000001</v>
      </c>
      <c r="H2654">
        <v>1.2372799999999999</v>
      </c>
      <c r="I2654">
        <v>84.997299999999996</v>
      </c>
      <c r="J2654">
        <v>4.34533E-2</v>
      </c>
      <c r="K2654">
        <v>5.6890900000000001E-2</v>
      </c>
      <c r="L2654">
        <v>6.6197800000000001E-2</v>
      </c>
      <c r="M2654">
        <v>7.5504600000000005E-2</v>
      </c>
      <c r="N2654">
        <v>8.8942199999999999E-2</v>
      </c>
      <c r="O2654">
        <v>1469</v>
      </c>
    </row>
    <row r="2655" spans="1:15">
      <c r="A2655" t="s">
        <v>29</v>
      </c>
      <c r="B2655" t="s">
        <v>39</v>
      </c>
      <c r="C2655" t="s">
        <v>46</v>
      </c>
      <c r="D2655" t="s">
        <v>53</v>
      </c>
      <c r="E2655">
        <v>16</v>
      </c>
      <c r="F2655" t="str">
        <f t="shared" si="41"/>
        <v>Average Per Premise1-in-2July System Peak Day30% Cycling16</v>
      </c>
      <c r="G2655">
        <v>12.07555</v>
      </c>
      <c r="H2655">
        <v>12.758139999999999</v>
      </c>
      <c r="I2655">
        <v>84.997299999999996</v>
      </c>
      <c r="J2655">
        <v>0.44806629999999997</v>
      </c>
      <c r="K2655">
        <v>0.58662740000000002</v>
      </c>
      <c r="L2655">
        <v>0.68259429999999999</v>
      </c>
      <c r="M2655">
        <v>0.77856119999999995</v>
      </c>
      <c r="N2655">
        <v>0.91712229999999995</v>
      </c>
      <c r="O2655">
        <v>1469</v>
      </c>
    </row>
    <row r="2656" spans="1:15">
      <c r="A2656" t="s">
        <v>30</v>
      </c>
      <c r="B2656" t="s">
        <v>39</v>
      </c>
      <c r="C2656" t="s">
        <v>46</v>
      </c>
      <c r="D2656" t="s">
        <v>53</v>
      </c>
      <c r="E2656">
        <v>16</v>
      </c>
      <c r="F2656" t="str">
        <f t="shared" si="41"/>
        <v>Average Per Device1-in-2July System Peak Day30% Cycling16</v>
      </c>
      <c r="G2656">
        <v>4.5356629999999996</v>
      </c>
      <c r="H2656">
        <v>4.7920499999999997</v>
      </c>
      <c r="I2656">
        <v>84.997299999999996</v>
      </c>
      <c r="J2656">
        <v>0.168297</v>
      </c>
      <c r="K2656">
        <v>0.2203415</v>
      </c>
      <c r="L2656">
        <v>0.25638739999999999</v>
      </c>
      <c r="M2656">
        <v>0.2924332</v>
      </c>
      <c r="N2656">
        <v>0.3444778</v>
      </c>
      <c r="O2656">
        <v>1469</v>
      </c>
    </row>
    <row r="2657" spans="1:15">
      <c r="A2657" t="s">
        <v>51</v>
      </c>
      <c r="B2657" t="s">
        <v>39</v>
      </c>
      <c r="C2657" t="s">
        <v>46</v>
      </c>
      <c r="D2657" t="s">
        <v>53</v>
      </c>
      <c r="E2657">
        <v>16</v>
      </c>
      <c r="F2657" t="str">
        <f t="shared" si="41"/>
        <v>Aggregate1-in-2July System Peak Day30% Cycling16</v>
      </c>
      <c r="G2657">
        <v>17.738980000000002</v>
      </c>
      <c r="H2657">
        <v>18.741710000000001</v>
      </c>
      <c r="I2657">
        <v>84.997299999999996</v>
      </c>
      <c r="J2657">
        <v>0.65820939999999994</v>
      </c>
      <c r="K2657">
        <v>0.86175559999999995</v>
      </c>
      <c r="L2657">
        <v>1.002731</v>
      </c>
      <c r="M2657">
        <v>1.1437059999999999</v>
      </c>
      <c r="N2657">
        <v>1.347253</v>
      </c>
      <c r="O2657">
        <v>1469</v>
      </c>
    </row>
    <row r="2658" spans="1:15">
      <c r="A2658" t="s">
        <v>31</v>
      </c>
      <c r="B2658" t="s">
        <v>39</v>
      </c>
      <c r="C2658" t="s">
        <v>46</v>
      </c>
      <c r="D2658" t="s">
        <v>53</v>
      </c>
      <c r="E2658">
        <v>17</v>
      </c>
      <c r="F2658" t="str">
        <f t="shared" si="41"/>
        <v>Average Per Ton1-in-2July System Peak Day30% Cycling17</v>
      </c>
      <c r="G2658">
        <v>1.1203190000000001</v>
      </c>
      <c r="H2658">
        <v>1.1774199999999999</v>
      </c>
      <c r="I2658">
        <v>83.264799999999994</v>
      </c>
      <c r="J2658">
        <v>3.74822E-2</v>
      </c>
      <c r="K2658">
        <v>4.90733E-2</v>
      </c>
      <c r="L2658">
        <v>5.7101199999999998E-2</v>
      </c>
      <c r="M2658">
        <v>6.5129199999999998E-2</v>
      </c>
      <c r="N2658">
        <v>7.6720300000000005E-2</v>
      </c>
      <c r="O2658">
        <v>1469</v>
      </c>
    </row>
    <row r="2659" spans="1:15">
      <c r="A2659" t="s">
        <v>29</v>
      </c>
      <c r="B2659" t="s">
        <v>39</v>
      </c>
      <c r="C2659" t="s">
        <v>46</v>
      </c>
      <c r="D2659" t="s">
        <v>53</v>
      </c>
      <c r="E2659">
        <v>17</v>
      </c>
      <c r="F2659" t="str">
        <f t="shared" si="41"/>
        <v>Average Per Premise1-in-2July System Peak Day30% Cycling17</v>
      </c>
      <c r="G2659">
        <v>11.552099999999999</v>
      </c>
      <c r="H2659">
        <v>12.140890000000001</v>
      </c>
      <c r="I2659">
        <v>83.264799999999994</v>
      </c>
      <c r="J2659">
        <v>0.38649539999999999</v>
      </c>
      <c r="K2659">
        <v>0.50601609999999997</v>
      </c>
      <c r="L2659">
        <v>0.58879590000000004</v>
      </c>
      <c r="M2659">
        <v>0.67157549999999999</v>
      </c>
      <c r="N2659">
        <v>0.79109629999999997</v>
      </c>
      <c r="O2659">
        <v>1469</v>
      </c>
    </row>
    <row r="2660" spans="1:15">
      <c r="A2660" t="s">
        <v>30</v>
      </c>
      <c r="B2660" t="s">
        <v>39</v>
      </c>
      <c r="C2660" t="s">
        <v>46</v>
      </c>
      <c r="D2660" t="s">
        <v>53</v>
      </c>
      <c r="E2660">
        <v>17</v>
      </c>
      <c r="F2660" t="str">
        <f t="shared" si="41"/>
        <v>Average Per Device1-in-2July System Peak Day30% Cycling17</v>
      </c>
      <c r="G2660">
        <v>4.3390510000000004</v>
      </c>
      <c r="H2660">
        <v>4.5602070000000001</v>
      </c>
      <c r="I2660">
        <v>83.264799999999994</v>
      </c>
      <c r="J2660">
        <v>0.14517050000000001</v>
      </c>
      <c r="K2660">
        <v>0.19006329999999999</v>
      </c>
      <c r="L2660">
        <v>0.22115599999999999</v>
      </c>
      <c r="M2660">
        <v>0.25224859999999999</v>
      </c>
      <c r="N2660">
        <v>0.2971415</v>
      </c>
      <c r="O2660">
        <v>1469</v>
      </c>
    </row>
    <row r="2661" spans="1:15">
      <c r="A2661" t="s">
        <v>51</v>
      </c>
      <c r="B2661" t="s">
        <v>39</v>
      </c>
      <c r="C2661" t="s">
        <v>46</v>
      </c>
      <c r="D2661" t="s">
        <v>53</v>
      </c>
      <c r="E2661">
        <v>17</v>
      </c>
      <c r="F2661" t="str">
        <f t="shared" si="41"/>
        <v>Aggregate1-in-2July System Peak Day30% Cycling17</v>
      </c>
      <c r="G2661">
        <v>16.970030000000001</v>
      </c>
      <c r="H2661">
        <v>17.834969999999998</v>
      </c>
      <c r="I2661">
        <v>83.264799999999994</v>
      </c>
      <c r="J2661">
        <v>0.56776179999999998</v>
      </c>
      <c r="K2661">
        <v>0.74333769999999999</v>
      </c>
      <c r="L2661">
        <v>0.86494110000000002</v>
      </c>
      <c r="M2661">
        <v>0.98654450000000005</v>
      </c>
      <c r="N2661">
        <v>1.16212</v>
      </c>
      <c r="O2661">
        <v>1469</v>
      </c>
    </row>
    <row r="2662" spans="1:15">
      <c r="A2662" t="s">
        <v>31</v>
      </c>
      <c r="B2662" t="s">
        <v>39</v>
      </c>
      <c r="C2662" t="s">
        <v>46</v>
      </c>
      <c r="D2662" t="s">
        <v>53</v>
      </c>
      <c r="E2662">
        <v>18</v>
      </c>
      <c r="F2662" t="str">
        <f t="shared" si="41"/>
        <v>Average Per Ton1-in-2July System Peak Day30% Cycling18</v>
      </c>
      <c r="G2662">
        <v>1.006542</v>
      </c>
      <c r="H2662">
        <v>1.0604119999999999</v>
      </c>
      <c r="I2662">
        <v>81.706599999999995</v>
      </c>
      <c r="J2662">
        <v>3.5361299999999998E-2</v>
      </c>
      <c r="K2662">
        <v>4.6296499999999997E-2</v>
      </c>
      <c r="L2662">
        <v>5.38702E-2</v>
      </c>
      <c r="M2662">
        <v>6.1443900000000003E-2</v>
      </c>
      <c r="N2662">
        <v>7.2379100000000002E-2</v>
      </c>
      <c r="O2662">
        <v>1469</v>
      </c>
    </row>
    <row r="2663" spans="1:15">
      <c r="A2663" t="s">
        <v>29</v>
      </c>
      <c r="B2663" t="s">
        <v>39</v>
      </c>
      <c r="C2663" t="s">
        <v>46</v>
      </c>
      <c r="D2663" t="s">
        <v>53</v>
      </c>
      <c r="E2663">
        <v>18</v>
      </c>
      <c r="F2663" t="str">
        <f t="shared" si="41"/>
        <v>Average Per Premise1-in-2July System Peak Day30% Cycling18</v>
      </c>
      <c r="G2663">
        <v>10.37889</v>
      </c>
      <c r="H2663">
        <v>10.934369999999999</v>
      </c>
      <c r="I2663">
        <v>81.706599999999995</v>
      </c>
      <c r="J2663">
        <v>0.36462559999999999</v>
      </c>
      <c r="K2663">
        <v>0.47738330000000001</v>
      </c>
      <c r="L2663">
        <v>0.5554789</v>
      </c>
      <c r="M2663">
        <v>0.63357450000000004</v>
      </c>
      <c r="N2663">
        <v>0.7463322</v>
      </c>
      <c r="O2663">
        <v>1469</v>
      </c>
    </row>
    <row r="2664" spans="1:15">
      <c r="A2664" t="s">
        <v>30</v>
      </c>
      <c r="B2664" t="s">
        <v>39</v>
      </c>
      <c r="C2664" t="s">
        <v>46</v>
      </c>
      <c r="D2664" t="s">
        <v>53</v>
      </c>
      <c r="E2664">
        <v>18</v>
      </c>
      <c r="F2664" t="str">
        <f t="shared" si="41"/>
        <v>Average Per Device1-in-2July System Peak Day30% Cycling18</v>
      </c>
      <c r="G2664">
        <v>3.898387</v>
      </c>
      <c r="H2664">
        <v>4.1070289999999998</v>
      </c>
      <c r="I2664">
        <v>81.706599999999995</v>
      </c>
      <c r="J2664">
        <v>0.13695599999999999</v>
      </c>
      <c r="K2664">
        <v>0.17930860000000001</v>
      </c>
      <c r="L2664">
        <v>0.20864189999999999</v>
      </c>
      <c r="M2664">
        <v>0.2379752</v>
      </c>
      <c r="N2664">
        <v>0.28032780000000002</v>
      </c>
      <c r="O2664">
        <v>1469</v>
      </c>
    </row>
    <row r="2665" spans="1:15">
      <c r="A2665" t="s">
        <v>51</v>
      </c>
      <c r="B2665" t="s">
        <v>39</v>
      </c>
      <c r="C2665" t="s">
        <v>46</v>
      </c>
      <c r="D2665" t="s">
        <v>53</v>
      </c>
      <c r="E2665">
        <v>18</v>
      </c>
      <c r="F2665" t="str">
        <f t="shared" si="41"/>
        <v>Aggregate1-in-2July System Peak Day30% Cycling18</v>
      </c>
      <c r="G2665">
        <v>15.246589999999999</v>
      </c>
      <c r="H2665">
        <v>16.06259</v>
      </c>
      <c r="I2665">
        <v>81.706599999999995</v>
      </c>
      <c r="J2665">
        <v>0.53563510000000003</v>
      </c>
      <c r="K2665">
        <v>0.70127600000000001</v>
      </c>
      <c r="L2665">
        <v>0.81599849999999996</v>
      </c>
      <c r="M2665">
        <v>0.93072089999999996</v>
      </c>
      <c r="N2665">
        <v>1.0963620000000001</v>
      </c>
      <c r="O2665">
        <v>1469</v>
      </c>
    </row>
    <row r="2666" spans="1:15">
      <c r="A2666" t="s">
        <v>31</v>
      </c>
      <c r="B2666" t="s">
        <v>39</v>
      </c>
      <c r="C2666" t="s">
        <v>46</v>
      </c>
      <c r="D2666" t="s">
        <v>53</v>
      </c>
      <c r="E2666">
        <v>19</v>
      </c>
      <c r="F2666" t="str">
        <f t="shared" si="41"/>
        <v>Average Per Ton1-in-2July System Peak Day30% Cycling19</v>
      </c>
      <c r="G2666">
        <v>0.92229709999999998</v>
      </c>
      <c r="H2666">
        <v>0.92229709999999998</v>
      </c>
      <c r="I2666">
        <v>78.177000000000007</v>
      </c>
      <c r="J2666">
        <v>0</v>
      </c>
      <c r="K2666">
        <v>0</v>
      </c>
      <c r="L2666">
        <v>0</v>
      </c>
      <c r="M2666">
        <v>0</v>
      </c>
      <c r="N2666">
        <v>0</v>
      </c>
      <c r="O2666">
        <v>1469</v>
      </c>
    </row>
    <row r="2667" spans="1:15">
      <c r="A2667" t="s">
        <v>29</v>
      </c>
      <c r="B2667" t="s">
        <v>39</v>
      </c>
      <c r="C2667" t="s">
        <v>46</v>
      </c>
      <c r="D2667" t="s">
        <v>53</v>
      </c>
      <c r="E2667">
        <v>19</v>
      </c>
      <c r="F2667" t="str">
        <f t="shared" si="41"/>
        <v>Average Per Premise1-in-2July System Peak Day30% Cycling19</v>
      </c>
      <c r="G2667">
        <v>9.5102080000000004</v>
      </c>
      <c r="H2667">
        <v>9.5102080000000004</v>
      </c>
      <c r="I2667">
        <v>78.177000000000007</v>
      </c>
      <c r="J2667">
        <v>0</v>
      </c>
      <c r="K2667">
        <v>0</v>
      </c>
      <c r="L2667">
        <v>0</v>
      </c>
      <c r="M2667">
        <v>0</v>
      </c>
      <c r="N2667">
        <v>0</v>
      </c>
      <c r="O2667">
        <v>1469</v>
      </c>
    </row>
    <row r="2668" spans="1:15">
      <c r="A2668" t="s">
        <v>30</v>
      </c>
      <c r="B2668" t="s">
        <v>39</v>
      </c>
      <c r="C2668" t="s">
        <v>46</v>
      </c>
      <c r="D2668" t="s">
        <v>53</v>
      </c>
      <c r="E2668">
        <v>19</v>
      </c>
      <c r="F2668" t="str">
        <f t="shared" si="41"/>
        <v>Average Per Device1-in-2July System Peak Day30% Cycling19</v>
      </c>
      <c r="G2668">
        <v>3.5721029999999998</v>
      </c>
      <c r="H2668">
        <v>3.5721029999999998</v>
      </c>
      <c r="I2668">
        <v>78.177000000000007</v>
      </c>
      <c r="J2668">
        <v>0</v>
      </c>
      <c r="K2668">
        <v>0</v>
      </c>
      <c r="L2668">
        <v>0</v>
      </c>
      <c r="M2668">
        <v>0</v>
      </c>
      <c r="N2668">
        <v>0</v>
      </c>
      <c r="O2668">
        <v>1469</v>
      </c>
    </row>
    <row r="2669" spans="1:15">
      <c r="A2669" t="s">
        <v>51</v>
      </c>
      <c r="B2669" t="s">
        <v>39</v>
      </c>
      <c r="C2669" t="s">
        <v>46</v>
      </c>
      <c r="D2669" t="s">
        <v>53</v>
      </c>
      <c r="E2669">
        <v>19</v>
      </c>
      <c r="F2669" t="str">
        <f t="shared" si="41"/>
        <v>Aggregate1-in-2July System Peak Day30% Cycling19</v>
      </c>
      <c r="G2669">
        <v>13.970499999999999</v>
      </c>
      <c r="H2669">
        <v>13.970499999999999</v>
      </c>
      <c r="I2669">
        <v>78.177000000000007</v>
      </c>
      <c r="J2669">
        <v>0</v>
      </c>
      <c r="K2669">
        <v>0</v>
      </c>
      <c r="L2669">
        <v>0</v>
      </c>
      <c r="M2669">
        <v>0</v>
      </c>
      <c r="N2669">
        <v>0</v>
      </c>
      <c r="O2669">
        <v>1469</v>
      </c>
    </row>
    <row r="2670" spans="1:15">
      <c r="A2670" t="s">
        <v>31</v>
      </c>
      <c r="B2670" t="s">
        <v>39</v>
      </c>
      <c r="C2670" t="s">
        <v>46</v>
      </c>
      <c r="D2670" t="s">
        <v>53</v>
      </c>
      <c r="E2670">
        <v>20</v>
      </c>
      <c r="F2670" t="str">
        <f t="shared" si="41"/>
        <v>Average Per Ton1-in-2July System Peak Day30% Cycling20</v>
      </c>
      <c r="G2670">
        <v>0.86295909999999998</v>
      </c>
      <c r="H2670">
        <v>0.86295909999999998</v>
      </c>
      <c r="I2670">
        <v>73.997299999999996</v>
      </c>
      <c r="J2670">
        <v>0</v>
      </c>
      <c r="K2670">
        <v>0</v>
      </c>
      <c r="L2670">
        <v>0</v>
      </c>
      <c r="M2670">
        <v>0</v>
      </c>
      <c r="N2670">
        <v>0</v>
      </c>
      <c r="O2670">
        <v>1469</v>
      </c>
    </row>
    <row r="2671" spans="1:15">
      <c r="A2671" t="s">
        <v>29</v>
      </c>
      <c r="B2671" t="s">
        <v>39</v>
      </c>
      <c r="C2671" t="s">
        <v>46</v>
      </c>
      <c r="D2671" t="s">
        <v>53</v>
      </c>
      <c r="E2671">
        <v>20</v>
      </c>
      <c r="F2671" t="str">
        <f t="shared" si="41"/>
        <v>Average Per Premise1-in-2July System Peak Day30% Cycling20</v>
      </c>
      <c r="G2671">
        <v>8.8983480000000004</v>
      </c>
      <c r="H2671">
        <v>8.8983480000000004</v>
      </c>
      <c r="I2671">
        <v>73.997299999999996</v>
      </c>
      <c r="J2671">
        <v>0</v>
      </c>
      <c r="K2671">
        <v>0</v>
      </c>
      <c r="L2671">
        <v>0</v>
      </c>
      <c r="M2671">
        <v>0</v>
      </c>
      <c r="N2671">
        <v>0</v>
      </c>
      <c r="O2671">
        <v>1469</v>
      </c>
    </row>
    <row r="2672" spans="1:15">
      <c r="A2672" t="s">
        <v>30</v>
      </c>
      <c r="B2672" t="s">
        <v>39</v>
      </c>
      <c r="C2672" t="s">
        <v>46</v>
      </c>
      <c r="D2672" t="s">
        <v>53</v>
      </c>
      <c r="E2672">
        <v>20</v>
      </c>
      <c r="F2672" t="str">
        <f t="shared" si="41"/>
        <v>Average Per Device1-in-2July System Peak Day30% Cycling20</v>
      </c>
      <c r="G2672">
        <v>3.3422839999999998</v>
      </c>
      <c r="H2672">
        <v>3.3422839999999998</v>
      </c>
      <c r="I2672">
        <v>73.997299999999996</v>
      </c>
      <c r="J2672">
        <v>0</v>
      </c>
      <c r="K2672">
        <v>0</v>
      </c>
      <c r="L2672">
        <v>0</v>
      </c>
      <c r="M2672">
        <v>0</v>
      </c>
      <c r="N2672">
        <v>0</v>
      </c>
      <c r="O2672">
        <v>1469</v>
      </c>
    </row>
    <row r="2673" spans="1:15">
      <c r="A2673" t="s">
        <v>51</v>
      </c>
      <c r="B2673" t="s">
        <v>39</v>
      </c>
      <c r="C2673" t="s">
        <v>46</v>
      </c>
      <c r="D2673" t="s">
        <v>53</v>
      </c>
      <c r="E2673">
        <v>20</v>
      </c>
      <c r="F2673" t="str">
        <f t="shared" si="41"/>
        <v>Aggregate1-in-2July System Peak Day30% Cycling20</v>
      </c>
      <c r="G2673">
        <v>13.071669999999999</v>
      </c>
      <c r="H2673">
        <v>13.071669999999999</v>
      </c>
      <c r="I2673">
        <v>73.997299999999996</v>
      </c>
      <c r="J2673">
        <v>0</v>
      </c>
      <c r="K2673">
        <v>0</v>
      </c>
      <c r="L2673">
        <v>0</v>
      </c>
      <c r="M2673">
        <v>0</v>
      </c>
      <c r="N2673">
        <v>0</v>
      </c>
      <c r="O2673">
        <v>1469</v>
      </c>
    </row>
    <row r="2674" spans="1:15">
      <c r="A2674" t="s">
        <v>31</v>
      </c>
      <c r="B2674" t="s">
        <v>39</v>
      </c>
      <c r="C2674" t="s">
        <v>46</v>
      </c>
      <c r="D2674" t="s">
        <v>53</v>
      </c>
      <c r="E2674">
        <v>21</v>
      </c>
      <c r="F2674" t="str">
        <f t="shared" si="41"/>
        <v>Average Per Ton1-in-2July System Peak Day30% Cycling21</v>
      </c>
      <c r="G2674">
        <v>0.80960750000000004</v>
      </c>
      <c r="H2674">
        <v>0.80960750000000004</v>
      </c>
      <c r="I2674">
        <v>72.715500000000006</v>
      </c>
      <c r="J2674">
        <v>0</v>
      </c>
      <c r="K2674">
        <v>0</v>
      </c>
      <c r="L2674">
        <v>0</v>
      </c>
      <c r="M2674">
        <v>0</v>
      </c>
      <c r="N2674">
        <v>0</v>
      </c>
      <c r="O2674">
        <v>1469</v>
      </c>
    </row>
    <row r="2675" spans="1:15">
      <c r="A2675" t="s">
        <v>29</v>
      </c>
      <c r="B2675" t="s">
        <v>39</v>
      </c>
      <c r="C2675" t="s">
        <v>46</v>
      </c>
      <c r="D2675" t="s">
        <v>53</v>
      </c>
      <c r="E2675">
        <v>21</v>
      </c>
      <c r="F2675" t="str">
        <f t="shared" si="41"/>
        <v>Average Per Premise1-in-2July System Peak Day30% Cycling21</v>
      </c>
      <c r="G2675">
        <v>8.348217</v>
      </c>
      <c r="H2675">
        <v>8.348217</v>
      </c>
      <c r="I2675">
        <v>72.715500000000006</v>
      </c>
      <c r="J2675">
        <v>0</v>
      </c>
      <c r="K2675">
        <v>0</v>
      </c>
      <c r="L2675">
        <v>0</v>
      </c>
      <c r="M2675">
        <v>0</v>
      </c>
      <c r="N2675">
        <v>0</v>
      </c>
      <c r="O2675">
        <v>1469</v>
      </c>
    </row>
    <row r="2676" spans="1:15">
      <c r="A2676" t="s">
        <v>30</v>
      </c>
      <c r="B2676" t="s">
        <v>39</v>
      </c>
      <c r="C2676" t="s">
        <v>46</v>
      </c>
      <c r="D2676" t="s">
        <v>53</v>
      </c>
      <c r="E2676">
        <v>21</v>
      </c>
      <c r="F2676" t="str">
        <f t="shared" si="41"/>
        <v>Average Per Device1-in-2July System Peak Day30% Cycling21</v>
      </c>
      <c r="G2676">
        <v>3.1356510000000002</v>
      </c>
      <c r="H2676">
        <v>3.1356510000000002</v>
      </c>
      <c r="I2676">
        <v>72.715500000000006</v>
      </c>
      <c r="J2676">
        <v>0</v>
      </c>
      <c r="K2676">
        <v>0</v>
      </c>
      <c r="L2676">
        <v>0</v>
      </c>
      <c r="M2676">
        <v>0</v>
      </c>
      <c r="N2676">
        <v>0</v>
      </c>
      <c r="O2676">
        <v>1469</v>
      </c>
    </row>
    <row r="2677" spans="1:15">
      <c r="A2677" t="s">
        <v>51</v>
      </c>
      <c r="B2677" t="s">
        <v>39</v>
      </c>
      <c r="C2677" t="s">
        <v>46</v>
      </c>
      <c r="D2677" t="s">
        <v>53</v>
      </c>
      <c r="E2677">
        <v>21</v>
      </c>
      <c r="F2677" t="str">
        <f t="shared" si="41"/>
        <v>Aggregate1-in-2July System Peak Day30% Cycling21</v>
      </c>
      <c r="G2677">
        <v>12.263529999999999</v>
      </c>
      <c r="H2677">
        <v>12.263529999999999</v>
      </c>
      <c r="I2677">
        <v>72.715500000000006</v>
      </c>
      <c r="J2677">
        <v>0</v>
      </c>
      <c r="K2677">
        <v>0</v>
      </c>
      <c r="L2677">
        <v>0</v>
      </c>
      <c r="M2677">
        <v>0</v>
      </c>
      <c r="N2677">
        <v>0</v>
      </c>
      <c r="O2677">
        <v>1469</v>
      </c>
    </row>
    <row r="2678" spans="1:15">
      <c r="A2678" t="s">
        <v>31</v>
      </c>
      <c r="B2678" t="s">
        <v>39</v>
      </c>
      <c r="C2678" t="s">
        <v>46</v>
      </c>
      <c r="D2678" t="s">
        <v>53</v>
      </c>
      <c r="E2678">
        <v>22</v>
      </c>
      <c r="F2678" t="str">
        <f t="shared" si="41"/>
        <v>Average Per Ton1-in-2July System Peak Day30% Cycling22</v>
      </c>
      <c r="G2678">
        <v>0.71129469999999995</v>
      </c>
      <c r="H2678">
        <v>0.71129469999999995</v>
      </c>
      <c r="I2678">
        <v>71.661699999999996</v>
      </c>
      <c r="J2678">
        <v>0</v>
      </c>
      <c r="K2678">
        <v>0</v>
      </c>
      <c r="L2678">
        <v>0</v>
      </c>
      <c r="M2678">
        <v>0</v>
      </c>
      <c r="N2678">
        <v>0</v>
      </c>
      <c r="O2678">
        <v>1469</v>
      </c>
    </row>
    <row r="2679" spans="1:15">
      <c r="A2679" t="s">
        <v>29</v>
      </c>
      <c r="B2679" t="s">
        <v>39</v>
      </c>
      <c r="C2679" t="s">
        <v>46</v>
      </c>
      <c r="D2679" t="s">
        <v>53</v>
      </c>
      <c r="E2679">
        <v>22</v>
      </c>
      <c r="F2679" t="str">
        <f t="shared" si="41"/>
        <v>Average Per Premise1-in-2July System Peak Day30% Cycling22</v>
      </c>
      <c r="G2679">
        <v>7.3344709999999997</v>
      </c>
      <c r="H2679">
        <v>7.3344709999999997</v>
      </c>
      <c r="I2679">
        <v>71.661699999999996</v>
      </c>
      <c r="J2679">
        <v>0</v>
      </c>
      <c r="K2679">
        <v>0</v>
      </c>
      <c r="L2679">
        <v>0</v>
      </c>
      <c r="M2679">
        <v>0</v>
      </c>
      <c r="N2679">
        <v>0</v>
      </c>
      <c r="O2679">
        <v>1469</v>
      </c>
    </row>
    <row r="2680" spans="1:15">
      <c r="A2680" t="s">
        <v>30</v>
      </c>
      <c r="B2680" t="s">
        <v>39</v>
      </c>
      <c r="C2680" t="s">
        <v>46</v>
      </c>
      <c r="D2680" t="s">
        <v>53</v>
      </c>
      <c r="E2680">
        <v>22</v>
      </c>
      <c r="F2680" t="str">
        <f t="shared" si="41"/>
        <v>Average Per Device1-in-2July System Peak Day30% Cycling22</v>
      </c>
      <c r="G2680">
        <v>2.75488</v>
      </c>
      <c r="H2680">
        <v>2.75488</v>
      </c>
      <c r="I2680">
        <v>71.661699999999996</v>
      </c>
      <c r="J2680">
        <v>0</v>
      </c>
      <c r="K2680">
        <v>0</v>
      </c>
      <c r="L2680">
        <v>0</v>
      </c>
      <c r="M2680">
        <v>0</v>
      </c>
      <c r="N2680">
        <v>0</v>
      </c>
      <c r="O2680">
        <v>1469</v>
      </c>
    </row>
    <row r="2681" spans="1:15">
      <c r="A2681" t="s">
        <v>51</v>
      </c>
      <c r="B2681" t="s">
        <v>39</v>
      </c>
      <c r="C2681" t="s">
        <v>46</v>
      </c>
      <c r="D2681" t="s">
        <v>53</v>
      </c>
      <c r="E2681">
        <v>22</v>
      </c>
      <c r="F2681" t="str">
        <f t="shared" si="41"/>
        <v>Aggregate1-in-2July System Peak Day30% Cycling22</v>
      </c>
      <c r="G2681">
        <v>10.77434</v>
      </c>
      <c r="H2681">
        <v>10.77434</v>
      </c>
      <c r="I2681">
        <v>71.661699999999996</v>
      </c>
      <c r="J2681">
        <v>0</v>
      </c>
      <c r="K2681">
        <v>0</v>
      </c>
      <c r="L2681">
        <v>0</v>
      </c>
      <c r="M2681">
        <v>0</v>
      </c>
      <c r="N2681">
        <v>0</v>
      </c>
      <c r="O2681">
        <v>1469</v>
      </c>
    </row>
    <row r="2682" spans="1:15">
      <c r="A2682" t="s">
        <v>31</v>
      </c>
      <c r="B2682" t="s">
        <v>39</v>
      </c>
      <c r="C2682" t="s">
        <v>46</v>
      </c>
      <c r="D2682" t="s">
        <v>53</v>
      </c>
      <c r="E2682">
        <v>23</v>
      </c>
      <c r="F2682" t="str">
        <f t="shared" si="41"/>
        <v>Average Per Ton1-in-2July System Peak Day30% Cycling23</v>
      </c>
      <c r="G2682">
        <v>0.61857269999999998</v>
      </c>
      <c r="H2682">
        <v>0.61857269999999998</v>
      </c>
      <c r="I2682">
        <v>70.45</v>
      </c>
      <c r="J2682">
        <v>0</v>
      </c>
      <c r="K2682">
        <v>0</v>
      </c>
      <c r="L2682">
        <v>0</v>
      </c>
      <c r="M2682">
        <v>0</v>
      </c>
      <c r="N2682">
        <v>0</v>
      </c>
      <c r="O2682">
        <v>1469</v>
      </c>
    </row>
    <row r="2683" spans="1:15">
      <c r="A2683" t="s">
        <v>29</v>
      </c>
      <c r="B2683" t="s">
        <v>39</v>
      </c>
      <c r="C2683" t="s">
        <v>46</v>
      </c>
      <c r="D2683" t="s">
        <v>53</v>
      </c>
      <c r="E2683">
        <v>23</v>
      </c>
      <c r="F2683" t="str">
        <f t="shared" si="41"/>
        <v>Average Per Premise1-in-2July System Peak Day30% Cycling23</v>
      </c>
      <c r="G2683">
        <v>6.3783729999999998</v>
      </c>
      <c r="H2683">
        <v>6.3783729999999998</v>
      </c>
      <c r="I2683">
        <v>70.45</v>
      </c>
      <c r="J2683">
        <v>0</v>
      </c>
      <c r="K2683">
        <v>0</v>
      </c>
      <c r="L2683">
        <v>0</v>
      </c>
      <c r="M2683">
        <v>0</v>
      </c>
      <c r="N2683">
        <v>0</v>
      </c>
      <c r="O2683">
        <v>1469</v>
      </c>
    </row>
    <row r="2684" spans="1:15">
      <c r="A2684" t="s">
        <v>30</v>
      </c>
      <c r="B2684" t="s">
        <v>39</v>
      </c>
      <c r="C2684" t="s">
        <v>46</v>
      </c>
      <c r="D2684" t="s">
        <v>53</v>
      </c>
      <c r="E2684">
        <v>23</v>
      </c>
      <c r="F2684" t="str">
        <f t="shared" si="41"/>
        <v>Average Per Device1-in-2July System Peak Day30% Cycling23</v>
      </c>
      <c r="G2684">
        <v>2.3957630000000001</v>
      </c>
      <c r="H2684">
        <v>2.3957630000000001</v>
      </c>
      <c r="I2684">
        <v>70.45</v>
      </c>
      <c r="J2684">
        <v>0</v>
      </c>
      <c r="K2684">
        <v>0</v>
      </c>
      <c r="L2684">
        <v>0</v>
      </c>
      <c r="M2684">
        <v>0</v>
      </c>
      <c r="N2684">
        <v>0</v>
      </c>
      <c r="O2684">
        <v>1469</v>
      </c>
    </row>
    <row r="2685" spans="1:15">
      <c r="A2685" t="s">
        <v>51</v>
      </c>
      <c r="B2685" t="s">
        <v>39</v>
      </c>
      <c r="C2685" t="s">
        <v>46</v>
      </c>
      <c r="D2685" t="s">
        <v>53</v>
      </c>
      <c r="E2685">
        <v>23</v>
      </c>
      <c r="F2685" t="str">
        <f t="shared" si="41"/>
        <v>Aggregate1-in-2July System Peak Day30% Cycling23</v>
      </c>
      <c r="G2685">
        <v>9.3698300000000003</v>
      </c>
      <c r="H2685">
        <v>9.3698300000000003</v>
      </c>
      <c r="I2685">
        <v>70.45</v>
      </c>
      <c r="J2685">
        <v>0</v>
      </c>
      <c r="K2685">
        <v>0</v>
      </c>
      <c r="L2685">
        <v>0</v>
      </c>
      <c r="M2685">
        <v>0</v>
      </c>
      <c r="N2685">
        <v>0</v>
      </c>
      <c r="O2685">
        <v>1469</v>
      </c>
    </row>
    <row r="2686" spans="1:15">
      <c r="A2686" t="s">
        <v>31</v>
      </c>
      <c r="B2686" t="s">
        <v>39</v>
      </c>
      <c r="C2686" t="s">
        <v>46</v>
      </c>
      <c r="D2686" t="s">
        <v>53</v>
      </c>
      <c r="E2686">
        <v>24</v>
      </c>
      <c r="F2686" t="str">
        <f t="shared" si="41"/>
        <v>Average Per Ton1-in-2July System Peak Day30% Cycling24</v>
      </c>
      <c r="G2686">
        <v>0.55356890000000003</v>
      </c>
      <c r="H2686">
        <v>0.55356890000000003</v>
      </c>
      <c r="I2686">
        <v>68.513300000000001</v>
      </c>
      <c r="J2686">
        <v>0</v>
      </c>
      <c r="K2686">
        <v>0</v>
      </c>
      <c r="L2686">
        <v>0</v>
      </c>
      <c r="M2686">
        <v>0</v>
      </c>
      <c r="N2686">
        <v>0</v>
      </c>
      <c r="O2686">
        <v>1469</v>
      </c>
    </row>
    <row r="2687" spans="1:15">
      <c r="A2687" t="s">
        <v>29</v>
      </c>
      <c r="B2687" t="s">
        <v>39</v>
      </c>
      <c r="C2687" t="s">
        <v>46</v>
      </c>
      <c r="D2687" t="s">
        <v>53</v>
      </c>
      <c r="E2687">
        <v>24</v>
      </c>
      <c r="F2687" t="str">
        <f t="shared" si="41"/>
        <v>Average Per Premise1-in-2July System Peak Day30% Cycling24</v>
      </c>
      <c r="G2687">
        <v>5.7080909999999996</v>
      </c>
      <c r="H2687">
        <v>5.7080909999999996</v>
      </c>
      <c r="I2687">
        <v>68.513300000000001</v>
      </c>
      <c r="J2687">
        <v>0</v>
      </c>
      <c r="K2687">
        <v>0</v>
      </c>
      <c r="L2687">
        <v>0</v>
      </c>
      <c r="M2687">
        <v>0</v>
      </c>
      <c r="N2687">
        <v>0</v>
      </c>
      <c r="O2687">
        <v>1469</v>
      </c>
    </row>
    <row r="2688" spans="1:15">
      <c r="A2688" t="s">
        <v>30</v>
      </c>
      <c r="B2688" t="s">
        <v>39</v>
      </c>
      <c r="C2688" t="s">
        <v>46</v>
      </c>
      <c r="D2688" t="s">
        <v>53</v>
      </c>
      <c r="E2688">
        <v>24</v>
      </c>
      <c r="F2688" t="str">
        <f t="shared" si="41"/>
        <v>Average Per Device1-in-2July System Peak Day30% Cycling24</v>
      </c>
      <c r="G2688">
        <v>2.1440000000000001</v>
      </c>
      <c r="H2688">
        <v>2.1440000000000001</v>
      </c>
      <c r="I2688">
        <v>68.513300000000001</v>
      </c>
      <c r="J2688">
        <v>0</v>
      </c>
      <c r="K2688">
        <v>0</v>
      </c>
      <c r="L2688">
        <v>0</v>
      </c>
      <c r="M2688">
        <v>0</v>
      </c>
      <c r="N2688">
        <v>0</v>
      </c>
      <c r="O2688">
        <v>1469</v>
      </c>
    </row>
    <row r="2689" spans="1:15">
      <c r="A2689" t="s">
        <v>51</v>
      </c>
      <c r="B2689" t="s">
        <v>39</v>
      </c>
      <c r="C2689" t="s">
        <v>46</v>
      </c>
      <c r="D2689" t="s">
        <v>53</v>
      </c>
      <c r="E2689">
        <v>24</v>
      </c>
      <c r="F2689" t="str">
        <f t="shared" si="41"/>
        <v>Aggregate1-in-2July System Peak Day30% Cycling24</v>
      </c>
      <c r="G2689">
        <v>8.3851849999999999</v>
      </c>
      <c r="H2689">
        <v>8.3851849999999999</v>
      </c>
      <c r="I2689">
        <v>68.513300000000001</v>
      </c>
      <c r="J2689">
        <v>0</v>
      </c>
      <c r="K2689">
        <v>0</v>
      </c>
      <c r="L2689">
        <v>0</v>
      </c>
      <c r="M2689">
        <v>0</v>
      </c>
      <c r="N2689">
        <v>0</v>
      </c>
      <c r="O2689">
        <v>1469</v>
      </c>
    </row>
    <row r="2690" spans="1:15">
      <c r="A2690" t="s">
        <v>31</v>
      </c>
      <c r="B2690" t="s">
        <v>39</v>
      </c>
      <c r="C2690" t="s">
        <v>46</v>
      </c>
      <c r="D2690" t="s">
        <v>32</v>
      </c>
      <c r="E2690">
        <v>1</v>
      </c>
      <c r="F2690" t="str">
        <f t="shared" si="41"/>
        <v>Average Per Ton1-in-2July System Peak Day50% Cycling1</v>
      </c>
      <c r="G2690">
        <v>0.4390578</v>
      </c>
      <c r="H2690">
        <v>0.4390578</v>
      </c>
      <c r="I2690">
        <v>70.209900000000005</v>
      </c>
      <c r="J2690">
        <v>0</v>
      </c>
      <c r="K2690">
        <v>0</v>
      </c>
      <c r="L2690">
        <v>0</v>
      </c>
      <c r="M2690">
        <v>0</v>
      </c>
      <c r="N2690">
        <v>0</v>
      </c>
      <c r="O2690">
        <v>3401</v>
      </c>
    </row>
    <row r="2691" spans="1:15">
      <c r="A2691" t="s">
        <v>29</v>
      </c>
      <c r="B2691" t="s">
        <v>39</v>
      </c>
      <c r="C2691" t="s">
        <v>46</v>
      </c>
      <c r="D2691" t="s">
        <v>32</v>
      </c>
      <c r="E2691">
        <v>1</v>
      </c>
      <c r="F2691" t="str">
        <f t="shared" ref="F2691:F2754" si="42">CONCATENATE(A2691,B2691,C2691,D2691,E2691)</f>
        <v>Average Per Premise1-in-2July System Peak Day50% Cycling1</v>
      </c>
      <c r="G2691">
        <v>3.8552529999999998</v>
      </c>
      <c r="H2691">
        <v>3.8552529999999998</v>
      </c>
      <c r="I2691">
        <v>70.209900000000005</v>
      </c>
      <c r="J2691">
        <v>0</v>
      </c>
      <c r="K2691">
        <v>0</v>
      </c>
      <c r="L2691">
        <v>0</v>
      </c>
      <c r="M2691">
        <v>0</v>
      </c>
      <c r="N2691">
        <v>0</v>
      </c>
      <c r="O2691">
        <v>3401</v>
      </c>
    </row>
    <row r="2692" spans="1:15">
      <c r="A2692" t="s">
        <v>30</v>
      </c>
      <c r="B2692" t="s">
        <v>39</v>
      </c>
      <c r="C2692" t="s">
        <v>46</v>
      </c>
      <c r="D2692" t="s">
        <v>32</v>
      </c>
      <c r="E2692">
        <v>1</v>
      </c>
      <c r="F2692" t="str">
        <f t="shared" si="42"/>
        <v>Average Per Device1-in-2July System Peak Day50% Cycling1</v>
      </c>
      <c r="G2692">
        <v>1.706366</v>
      </c>
      <c r="H2692">
        <v>1.706366</v>
      </c>
      <c r="I2692">
        <v>70.209900000000005</v>
      </c>
      <c r="J2692">
        <v>0</v>
      </c>
      <c r="K2692">
        <v>0</v>
      </c>
      <c r="L2692">
        <v>0</v>
      </c>
      <c r="M2692">
        <v>0</v>
      </c>
      <c r="N2692">
        <v>0</v>
      </c>
      <c r="O2692">
        <v>3401</v>
      </c>
    </row>
    <row r="2693" spans="1:15">
      <c r="A2693" t="s">
        <v>51</v>
      </c>
      <c r="B2693" t="s">
        <v>39</v>
      </c>
      <c r="C2693" t="s">
        <v>46</v>
      </c>
      <c r="D2693" t="s">
        <v>32</v>
      </c>
      <c r="E2693">
        <v>1</v>
      </c>
      <c r="F2693" t="str">
        <f t="shared" si="42"/>
        <v>Aggregate1-in-2July System Peak Day50% Cycling1</v>
      </c>
      <c r="G2693">
        <v>13.11172</v>
      </c>
      <c r="H2693">
        <v>13.11172</v>
      </c>
      <c r="I2693">
        <v>70.209900000000005</v>
      </c>
      <c r="J2693">
        <v>0</v>
      </c>
      <c r="K2693">
        <v>0</v>
      </c>
      <c r="L2693">
        <v>0</v>
      </c>
      <c r="M2693">
        <v>0</v>
      </c>
      <c r="N2693">
        <v>0</v>
      </c>
      <c r="O2693">
        <v>3401</v>
      </c>
    </row>
    <row r="2694" spans="1:15">
      <c r="A2694" t="s">
        <v>31</v>
      </c>
      <c r="B2694" t="s">
        <v>39</v>
      </c>
      <c r="C2694" t="s">
        <v>46</v>
      </c>
      <c r="D2694" t="s">
        <v>32</v>
      </c>
      <c r="E2694">
        <v>2</v>
      </c>
      <c r="F2694" t="str">
        <f t="shared" si="42"/>
        <v>Average Per Ton1-in-2July System Peak Day50% Cycling2</v>
      </c>
      <c r="G2694">
        <v>0.42233850000000001</v>
      </c>
      <c r="H2694">
        <v>0.42233850000000001</v>
      </c>
      <c r="I2694">
        <v>70.125799999999998</v>
      </c>
      <c r="J2694">
        <v>0</v>
      </c>
      <c r="K2694">
        <v>0</v>
      </c>
      <c r="L2694">
        <v>0</v>
      </c>
      <c r="M2694">
        <v>0</v>
      </c>
      <c r="N2694">
        <v>0</v>
      </c>
      <c r="O2694">
        <v>3401</v>
      </c>
    </row>
    <row r="2695" spans="1:15">
      <c r="A2695" t="s">
        <v>29</v>
      </c>
      <c r="B2695" t="s">
        <v>39</v>
      </c>
      <c r="C2695" t="s">
        <v>46</v>
      </c>
      <c r="D2695" t="s">
        <v>32</v>
      </c>
      <c r="E2695">
        <v>2</v>
      </c>
      <c r="F2695" t="str">
        <f t="shared" si="42"/>
        <v>Average Per Premise1-in-2July System Peak Day50% Cycling2</v>
      </c>
      <c r="G2695">
        <v>3.7084450000000002</v>
      </c>
      <c r="H2695">
        <v>3.7084450000000002</v>
      </c>
      <c r="I2695">
        <v>70.125799999999998</v>
      </c>
      <c r="J2695">
        <v>0</v>
      </c>
      <c r="K2695">
        <v>0</v>
      </c>
      <c r="L2695">
        <v>0</v>
      </c>
      <c r="M2695">
        <v>0</v>
      </c>
      <c r="N2695">
        <v>0</v>
      </c>
      <c r="O2695">
        <v>3401</v>
      </c>
    </row>
    <row r="2696" spans="1:15">
      <c r="A2696" t="s">
        <v>30</v>
      </c>
      <c r="B2696" t="s">
        <v>39</v>
      </c>
      <c r="C2696" t="s">
        <v>46</v>
      </c>
      <c r="D2696" t="s">
        <v>32</v>
      </c>
      <c r="E2696">
        <v>2</v>
      </c>
      <c r="F2696" t="str">
        <f t="shared" si="42"/>
        <v>Average Per Device1-in-2July System Peak Day50% Cycling2</v>
      </c>
      <c r="G2696">
        <v>1.6413869999999999</v>
      </c>
      <c r="H2696">
        <v>1.6413869999999999</v>
      </c>
      <c r="I2696">
        <v>70.125799999999998</v>
      </c>
      <c r="J2696">
        <v>0</v>
      </c>
      <c r="K2696">
        <v>0</v>
      </c>
      <c r="L2696">
        <v>0</v>
      </c>
      <c r="M2696">
        <v>0</v>
      </c>
      <c r="N2696">
        <v>0</v>
      </c>
      <c r="O2696">
        <v>3401</v>
      </c>
    </row>
    <row r="2697" spans="1:15">
      <c r="A2697" t="s">
        <v>51</v>
      </c>
      <c r="B2697" t="s">
        <v>39</v>
      </c>
      <c r="C2697" t="s">
        <v>46</v>
      </c>
      <c r="D2697" t="s">
        <v>32</v>
      </c>
      <c r="E2697">
        <v>2</v>
      </c>
      <c r="F2697" t="str">
        <f t="shared" si="42"/>
        <v>Aggregate1-in-2July System Peak Day50% Cycling2</v>
      </c>
      <c r="G2697">
        <v>12.61242</v>
      </c>
      <c r="H2697">
        <v>12.61242</v>
      </c>
      <c r="I2697">
        <v>70.125799999999998</v>
      </c>
      <c r="J2697">
        <v>0</v>
      </c>
      <c r="K2697">
        <v>0</v>
      </c>
      <c r="L2697">
        <v>0</v>
      </c>
      <c r="M2697">
        <v>0</v>
      </c>
      <c r="N2697">
        <v>0</v>
      </c>
      <c r="O2697">
        <v>3401</v>
      </c>
    </row>
    <row r="2698" spans="1:15">
      <c r="A2698" t="s">
        <v>31</v>
      </c>
      <c r="B2698" t="s">
        <v>39</v>
      </c>
      <c r="C2698" t="s">
        <v>46</v>
      </c>
      <c r="D2698" t="s">
        <v>32</v>
      </c>
      <c r="E2698">
        <v>3</v>
      </c>
      <c r="F2698" t="str">
        <f t="shared" si="42"/>
        <v>Average Per Ton1-in-2July System Peak Day50% Cycling3</v>
      </c>
      <c r="G2698">
        <v>0.4122557</v>
      </c>
      <c r="H2698">
        <v>0.4122557</v>
      </c>
      <c r="I2698">
        <v>69.605699999999999</v>
      </c>
      <c r="J2698">
        <v>0</v>
      </c>
      <c r="K2698">
        <v>0</v>
      </c>
      <c r="L2698">
        <v>0</v>
      </c>
      <c r="M2698">
        <v>0</v>
      </c>
      <c r="N2698">
        <v>0</v>
      </c>
      <c r="O2698">
        <v>3401</v>
      </c>
    </row>
    <row r="2699" spans="1:15">
      <c r="A2699" t="s">
        <v>29</v>
      </c>
      <c r="B2699" t="s">
        <v>39</v>
      </c>
      <c r="C2699" t="s">
        <v>46</v>
      </c>
      <c r="D2699" t="s">
        <v>32</v>
      </c>
      <c r="E2699">
        <v>3</v>
      </c>
      <c r="F2699" t="str">
        <f t="shared" si="42"/>
        <v>Average Per Premise1-in-2July System Peak Day50% Cycling3</v>
      </c>
      <c r="G2699">
        <v>3.6199110000000001</v>
      </c>
      <c r="H2699">
        <v>3.6199110000000001</v>
      </c>
      <c r="I2699">
        <v>69.605699999999999</v>
      </c>
      <c r="J2699">
        <v>0</v>
      </c>
      <c r="K2699">
        <v>0</v>
      </c>
      <c r="L2699">
        <v>0</v>
      </c>
      <c r="M2699">
        <v>0</v>
      </c>
      <c r="N2699">
        <v>0</v>
      </c>
      <c r="O2699">
        <v>3401</v>
      </c>
    </row>
    <row r="2700" spans="1:15">
      <c r="A2700" t="s">
        <v>30</v>
      </c>
      <c r="B2700" t="s">
        <v>39</v>
      </c>
      <c r="C2700" t="s">
        <v>46</v>
      </c>
      <c r="D2700" t="s">
        <v>32</v>
      </c>
      <c r="E2700">
        <v>3</v>
      </c>
      <c r="F2700" t="str">
        <f t="shared" si="42"/>
        <v>Average Per Device1-in-2July System Peak Day50% Cycling3</v>
      </c>
      <c r="G2700">
        <v>1.602201</v>
      </c>
      <c r="H2700">
        <v>1.602201</v>
      </c>
      <c r="I2700">
        <v>69.605699999999999</v>
      </c>
      <c r="J2700">
        <v>0</v>
      </c>
      <c r="K2700">
        <v>0</v>
      </c>
      <c r="L2700">
        <v>0</v>
      </c>
      <c r="M2700">
        <v>0</v>
      </c>
      <c r="N2700">
        <v>0</v>
      </c>
      <c r="O2700">
        <v>3401</v>
      </c>
    </row>
    <row r="2701" spans="1:15">
      <c r="A2701" t="s">
        <v>51</v>
      </c>
      <c r="B2701" t="s">
        <v>39</v>
      </c>
      <c r="C2701" t="s">
        <v>46</v>
      </c>
      <c r="D2701" t="s">
        <v>32</v>
      </c>
      <c r="E2701">
        <v>3</v>
      </c>
      <c r="F2701" t="str">
        <f t="shared" si="42"/>
        <v>Aggregate1-in-2July System Peak Day50% Cycling3</v>
      </c>
      <c r="G2701">
        <v>12.31132</v>
      </c>
      <c r="H2701">
        <v>12.31132</v>
      </c>
      <c r="I2701">
        <v>69.605699999999999</v>
      </c>
      <c r="J2701">
        <v>0</v>
      </c>
      <c r="K2701">
        <v>0</v>
      </c>
      <c r="L2701">
        <v>0</v>
      </c>
      <c r="M2701">
        <v>0</v>
      </c>
      <c r="N2701">
        <v>0</v>
      </c>
      <c r="O2701">
        <v>3401</v>
      </c>
    </row>
    <row r="2702" spans="1:15">
      <c r="A2702" t="s">
        <v>31</v>
      </c>
      <c r="B2702" t="s">
        <v>39</v>
      </c>
      <c r="C2702" t="s">
        <v>46</v>
      </c>
      <c r="D2702" t="s">
        <v>32</v>
      </c>
      <c r="E2702">
        <v>4</v>
      </c>
      <c r="F2702" t="str">
        <f t="shared" si="42"/>
        <v>Average Per Ton1-in-2July System Peak Day50% Cycling4</v>
      </c>
      <c r="G2702">
        <v>0.40870519999999999</v>
      </c>
      <c r="H2702">
        <v>0.40870519999999999</v>
      </c>
      <c r="I2702">
        <v>69.3202</v>
      </c>
      <c r="J2702">
        <v>0</v>
      </c>
      <c r="K2702">
        <v>0</v>
      </c>
      <c r="L2702">
        <v>0</v>
      </c>
      <c r="M2702">
        <v>0</v>
      </c>
      <c r="N2702">
        <v>0</v>
      </c>
      <c r="O2702">
        <v>3401</v>
      </c>
    </row>
    <row r="2703" spans="1:15">
      <c r="A2703" t="s">
        <v>29</v>
      </c>
      <c r="B2703" t="s">
        <v>39</v>
      </c>
      <c r="C2703" t="s">
        <v>46</v>
      </c>
      <c r="D2703" t="s">
        <v>32</v>
      </c>
      <c r="E2703">
        <v>4</v>
      </c>
      <c r="F2703" t="str">
        <f t="shared" si="42"/>
        <v>Average Per Premise1-in-2July System Peak Day50% Cycling4</v>
      </c>
      <c r="G2703">
        <v>3.5887340000000001</v>
      </c>
      <c r="H2703">
        <v>3.5887340000000001</v>
      </c>
      <c r="I2703">
        <v>69.3202</v>
      </c>
      <c r="J2703">
        <v>0</v>
      </c>
      <c r="K2703">
        <v>0</v>
      </c>
      <c r="L2703">
        <v>0</v>
      </c>
      <c r="M2703">
        <v>0</v>
      </c>
      <c r="N2703">
        <v>0</v>
      </c>
      <c r="O2703">
        <v>3401</v>
      </c>
    </row>
    <row r="2704" spans="1:15">
      <c r="A2704" t="s">
        <v>30</v>
      </c>
      <c r="B2704" t="s">
        <v>39</v>
      </c>
      <c r="C2704" t="s">
        <v>46</v>
      </c>
      <c r="D2704" t="s">
        <v>32</v>
      </c>
      <c r="E2704">
        <v>4</v>
      </c>
      <c r="F2704" t="str">
        <f t="shared" si="42"/>
        <v>Average Per Device1-in-2July System Peak Day50% Cycling4</v>
      </c>
      <c r="G2704">
        <v>1.588403</v>
      </c>
      <c r="H2704">
        <v>1.588403</v>
      </c>
      <c r="I2704">
        <v>69.3202</v>
      </c>
      <c r="J2704">
        <v>0</v>
      </c>
      <c r="K2704">
        <v>0</v>
      </c>
      <c r="L2704">
        <v>0</v>
      </c>
      <c r="M2704">
        <v>0</v>
      </c>
      <c r="N2704">
        <v>0</v>
      </c>
      <c r="O2704">
        <v>3401</v>
      </c>
    </row>
    <row r="2705" spans="1:15">
      <c r="A2705" t="s">
        <v>51</v>
      </c>
      <c r="B2705" t="s">
        <v>39</v>
      </c>
      <c r="C2705" t="s">
        <v>46</v>
      </c>
      <c r="D2705" t="s">
        <v>32</v>
      </c>
      <c r="E2705">
        <v>4</v>
      </c>
      <c r="F2705" t="str">
        <f t="shared" si="42"/>
        <v>Aggregate1-in-2July System Peak Day50% Cycling4</v>
      </c>
      <c r="G2705">
        <v>12.20529</v>
      </c>
      <c r="H2705">
        <v>12.20529</v>
      </c>
      <c r="I2705">
        <v>69.3202</v>
      </c>
      <c r="J2705">
        <v>0</v>
      </c>
      <c r="K2705">
        <v>0</v>
      </c>
      <c r="L2705">
        <v>0</v>
      </c>
      <c r="M2705">
        <v>0</v>
      </c>
      <c r="N2705">
        <v>0</v>
      </c>
      <c r="O2705">
        <v>3401</v>
      </c>
    </row>
    <row r="2706" spans="1:15">
      <c r="A2706" t="s">
        <v>31</v>
      </c>
      <c r="B2706" t="s">
        <v>39</v>
      </c>
      <c r="C2706" t="s">
        <v>46</v>
      </c>
      <c r="D2706" t="s">
        <v>32</v>
      </c>
      <c r="E2706">
        <v>5</v>
      </c>
      <c r="F2706" t="str">
        <f t="shared" si="42"/>
        <v>Average Per Ton1-in-2July System Peak Day50% Cycling5</v>
      </c>
      <c r="G2706">
        <v>0.42190850000000002</v>
      </c>
      <c r="H2706">
        <v>0.42190850000000002</v>
      </c>
      <c r="I2706">
        <v>67.917100000000005</v>
      </c>
      <c r="J2706">
        <v>0</v>
      </c>
      <c r="K2706">
        <v>0</v>
      </c>
      <c r="L2706">
        <v>0</v>
      </c>
      <c r="M2706">
        <v>0</v>
      </c>
      <c r="N2706">
        <v>0</v>
      </c>
      <c r="O2706">
        <v>3401</v>
      </c>
    </row>
    <row r="2707" spans="1:15">
      <c r="A2707" t="s">
        <v>29</v>
      </c>
      <c r="B2707" t="s">
        <v>39</v>
      </c>
      <c r="C2707" t="s">
        <v>46</v>
      </c>
      <c r="D2707" t="s">
        <v>32</v>
      </c>
      <c r="E2707">
        <v>5</v>
      </c>
      <c r="F2707" t="str">
        <f t="shared" si="42"/>
        <v>Average Per Premise1-in-2July System Peak Day50% Cycling5</v>
      </c>
      <c r="G2707">
        <v>3.7046700000000001</v>
      </c>
      <c r="H2707">
        <v>3.7046700000000001</v>
      </c>
      <c r="I2707">
        <v>67.917100000000005</v>
      </c>
      <c r="J2707">
        <v>0</v>
      </c>
      <c r="K2707">
        <v>0</v>
      </c>
      <c r="L2707">
        <v>0</v>
      </c>
      <c r="M2707">
        <v>0</v>
      </c>
      <c r="N2707">
        <v>0</v>
      </c>
      <c r="O2707">
        <v>3401</v>
      </c>
    </row>
    <row r="2708" spans="1:15">
      <c r="A2708" t="s">
        <v>30</v>
      </c>
      <c r="B2708" t="s">
        <v>39</v>
      </c>
      <c r="C2708" t="s">
        <v>46</v>
      </c>
      <c r="D2708" t="s">
        <v>32</v>
      </c>
      <c r="E2708">
        <v>5</v>
      </c>
      <c r="F2708" t="str">
        <f t="shared" si="42"/>
        <v>Average Per Device1-in-2July System Peak Day50% Cycling5</v>
      </c>
      <c r="G2708">
        <v>1.639716</v>
      </c>
      <c r="H2708">
        <v>1.639716</v>
      </c>
      <c r="I2708">
        <v>67.917100000000005</v>
      </c>
      <c r="J2708">
        <v>0</v>
      </c>
      <c r="K2708">
        <v>0</v>
      </c>
      <c r="L2708">
        <v>0</v>
      </c>
      <c r="M2708">
        <v>0</v>
      </c>
      <c r="N2708">
        <v>0</v>
      </c>
      <c r="O2708">
        <v>3401</v>
      </c>
    </row>
    <row r="2709" spans="1:15">
      <c r="A2709" t="s">
        <v>51</v>
      </c>
      <c r="B2709" t="s">
        <v>39</v>
      </c>
      <c r="C2709" t="s">
        <v>46</v>
      </c>
      <c r="D2709" t="s">
        <v>32</v>
      </c>
      <c r="E2709">
        <v>5</v>
      </c>
      <c r="F2709" t="str">
        <f t="shared" si="42"/>
        <v>Aggregate1-in-2July System Peak Day50% Cycling5</v>
      </c>
      <c r="G2709">
        <v>12.59958</v>
      </c>
      <c r="H2709">
        <v>12.59958</v>
      </c>
      <c r="I2709">
        <v>67.917100000000005</v>
      </c>
      <c r="J2709">
        <v>0</v>
      </c>
      <c r="K2709">
        <v>0</v>
      </c>
      <c r="L2709">
        <v>0</v>
      </c>
      <c r="M2709">
        <v>0</v>
      </c>
      <c r="N2709">
        <v>0</v>
      </c>
      <c r="O2709">
        <v>3401</v>
      </c>
    </row>
    <row r="2710" spans="1:15">
      <c r="A2710" t="s">
        <v>31</v>
      </c>
      <c r="B2710" t="s">
        <v>39</v>
      </c>
      <c r="C2710" t="s">
        <v>46</v>
      </c>
      <c r="D2710" t="s">
        <v>32</v>
      </c>
      <c r="E2710">
        <v>6</v>
      </c>
      <c r="F2710" t="str">
        <f t="shared" si="42"/>
        <v>Average Per Ton1-in-2July System Peak Day50% Cycling6</v>
      </c>
      <c r="G2710">
        <v>0.45728350000000001</v>
      </c>
      <c r="H2710">
        <v>0.45728350000000001</v>
      </c>
      <c r="I2710">
        <v>68.273200000000003</v>
      </c>
      <c r="J2710">
        <v>0</v>
      </c>
      <c r="K2710">
        <v>0</v>
      </c>
      <c r="L2710">
        <v>0</v>
      </c>
      <c r="M2710">
        <v>0</v>
      </c>
      <c r="N2710">
        <v>0</v>
      </c>
      <c r="O2710">
        <v>3401</v>
      </c>
    </row>
    <row r="2711" spans="1:15">
      <c r="A2711" t="s">
        <v>29</v>
      </c>
      <c r="B2711" t="s">
        <v>39</v>
      </c>
      <c r="C2711" t="s">
        <v>46</v>
      </c>
      <c r="D2711" t="s">
        <v>32</v>
      </c>
      <c r="E2711">
        <v>6</v>
      </c>
      <c r="F2711" t="str">
        <f t="shared" si="42"/>
        <v>Average Per Premise1-in-2July System Peak Day50% Cycling6</v>
      </c>
      <c r="G2711">
        <v>4.015288</v>
      </c>
      <c r="H2711">
        <v>4.015288</v>
      </c>
      <c r="I2711">
        <v>68.273200000000003</v>
      </c>
      <c r="J2711">
        <v>0</v>
      </c>
      <c r="K2711">
        <v>0</v>
      </c>
      <c r="L2711">
        <v>0</v>
      </c>
      <c r="M2711">
        <v>0</v>
      </c>
      <c r="N2711">
        <v>0</v>
      </c>
      <c r="O2711">
        <v>3401</v>
      </c>
    </row>
    <row r="2712" spans="1:15">
      <c r="A2712" t="s">
        <v>30</v>
      </c>
      <c r="B2712" t="s">
        <v>39</v>
      </c>
      <c r="C2712" t="s">
        <v>46</v>
      </c>
      <c r="D2712" t="s">
        <v>32</v>
      </c>
      <c r="E2712">
        <v>6</v>
      </c>
      <c r="F2712" t="str">
        <f t="shared" si="42"/>
        <v>Average Per Device1-in-2July System Peak Day50% Cycling6</v>
      </c>
      <c r="G2712">
        <v>1.777199</v>
      </c>
      <c r="H2712">
        <v>1.777199</v>
      </c>
      <c r="I2712">
        <v>68.273200000000003</v>
      </c>
      <c r="J2712">
        <v>0</v>
      </c>
      <c r="K2712">
        <v>0</v>
      </c>
      <c r="L2712">
        <v>0</v>
      </c>
      <c r="M2712">
        <v>0</v>
      </c>
      <c r="N2712">
        <v>0</v>
      </c>
      <c r="O2712">
        <v>3401</v>
      </c>
    </row>
    <row r="2713" spans="1:15">
      <c r="A2713" t="s">
        <v>51</v>
      </c>
      <c r="B2713" t="s">
        <v>39</v>
      </c>
      <c r="C2713" t="s">
        <v>46</v>
      </c>
      <c r="D2713" t="s">
        <v>32</v>
      </c>
      <c r="E2713">
        <v>6</v>
      </c>
      <c r="F2713" t="str">
        <f t="shared" si="42"/>
        <v>Aggregate1-in-2July System Peak Day50% Cycling6</v>
      </c>
      <c r="G2713">
        <v>13.656000000000001</v>
      </c>
      <c r="H2713">
        <v>13.656000000000001</v>
      </c>
      <c r="I2713">
        <v>68.273200000000003</v>
      </c>
      <c r="J2713">
        <v>0</v>
      </c>
      <c r="K2713">
        <v>0</v>
      </c>
      <c r="L2713">
        <v>0</v>
      </c>
      <c r="M2713">
        <v>0</v>
      </c>
      <c r="N2713">
        <v>0</v>
      </c>
      <c r="O2713">
        <v>3401</v>
      </c>
    </row>
    <row r="2714" spans="1:15">
      <c r="A2714" t="s">
        <v>31</v>
      </c>
      <c r="B2714" t="s">
        <v>39</v>
      </c>
      <c r="C2714" t="s">
        <v>46</v>
      </c>
      <c r="D2714" t="s">
        <v>32</v>
      </c>
      <c r="E2714">
        <v>7</v>
      </c>
      <c r="F2714" t="str">
        <f t="shared" si="42"/>
        <v>Average Per Ton1-in-2July System Peak Day50% Cycling7</v>
      </c>
      <c r="G2714">
        <v>0.51917930000000001</v>
      </c>
      <c r="H2714">
        <v>0.51917930000000001</v>
      </c>
      <c r="I2714">
        <v>70.820599999999999</v>
      </c>
      <c r="J2714">
        <v>0</v>
      </c>
      <c r="K2714">
        <v>0</v>
      </c>
      <c r="L2714">
        <v>0</v>
      </c>
      <c r="M2714">
        <v>0</v>
      </c>
      <c r="N2714">
        <v>0</v>
      </c>
      <c r="O2714">
        <v>3401</v>
      </c>
    </row>
    <row r="2715" spans="1:15">
      <c r="A2715" t="s">
        <v>29</v>
      </c>
      <c r="B2715" t="s">
        <v>39</v>
      </c>
      <c r="C2715" t="s">
        <v>46</v>
      </c>
      <c r="D2715" t="s">
        <v>32</v>
      </c>
      <c r="E2715">
        <v>7</v>
      </c>
      <c r="F2715" t="str">
        <f t="shared" si="42"/>
        <v>Average Per Premise1-in-2July System Peak Day50% Cycling7</v>
      </c>
      <c r="G2715">
        <v>4.5587790000000004</v>
      </c>
      <c r="H2715">
        <v>4.5587790000000004</v>
      </c>
      <c r="I2715">
        <v>70.820599999999999</v>
      </c>
      <c r="J2715">
        <v>0</v>
      </c>
      <c r="K2715">
        <v>0</v>
      </c>
      <c r="L2715">
        <v>0</v>
      </c>
      <c r="M2715">
        <v>0</v>
      </c>
      <c r="N2715">
        <v>0</v>
      </c>
      <c r="O2715">
        <v>3401</v>
      </c>
    </row>
    <row r="2716" spans="1:15">
      <c r="A2716" t="s">
        <v>30</v>
      </c>
      <c r="B2716" t="s">
        <v>39</v>
      </c>
      <c r="C2716" t="s">
        <v>46</v>
      </c>
      <c r="D2716" t="s">
        <v>32</v>
      </c>
      <c r="E2716">
        <v>7</v>
      </c>
      <c r="F2716" t="str">
        <f t="shared" si="42"/>
        <v>Average Per Device1-in-2July System Peak Day50% Cycling7</v>
      </c>
      <c r="G2716">
        <v>2.0177520000000002</v>
      </c>
      <c r="H2716">
        <v>2.0177520000000002</v>
      </c>
      <c r="I2716">
        <v>70.820599999999999</v>
      </c>
      <c r="J2716">
        <v>0</v>
      </c>
      <c r="K2716">
        <v>0</v>
      </c>
      <c r="L2716">
        <v>0</v>
      </c>
      <c r="M2716">
        <v>0</v>
      </c>
      <c r="N2716">
        <v>0</v>
      </c>
      <c r="O2716">
        <v>3401</v>
      </c>
    </row>
    <row r="2717" spans="1:15">
      <c r="A2717" t="s">
        <v>51</v>
      </c>
      <c r="B2717" t="s">
        <v>39</v>
      </c>
      <c r="C2717" t="s">
        <v>46</v>
      </c>
      <c r="D2717" t="s">
        <v>32</v>
      </c>
      <c r="E2717">
        <v>7</v>
      </c>
      <c r="F2717" t="str">
        <f t="shared" si="42"/>
        <v>Aggregate1-in-2July System Peak Day50% Cycling7</v>
      </c>
      <c r="G2717">
        <v>15.50441</v>
      </c>
      <c r="H2717">
        <v>15.50441</v>
      </c>
      <c r="I2717">
        <v>70.820599999999999</v>
      </c>
      <c r="J2717">
        <v>0</v>
      </c>
      <c r="K2717">
        <v>0</v>
      </c>
      <c r="L2717">
        <v>0</v>
      </c>
      <c r="M2717">
        <v>0</v>
      </c>
      <c r="N2717">
        <v>0</v>
      </c>
      <c r="O2717">
        <v>3401</v>
      </c>
    </row>
    <row r="2718" spans="1:15">
      <c r="A2718" t="s">
        <v>31</v>
      </c>
      <c r="B2718" t="s">
        <v>39</v>
      </c>
      <c r="C2718" t="s">
        <v>46</v>
      </c>
      <c r="D2718" t="s">
        <v>32</v>
      </c>
      <c r="E2718">
        <v>8</v>
      </c>
      <c r="F2718" t="str">
        <f t="shared" si="42"/>
        <v>Average Per Ton1-in-2July System Peak Day50% Cycling8</v>
      </c>
      <c r="G2718">
        <v>0.63844999999999996</v>
      </c>
      <c r="H2718">
        <v>0.63844999999999996</v>
      </c>
      <c r="I2718">
        <v>72.8018</v>
      </c>
      <c r="J2718">
        <v>0</v>
      </c>
      <c r="K2718">
        <v>0</v>
      </c>
      <c r="L2718">
        <v>0</v>
      </c>
      <c r="M2718">
        <v>0</v>
      </c>
      <c r="N2718">
        <v>0</v>
      </c>
      <c r="O2718">
        <v>3401</v>
      </c>
    </row>
    <row r="2719" spans="1:15">
      <c r="A2719" t="s">
        <v>29</v>
      </c>
      <c r="B2719" t="s">
        <v>39</v>
      </c>
      <c r="C2719" t="s">
        <v>46</v>
      </c>
      <c r="D2719" t="s">
        <v>32</v>
      </c>
      <c r="E2719">
        <v>8</v>
      </c>
      <c r="F2719" t="str">
        <f t="shared" si="42"/>
        <v>Average Per Premise1-in-2July System Peak Day50% Cycling8</v>
      </c>
      <c r="G2719">
        <v>5.6060650000000001</v>
      </c>
      <c r="H2719">
        <v>5.6060650000000001</v>
      </c>
      <c r="I2719">
        <v>72.8018</v>
      </c>
      <c r="J2719">
        <v>0</v>
      </c>
      <c r="K2719">
        <v>0</v>
      </c>
      <c r="L2719">
        <v>0</v>
      </c>
      <c r="M2719">
        <v>0</v>
      </c>
      <c r="N2719">
        <v>0</v>
      </c>
      <c r="O2719">
        <v>3401</v>
      </c>
    </row>
    <row r="2720" spans="1:15">
      <c r="A2720" t="s">
        <v>30</v>
      </c>
      <c r="B2720" t="s">
        <v>39</v>
      </c>
      <c r="C2720" t="s">
        <v>46</v>
      </c>
      <c r="D2720" t="s">
        <v>32</v>
      </c>
      <c r="E2720">
        <v>8</v>
      </c>
      <c r="F2720" t="str">
        <f t="shared" si="42"/>
        <v>Average Per Device1-in-2July System Peak Day50% Cycling8</v>
      </c>
      <c r="G2720">
        <v>2.4812889999999999</v>
      </c>
      <c r="H2720">
        <v>2.4812889999999999</v>
      </c>
      <c r="I2720">
        <v>72.8018</v>
      </c>
      <c r="J2720">
        <v>0</v>
      </c>
      <c r="K2720">
        <v>0</v>
      </c>
      <c r="L2720">
        <v>0</v>
      </c>
      <c r="M2720">
        <v>0</v>
      </c>
      <c r="N2720">
        <v>0</v>
      </c>
      <c r="O2720">
        <v>3401</v>
      </c>
    </row>
    <row r="2721" spans="1:15">
      <c r="A2721" t="s">
        <v>51</v>
      </c>
      <c r="B2721" t="s">
        <v>39</v>
      </c>
      <c r="C2721" t="s">
        <v>46</v>
      </c>
      <c r="D2721" t="s">
        <v>32</v>
      </c>
      <c r="E2721">
        <v>8</v>
      </c>
      <c r="F2721" t="str">
        <f t="shared" si="42"/>
        <v>Aggregate1-in-2July System Peak Day50% Cycling8</v>
      </c>
      <c r="G2721">
        <v>19.066230000000001</v>
      </c>
      <c r="H2721">
        <v>19.066230000000001</v>
      </c>
      <c r="I2721">
        <v>72.8018</v>
      </c>
      <c r="J2721">
        <v>0</v>
      </c>
      <c r="K2721">
        <v>0</v>
      </c>
      <c r="L2721">
        <v>0</v>
      </c>
      <c r="M2721">
        <v>0</v>
      </c>
      <c r="N2721">
        <v>0</v>
      </c>
      <c r="O2721">
        <v>3401</v>
      </c>
    </row>
    <row r="2722" spans="1:15">
      <c r="A2722" t="s">
        <v>31</v>
      </c>
      <c r="B2722" t="s">
        <v>39</v>
      </c>
      <c r="C2722" t="s">
        <v>46</v>
      </c>
      <c r="D2722" t="s">
        <v>32</v>
      </c>
      <c r="E2722">
        <v>9</v>
      </c>
      <c r="F2722" t="str">
        <f t="shared" si="42"/>
        <v>Average Per Ton1-in-2July System Peak Day50% Cycling9</v>
      </c>
      <c r="G2722">
        <v>0.81247040000000004</v>
      </c>
      <c r="H2722">
        <v>0.81247040000000004</v>
      </c>
      <c r="I2722">
        <v>76.638300000000001</v>
      </c>
      <c r="J2722">
        <v>0</v>
      </c>
      <c r="K2722">
        <v>0</v>
      </c>
      <c r="L2722">
        <v>0</v>
      </c>
      <c r="M2722">
        <v>0</v>
      </c>
      <c r="N2722">
        <v>0</v>
      </c>
      <c r="O2722">
        <v>3401</v>
      </c>
    </row>
    <row r="2723" spans="1:15">
      <c r="A2723" t="s">
        <v>29</v>
      </c>
      <c r="B2723" t="s">
        <v>39</v>
      </c>
      <c r="C2723" t="s">
        <v>46</v>
      </c>
      <c r="D2723" t="s">
        <v>32</v>
      </c>
      <c r="E2723">
        <v>9</v>
      </c>
      <c r="F2723" t="str">
        <f t="shared" si="42"/>
        <v>Average Per Premise1-in-2July System Peak Day50% Cycling9</v>
      </c>
      <c r="G2723">
        <v>7.1340919999999999</v>
      </c>
      <c r="H2723">
        <v>7.1340919999999999</v>
      </c>
      <c r="I2723">
        <v>76.638300000000001</v>
      </c>
      <c r="J2723">
        <v>0</v>
      </c>
      <c r="K2723">
        <v>0</v>
      </c>
      <c r="L2723">
        <v>0</v>
      </c>
      <c r="M2723">
        <v>0</v>
      </c>
      <c r="N2723">
        <v>0</v>
      </c>
      <c r="O2723">
        <v>3401</v>
      </c>
    </row>
    <row r="2724" spans="1:15">
      <c r="A2724" t="s">
        <v>30</v>
      </c>
      <c r="B2724" t="s">
        <v>39</v>
      </c>
      <c r="C2724" t="s">
        <v>46</v>
      </c>
      <c r="D2724" t="s">
        <v>32</v>
      </c>
      <c r="E2724">
        <v>9</v>
      </c>
      <c r="F2724" t="str">
        <f t="shared" si="42"/>
        <v>Average Per Device1-in-2July System Peak Day50% Cycling9</v>
      </c>
      <c r="G2724">
        <v>3.1576059999999999</v>
      </c>
      <c r="H2724">
        <v>3.1576059999999999</v>
      </c>
      <c r="I2724">
        <v>76.638300000000001</v>
      </c>
      <c r="J2724">
        <v>0</v>
      </c>
      <c r="K2724">
        <v>0</v>
      </c>
      <c r="L2724">
        <v>0</v>
      </c>
      <c r="M2724">
        <v>0</v>
      </c>
      <c r="N2724">
        <v>0</v>
      </c>
      <c r="O2724">
        <v>3401</v>
      </c>
    </row>
    <row r="2725" spans="1:15">
      <c r="A2725" t="s">
        <v>51</v>
      </c>
      <c r="B2725" t="s">
        <v>39</v>
      </c>
      <c r="C2725" t="s">
        <v>46</v>
      </c>
      <c r="D2725" t="s">
        <v>32</v>
      </c>
      <c r="E2725">
        <v>9</v>
      </c>
      <c r="F2725" t="str">
        <f t="shared" si="42"/>
        <v>Aggregate1-in-2July System Peak Day50% Cycling9</v>
      </c>
      <c r="G2725">
        <v>24.26305</v>
      </c>
      <c r="H2725">
        <v>24.26305</v>
      </c>
      <c r="I2725">
        <v>76.638300000000001</v>
      </c>
      <c r="J2725">
        <v>0</v>
      </c>
      <c r="K2725">
        <v>0</v>
      </c>
      <c r="L2725">
        <v>0</v>
      </c>
      <c r="M2725">
        <v>0</v>
      </c>
      <c r="N2725">
        <v>0</v>
      </c>
      <c r="O2725">
        <v>3401</v>
      </c>
    </row>
    <row r="2726" spans="1:15">
      <c r="A2726" t="s">
        <v>31</v>
      </c>
      <c r="B2726" t="s">
        <v>39</v>
      </c>
      <c r="C2726" t="s">
        <v>46</v>
      </c>
      <c r="D2726" t="s">
        <v>32</v>
      </c>
      <c r="E2726">
        <v>10</v>
      </c>
      <c r="F2726" t="str">
        <f t="shared" si="42"/>
        <v>Average Per Ton1-in-2July System Peak Day50% Cycling10</v>
      </c>
      <c r="G2726">
        <v>0.96218029999999999</v>
      </c>
      <c r="H2726">
        <v>0.96218029999999999</v>
      </c>
      <c r="I2726">
        <v>80.138800000000003</v>
      </c>
      <c r="J2726">
        <v>0</v>
      </c>
      <c r="K2726">
        <v>0</v>
      </c>
      <c r="L2726">
        <v>0</v>
      </c>
      <c r="M2726">
        <v>0</v>
      </c>
      <c r="N2726">
        <v>0</v>
      </c>
      <c r="O2726">
        <v>3401</v>
      </c>
    </row>
    <row r="2727" spans="1:15">
      <c r="A2727" t="s">
        <v>29</v>
      </c>
      <c r="B2727" t="s">
        <v>39</v>
      </c>
      <c r="C2727" t="s">
        <v>46</v>
      </c>
      <c r="D2727" t="s">
        <v>32</v>
      </c>
      <c r="E2727">
        <v>10</v>
      </c>
      <c r="F2727" t="str">
        <f t="shared" si="42"/>
        <v>Average Per Premise1-in-2July System Peak Day50% Cycling10</v>
      </c>
      <c r="G2727">
        <v>8.4486559999999997</v>
      </c>
      <c r="H2727">
        <v>8.4486559999999997</v>
      </c>
      <c r="I2727">
        <v>80.138800000000003</v>
      </c>
      <c r="J2727">
        <v>0</v>
      </c>
      <c r="K2727">
        <v>0</v>
      </c>
      <c r="L2727">
        <v>0</v>
      </c>
      <c r="M2727">
        <v>0</v>
      </c>
      <c r="N2727">
        <v>0</v>
      </c>
      <c r="O2727">
        <v>3401</v>
      </c>
    </row>
    <row r="2728" spans="1:15">
      <c r="A2728" t="s">
        <v>30</v>
      </c>
      <c r="B2728" t="s">
        <v>39</v>
      </c>
      <c r="C2728" t="s">
        <v>46</v>
      </c>
      <c r="D2728" t="s">
        <v>32</v>
      </c>
      <c r="E2728">
        <v>10</v>
      </c>
      <c r="F2728" t="str">
        <f t="shared" si="42"/>
        <v>Average Per Device1-in-2July System Peak Day50% Cycling10</v>
      </c>
      <c r="G2728">
        <v>3.7394430000000001</v>
      </c>
      <c r="H2728">
        <v>3.7394430000000001</v>
      </c>
      <c r="I2728">
        <v>80.138800000000003</v>
      </c>
      <c r="J2728">
        <v>0</v>
      </c>
      <c r="K2728">
        <v>0</v>
      </c>
      <c r="L2728">
        <v>0</v>
      </c>
      <c r="M2728">
        <v>0</v>
      </c>
      <c r="N2728">
        <v>0</v>
      </c>
      <c r="O2728">
        <v>3401</v>
      </c>
    </row>
    <row r="2729" spans="1:15">
      <c r="A2729" t="s">
        <v>51</v>
      </c>
      <c r="B2729" t="s">
        <v>39</v>
      </c>
      <c r="C2729" t="s">
        <v>46</v>
      </c>
      <c r="D2729" t="s">
        <v>32</v>
      </c>
      <c r="E2729">
        <v>10</v>
      </c>
      <c r="F2729" t="str">
        <f t="shared" si="42"/>
        <v>Aggregate1-in-2July System Peak Day50% Cycling10</v>
      </c>
      <c r="G2729">
        <v>28.733879999999999</v>
      </c>
      <c r="H2729">
        <v>28.733879999999999</v>
      </c>
      <c r="I2729">
        <v>80.138800000000003</v>
      </c>
      <c r="J2729">
        <v>0</v>
      </c>
      <c r="K2729">
        <v>0</v>
      </c>
      <c r="L2729">
        <v>0</v>
      </c>
      <c r="M2729">
        <v>0</v>
      </c>
      <c r="N2729">
        <v>0</v>
      </c>
      <c r="O2729">
        <v>3401</v>
      </c>
    </row>
    <row r="2730" spans="1:15">
      <c r="A2730" t="s">
        <v>31</v>
      </c>
      <c r="B2730" t="s">
        <v>39</v>
      </c>
      <c r="C2730" t="s">
        <v>46</v>
      </c>
      <c r="D2730" t="s">
        <v>32</v>
      </c>
      <c r="E2730">
        <v>11</v>
      </c>
      <c r="F2730" t="str">
        <f t="shared" si="42"/>
        <v>Average Per Ton1-in-2July System Peak Day50% Cycling11</v>
      </c>
      <c r="G2730">
        <v>1.078355</v>
      </c>
      <c r="H2730">
        <v>1.078355</v>
      </c>
      <c r="I2730">
        <v>81.034700000000001</v>
      </c>
      <c r="J2730">
        <v>0</v>
      </c>
      <c r="K2730">
        <v>0</v>
      </c>
      <c r="L2730">
        <v>0</v>
      </c>
      <c r="M2730">
        <v>0</v>
      </c>
      <c r="N2730">
        <v>0</v>
      </c>
      <c r="O2730">
        <v>3401</v>
      </c>
    </row>
    <row r="2731" spans="1:15">
      <c r="A2731" t="s">
        <v>29</v>
      </c>
      <c r="B2731" t="s">
        <v>39</v>
      </c>
      <c r="C2731" t="s">
        <v>46</v>
      </c>
      <c r="D2731" t="s">
        <v>32</v>
      </c>
      <c r="E2731">
        <v>11</v>
      </c>
      <c r="F2731" t="str">
        <f t="shared" si="42"/>
        <v>Average Per Premise1-in-2July System Peak Day50% Cycling11</v>
      </c>
      <c r="G2731">
        <v>9.4687570000000001</v>
      </c>
      <c r="H2731">
        <v>9.4687570000000001</v>
      </c>
      <c r="I2731">
        <v>81.034700000000001</v>
      </c>
      <c r="J2731">
        <v>0</v>
      </c>
      <c r="K2731">
        <v>0</v>
      </c>
      <c r="L2731">
        <v>0</v>
      </c>
      <c r="M2731">
        <v>0</v>
      </c>
      <c r="N2731">
        <v>0</v>
      </c>
      <c r="O2731">
        <v>3401</v>
      </c>
    </row>
    <row r="2732" spans="1:15">
      <c r="A2732" t="s">
        <v>30</v>
      </c>
      <c r="B2732" t="s">
        <v>39</v>
      </c>
      <c r="C2732" t="s">
        <v>46</v>
      </c>
      <c r="D2732" t="s">
        <v>32</v>
      </c>
      <c r="E2732">
        <v>11</v>
      </c>
      <c r="F2732" t="str">
        <f t="shared" si="42"/>
        <v>Average Per Device1-in-2July System Peak Day50% Cycling11</v>
      </c>
      <c r="G2732">
        <v>4.1909479999999997</v>
      </c>
      <c r="H2732">
        <v>4.1909479999999997</v>
      </c>
      <c r="I2732">
        <v>81.034700000000001</v>
      </c>
      <c r="J2732">
        <v>0</v>
      </c>
      <c r="K2732">
        <v>0</v>
      </c>
      <c r="L2732">
        <v>0</v>
      </c>
      <c r="M2732">
        <v>0</v>
      </c>
      <c r="N2732">
        <v>0</v>
      </c>
      <c r="O2732">
        <v>3401</v>
      </c>
    </row>
    <row r="2733" spans="1:15">
      <c r="A2733" t="s">
        <v>51</v>
      </c>
      <c r="B2733" t="s">
        <v>39</v>
      </c>
      <c r="C2733" t="s">
        <v>46</v>
      </c>
      <c r="D2733" t="s">
        <v>32</v>
      </c>
      <c r="E2733">
        <v>11</v>
      </c>
      <c r="F2733" t="str">
        <f t="shared" si="42"/>
        <v>Aggregate1-in-2July System Peak Day50% Cycling11</v>
      </c>
      <c r="G2733">
        <v>32.203240000000001</v>
      </c>
      <c r="H2733">
        <v>32.203240000000001</v>
      </c>
      <c r="I2733">
        <v>81.034700000000001</v>
      </c>
      <c r="J2733">
        <v>0</v>
      </c>
      <c r="K2733">
        <v>0</v>
      </c>
      <c r="L2733">
        <v>0</v>
      </c>
      <c r="M2733">
        <v>0</v>
      </c>
      <c r="N2733">
        <v>0</v>
      </c>
      <c r="O2733">
        <v>3401</v>
      </c>
    </row>
    <row r="2734" spans="1:15">
      <c r="A2734" t="s">
        <v>31</v>
      </c>
      <c r="B2734" t="s">
        <v>39</v>
      </c>
      <c r="C2734" t="s">
        <v>46</v>
      </c>
      <c r="D2734" t="s">
        <v>32</v>
      </c>
      <c r="E2734">
        <v>12</v>
      </c>
      <c r="F2734" t="str">
        <f t="shared" si="42"/>
        <v>Average Per Ton1-in-2July System Peak Day50% Cycling12</v>
      </c>
      <c r="G2734">
        <v>1.1382129999999999</v>
      </c>
      <c r="H2734">
        <v>1.1382129999999999</v>
      </c>
      <c r="I2734">
        <v>83.479900000000001</v>
      </c>
      <c r="J2734">
        <v>0</v>
      </c>
      <c r="K2734">
        <v>0</v>
      </c>
      <c r="L2734">
        <v>0</v>
      </c>
      <c r="M2734">
        <v>0</v>
      </c>
      <c r="N2734">
        <v>0</v>
      </c>
      <c r="O2734">
        <v>3401</v>
      </c>
    </row>
    <row r="2735" spans="1:15">
      <c r="A2735" t="s">
        <v>29</v>
      </c>
      <c r="B2735" t="s">
        <v>39</v>
      </c>
      <c r="C2735" t="s">
        <v>46</v>
      </c>
      <c r="D2735" t="s">
        <v>32</v>
      </c>
      <c r="E2735">
        <v>12</v>
      </c>
      <c r="F2735" t="str">
        <f t="shared" si="42"/>
        <v>Average Per Premise1-in-2July System Peak Day50% Cycling12</v>
      </c>
      <c r="G2735">
        <v>9.9943539999999995</v>
      </c>
      <c r="H2735">
        <v>9.9943539999999995</v>
      </c>
      <c r="I2735">
        <v>83.479900000000001</v>
      </c>
      <c r="J2735">
        <v>0</v>
      </c>
      <c r="K2735">
        <v>0</v>
      </c>
      <c r="L2735">
        <v>0</v>
      </c>
      <c r="M2735">
        <v>0</v>
      </c>
      <c r="N2735">
        <v>0</v>
      </c>
      <c r="O2735">
        <v>3401</v>
      </c>
    </row>
    <row r="2736" spans="1:15">
      <c r="A2736" t="s">
        <v>30</v>
      </c>
      <c r="B2736" t="s">
        <v>39</v>
      </c>
      <c r="C2736" t="s">
        <v>46</v>
      </c>
      <c r="D2736" t="s">
        <v>32</v>
      </c>
      <c r="E2736">
        <v>12</v>
      </c>
      <c r="F2736" t="str">
        <f t="shared" si="42"/>
        <v>Average Per Device1-in-2July System Peak Day50% Cycling12</v>
      </c>
      <c r="G2736">
        <v>4.4235810000000004</v>
      </c>
      <c r="H2736">
        <v>4.4235810000000004</v>
      </c>
      <c r="I2736">
        <v>83.479900000000001</v>
      </c>
      <c r="J2736">
        <v>0</v>
      </c>
      <c r="K2736">
        <v>0</v>
      </c>
      <c r="L2736">
        <v>0</v>
      </c>
      <c r="M2736">
        <v>0</v>
      </c>
      <c r="N2736">
        <v>0</v>
      </c>
      <c r="O2736">
        <v>3401</v>
      </c>
    </row>
    <row r="2737" spans="1:15">
      <c r="A2737" t="s">
        <v>51</v>
      </c>
      <c r="B2737" t="s">
        <v>39</v>
      </c>
      <c r="C2737" t="s">
        <v>46</v>
      </c>
      <c r="D2737" t="s">
        <v>32</v>
      </c>
      <c r="E2737">
        <v>12</v>
      </c>
      <c r="F2737" t="str">
        <f t="shared" si="42"/>
        <v>Aggregate1-in-2July System Peak Day50% Cycling12</v>
      </c>
      <c r="G2737">
        <v>33.9908</v>
      </c>
      <c r="H2737">
        <v>33.9908</v>
      </c>
      <c r="I2737">
        <v>83.479900000000001</v>
      </c>
      <c r="J2737">
        <v>0</v>
      </c>
      <c r="K2737">
        <v>0</v>
      </c>
      <c r="L2737">
        <v>0</v>
      </c>
      <c r="M2737">
        <v>0</v>
      </c>
      <c r="N2737">
        <v>0</v>
      </c>
      <c r="O2737">
        <v>3401</v>
      </c>
    </row>
    <row r="2738" spans="1:15">
      <c r="A2738" t="s">
        <v>31</v>
      </c>
      <c r="B2738" t="s">
        <v>39</v>
      </c>
      <c r="C2738" t="s">
        <v>46</v>
      </c>
      <c r="D2738" t="s">
        <v>32</v>
      </c>
      <c r="E2738">
        <v>13</v>
      </c>
      <c r="F2738" t="str">
        <f t="shared" si="42"/>
        <v>Average Per Ton1-in-2July System Peak Day50% Cycling13</v>
      </c>
      <c r="G2738">
        <v>1.154989</v>
      </c>
      <c r="H2738">
        <v>1.154989</v>
      </c>
      <c r="I2738">
        <v>84.178799999999995</v>
      </c>
      <c r="J2738">
        <v>0</v>
      </c>
      <c r="K2738">
        <v>0</v>
      </c>
      <c r="L2738">
        <v>0</v>
      </c>
      <c r="M2738">
        <v>0</v>
      </c>
      <c r="N2738">
        <v>0</v>
      </c>
      <c r="O2738">
        <v>3401</v>
      </c>
    </row>
    <row r="2739" spans="1:15">
      <c r="A2739" t="s">
        <v>29</v>
      </c>
      <c r="B2739" t="s">
        <v>39</v>
      </c>
      <c r="C2739" t="s">
        <v>46</v>
      </c>
      <c r="D2739" t="s">
        <v>32</v>
      </c>
      <c r="E2739">
        <v>13</v>
      </c>
      <c r="F2739" t="str">
        <f t="shared" si="42"/>
        <v>Average Per Premise1-in-2July System Peak Day50% Cycling13</v>
      </c>
      <c r="G2739">
        <v>10.14166</v>
      </c>
      <c r="H2739">
        <v>10.14166</v>
      </c>
      <c r="I2739">
        <v>84.178799999999995</v>
      </c>
      <c r="J2739">
        <v>0</v>
      </c>
      <c r="K2739">
        <v>0</v>
      </c>
      <c r="L2739">
        <v>0</v>
      </c>
      <c r="M2739">
        <v>0</v>
      </c>
      <c r="N2739">
        <v>0</v>
      </c>
      <c r="O2739">
        <v>3401</v>
      </c>
    </row>
    <row r="2740" spans="1:15">
      <c r="A2740" t="s">
        <v>30</v>
      </c>
      <c r="B2740" t="s">
        <v>39</v>
      </c>
      <c r="C2740" t="s">
        <v>46</v>
      </c>
      <c r="D2740" t="s">
        <v>32</v>
      </c>
      <c r="E2740">
        <v>13</v>
      </c>
      <c r="F2740" t="str">
        <f t="shared" si="42"/>
        <v>Average Per Device1-in-2July System Peak Day50% Cycling13</v>
      </c>
      <c r="G2740">
        <v>4.4887810000000004</v>
      </c>
      <c r="H2740">
        <v>4.4887810000000004</v>
      </c>
      <c r="I2740">
        <v>84.178799999999995</v>
      </c>
      <c r="J2740">
        <v>0</v>
      </c>
      <c r="K2740">
        <v>0</v>
      </c>
      <c r="L2740">
        <v>0</v>
      </c>
      <c r="M2740">
        <v>0</v>
      </c>
      <c r="N2740">
        <v>0</v>
      </c>
      <c r="O2740">
        <v>3401</v>
      </c>
    </row>
    <row r="2741" spans="1:15">
      <c r="A2741" t="s">
        <v>51</v>
      </c>
      <c r="B2741" t="s">
        <v>39</v>
      </c>
      <c r="C2741" t="s">
        <v>46</v>
      </c>
      <c r="D2741" t="s">
        <v>32</v>
      </c>
      <c r="E2741">
        <v>13</v>
      </c>
      <c r="F2741" t="str">
        <f t="shared" si="42"/>
        <v>Aggregate1-in-2July System Peak Day50% Cycling13</v>
      </c>
      <c r="G2741">
        <v>34.491790000000002</v>
      </c>
      <c r="H2741">
        <v>34.491790000000002</v>
      </c>
      <c r="I2741">
        <v>84.178799999999995</v>
      </c>
      <c r="J2741">
        <v>0</v>
      </c>
      <c r="K2741">
        <v>0</v>
      </c>
      <c r="L2741">
        <v>0</v>
      </c>
      <c r="M2741">
        <v>0</v>
      </c>
      <c r="N2741">
        <v>0</v>
      </c>
      <c r="O2741">
        <v>3401</v>
      </c>
    </row>
    <row r="2742" spans="1:15">
      <c r="A2742" t="s">
        <v>31</v>
      </c>
      <c r="B2742" t="s">
        <v>39</v>
      </c>
      <c r="C2742" t="s">
        <v>46</v>
      </c>
      <c r="D2742" t="s">
        <v>32</v>
      </c>
      <c r="E2742">
        <v>14</v>
      </c>
      <c r="F2742" t="str">
        <f t="shared" si="42"/>
        <v>Average Per Ton1-in-2July System Peak Day50% Cycling14</v>
      </c>
      <c r="G2742">
        <v>1.0890899999999999</v>
      </c>
      <c r="H2742">
        <v>1.160048</v>
      </c>
      <c r="I2742">
        <v>84.7971</v>
      </c>
      <c r="J2742">
        <v>4.0008000000000002E-2</v>
      </c>
      <c r="K2742">
        <v>5.82931E-2</v>
      </c>
      <c r="L2742">
        <v>7.0957300000000001E-2</v>
      </c>
      <c r="M2742">
        <v>8.3621600000000004E-2</v>
      </c>
      <c r="N2742">
        <v>0.1019067</v>
      </c>
      <c r="O2742">
        <v>3401</v>
      </c>
    </row>
    <row r="2743" spans="1:15">
      <c r="A2743" t="s">
        <v>29</v>
      </c>
      <c r="B2743" t="s">
        <v>39</v>
      </c>
      <c r="C2743" t="s">
        <v>46</v>
      </c>
      <c r="D2743" t="s">
        <v>32</v>
      </c>
      <c r="E2743">
        <v>14</v>
      </c>
      <c r="F2743" t="str">
        <f t="shared" si="42"/>
        <v>Average Per Premise1-in-2July System Peak Day50% Cycling14</v>
      </c>
      <c r="G2743">
        <v>9.5630210000000009</v>
      </c>
      <c r="H2743">
        <v>10.18608</v>
      </c>
      <c r="I2743">
        <v>84.7971</v>
      </c>
      <c r="J2743">
        <v>0.35129959999999999</v>
      </c>
      <c r="K2743">
        <v>0.5118568</v>
      </c>
      <c r="L2743">
        <v>0.62305809999999995</v>
      </c>
      <c r="M2743">
        <v>0.73425949999999995</v>
      </c>
      <c r="N2743">
        <v>0.89481659999999996</v>
      </c>
      <c r="O2743">
        <v>3401</v>
      </c>
    </row>
    <row r="2744" spans="1:15">
      <c r="A2744" t="s">
        <v>30</v>
      </c>
      <c r="B2744" t="s">
        <v>39</v>
      </c>
      <c r="C2744" t="s">
        <v>46</v>
      </c>
      <c r="D2744" t="s">
        <v>32</v>
      </c>
      <c r="E2744">
        <v>14</v>
      </c>
      <c r="F2744" t="str">
        <f t="shared" si="42"/>
        <v>Average Per Device1-in-2July System Peak Day50% Cycling14</v>
      </c>
      <c r="G2744">
        <v>4.2326699999999997</v>
      </c>
      <c r="H2744">
        <v>4.5084400000000002</v>
      </c>
      <c r="I2744">
        <v>84.7971</v>
      </c>
      <c r="J2744">
        <v>0.15548799999999999</v>
      </c>
      <c r="K2744">
        <v>0.2265519</v>
      </c>
      <c r="L2744">
        <v>0.27577049999999997</v>
      </c>
      <c r="M2744">
        <v>0.32498909999999998</v>
      </c>
      <c r="N2744">
        <v>0.39605299999999999</v>
      </c>
      <c r="O2744">
        <v>3401</v>
      </c>
    </row>
    <row r="2745" spans="1:15">
      <c r="A2745" t="s">
        <v>51</v>
      </c>
      <c r="B2745" t="s">
        <v>39</v>
      </c>
      <c r="C2745" t="s">
        <v>46</v>
      </c>
      <c r="D2745" t="s">
        <v>32</v>
      </c>
      <c r="E2745">
        <v>14</v>
      </c>
      <c r="F2745" t="str">
        <f t="shared" si="42"/>
        <v>Aggregate1-in-2July System Peak Day50% Cycling14</v>
      </c>
      <c r="G2745">
        <v>32.523829999999997</v>
      </c>
      <c r="H2745">
        <v>34.642850000000003</v>
      </c>
      <c r="I2745">
        <v>84.7971</v>
      </c>
      <c r="J2745">
        <v>1.1947700000000001</v>
      </c>
      <c r="K2745">
        <v>1.7408250000000001</v>
      </c>
      <c r="L2745">
        <v>2.119021</v>
      </c>
      <c r="M2745">
        <v>2.497217</v>
      </c>
      <c r="N2745">
        <v>3.0432709999999998</v>
      </c>
      <c r="O2745">
        <v>3401</v>
      </c>
    </row>
    <row r="2746" spans="1:15">
      <c r="A2746" t="s">
        <v>31</v>
      </c>
      <c r="B2746" t="s">
        <v>39</v>
      </c>
      <c r="C2746" t="s">
        <v>46</v>
      </c>
      <c r="D2746" t="s">
        <v>32</v>
      </c>
      <c r="E2746">
        <v>15</v>
      </c>
      <c r="F2746" t="str">
        <f t="shared" si="42"/>
        <v>Average Per Ton1-in-2July System Peak Day50% Cycling15</v>
      </c>
      <c r="G2746">
        <v>1.0797730000000001</v>
      </c>
      <c r="H2746">
        <v>1.1627540000000001</v>
      </c>
      <c r="I2746">
        <v>83.513999999999996</v>
      </c>
      <c r="J2746">
        <v>4.6787500000000003E-2</v>
      </c>
      <c r="K2746">
        <v>6.8171099999999998E-2</v>
      </c>
      <c r="L2746">
        <v>8.2981399999999997E-2</v>
      </c>
      <c r="M2746">
        <v>9.7791600000000006E-2</v>
      </c>
      <c r="N2746">
        <v>0.1191752</v>
      </c>
      <c r="O2746">
        <v>3401</v>
      </c>
    </row>
    <row r="2747" spans="1:15">
      <c r="A2747" t="s">
        <v>29</v>
      </c>
      <c r="B2747" t="s">
        <v>39</v>
      </c>
      <c r="C2747" t="s">
        <v>46</v>
      </c>
      <c r="D2747" t="s">
        <v>32</v>
      </c>
      <c r="E2747">
        <v>15</v>
      </c>
      <c r="F2747" t="str">
        <f t="shared" si="42"/>
        <v>Average Per Premise1-in-2July System Peak Day50% Cycling15</v>
      </c>
      <c r="G2747">
        <v>9.481204</v>
      </c>
      <c r="H2747">
        <v>10.20984</v>
      </c>
      <c r="I2747">
        <v>83.513999999999996</v>
      </c>
      <c r="J2747">
        <v>0.41082879999999999</v>
      </c>
      <c r="K2747">
        <v>0.59859300000000004</v>
      </c>
      <c r="L2747">
        <v>0.72863789999999995</v>
      </c>
      <c r="M2747">
        <v>0.85868279999999997</v>
      </c>
      <c r="N2747">
        <v>1.0464469999999999</v>
      </c>
      <c r="O2747">
        <v>3401</v>
      </c>
    </row>
    <row r="2748" spans="1:15">
      <c r="A2748" t="s">
        <v>30</v>
      </c>
      <c r="B2748" t="s">
        <v>39</v>
      </c>
      <c r="C2748" t="s">
        <v>46</v>
      </c>
      <c r="D2748" t="s">
        <v>32</v>
      </c>
      <c r="E2748">
        <v>15</v>
      </c>
      <c r="F2748" t="str">
        <f t="shared" si="42"/>
        <v>Average Per Device1-in-2July System Peak Day50% Cycling15</v>
      </c>
      <c r="G2748">
        <v>4.1964569999999997</v>
      </c>
      <c r="H2748">
        <v>4.5189579999999996</v>
      </c>
      <c r="I2748">
        <v>83.513999999999996</v>
      </c>
      <c r="J2748">
        <v>0.1818361</v>
      </c>
      <c r="K2748">
        <v>0.26494210000000001</v>
      </c>
      <c r="L2748">
        <v>0.32250099999999998</v>
      </c>
      <c r="M2748">
        <v>0.38005990000000001</v>
      </c>
      <c r="N2748">
        <v>0.46316580000000002</v>
      </c>
      <c r="O2748">
        <v>3401</v>
      </c>
    </row>
    <row r="2749" spans="1:15">
      <c r="A2749" t="s">
        <v>51</v>
      </c>
      <c r="B2749" t="s">
        <v>39</v>
      </c>
      <c r="C2749" t="s">
        <v>46</v>
      </c>
      <c r="D2749" t="s">
        <v>32</v>
      </c>
      <c r="E2749">
        <v>15</v>
      </c>
      <c r="F2749" t="str">
        <f t="shared" si="42"/>
        <v>Aggregate1-in-2July System Peak Day50% Cycling15</v>
      </c>
      <c r="G2749">
        <v>32.245570000000001</v>
      </c>
      <c r="H2749">
        <v>34.723669999999998</v>
      </c>
      <c r="I2749">
        <v>83.513999999999996</v>
      </c>
      <c r="J2749">
        <v>1.3972290000000001</v>
      </c>
      <c r="K2749">
        <v>2.0358149999999999</v>
      </c>
      <c r="L2749">
        <v>2.4780980000000001</v>
      </c>
      <c r="M2749">
        <v>2.9203800000000002</v>
      </c>
      <c r="N2749">
        <v>3.5589659999999999</v>
      </c>
      <c r="O2749">
        <v>3401</v>
      </c>
    </row>
    <row r="2750" spans="1:15">
      <c r="A2750" t="s">
        <v>31</v>
      </c>
      <c r="B2750" t="s">
        <v>39</v>
      </c>
      <c r="C2750" t="s">
        <v>46</v>
      </c>
      <c r="D2750" t="s">
        <v>32</v>
      </c>
      <c r="E2750">
        <v>16</v>
      </c>
      <c r="F2750" t="str">
        <f t="shared" si="42"/>
        <v>Average Per Ton1-in-2July System Peak Day50% Cycling16</v>
      </c>
      <c r="G2750">
        <v>1.051901</v>
      </c>
      <c r="H2750">
        <v>1.146506</v>
      </c>
      <c r="I2750">
        <v>83.755099999999999</v>
      </c>
      <c r="J2750">
        <v>5.3341199999999998E-2</v>
      </c>
      <c r="K2750">
        <v>7.77201E-2</v>
      </c>
      <c r="L2750">
        <v>9.4604900000000006E-2</v>
      </c>
      <c r="M2750">
        <v>0.11148959999999999</v>
      </c>
      <c r="N2750">
        <v>0.1358685</v>
      </c>
      <c r="O2750">
        <v>3401</v>
      </c>
    </row>
    <row r="2751" spans="1:15">
      <c r="A2751" t="s">
        <v>29</v>
      </c>
      <c r="B2751" t="s">
        <v>39</v>
      </c>
      <c r="C2751" t="s">
        <v>46</v>
      </c>
      <c r="D2751" t="s">
        <v>32</v>
      </c>
      <c r="E2751">
        <v>16</v>
      </c>
      <c r="F2751" t="str">
        <f t="shared" si="42"/>
        <v>Average Per Premise1-in-2July System Peak Day50% Cycling16</v>
      </c>
      <c r="G2751">
        <v>9.2364680000000003</v>
      </c>
      <c r="H2751">
        <v>10.067170000000001</v>
      </c>
      <c r="I2751">
        <v>83.755099999999999</v>
      </c>
      <c r="J2751">
        <v>0.46837509999999999</v>
      </c>
      <c r="K2751">
        <v>0.68244009999999999</v>
      </c>
      <c r="L2751">
        <v>0.83070089999999996</v>
      </c>
      <c r="M2751">
        <v>0.97896170000000005</v>
      </c>
      <c r="N2751">
        <v>1.1930270000000001</v>
      </c>
      <c r="O2751">
        <v>3401</v>
      </c>
    </row>
    <row r="2752" spans="1:15">
      <c r="A2752" t="s">
        <v>30</v>
      </c>
      <c r="B2752" t="s">
        <v>39</v>
      </c>
      <c r="C2752" t="s">
        <v>46</v>
      </c>
      <c r="D2752" t="s">
        <v>32</v>
      </c>
      <c r="E2752">
        <v>16</v>
      </c>
      <c r="F2752" t="str">
        <f t="shared" si="42"/>
        <v>Average Per Device1-in-2July System Peak Day50% Cycling16</v>
      </c>
      <c r="G2752">
        <v>4.0881350000000003</v>
      </c>
      <c r="H2752">
        <v>4.4558099999999996</v>
      </c>
      <c r="I2752">
        <v>83.755099999999999</v>
      </c>
      <c r="J2752">
        <v>0.20730660000000001</v>
      </c>
      <c r="K2752">
        <v>0.30205349999999997</v>
      </c>
      <c r="L2752">
        <v>0.36767490000000003</v>
      </c>
      <c r="M2752">
        <v>0.43329630000000002</v>
      </c>
      <c r="N2752">
        <v>0.52804309999999999</v>
      </c>
      <c r="O2752">
        <v>3401</v>
      </c>
    </row>
    <row r="2753" spans="1:15">
      <c r="A2753" t="s">
        <v>51</v>
      </c>
      <c r="B2753" t="s">
        <v>39</v>
      </c>
      <c r="C2753" t="s">
        <v>46</v>
      </c>
      <c r="D2753" t="s">
        <v>32</v>
      </c>
      <c r="E2753">
        <v>16</v>
      </c>
      <c r="F2753" t="str">
        <f t="shared" si="42"/>
        <v>Aggregate1-in-2July System Peak Day50% Cycling16</v>
      </c>
      <c r="G2753">
        <v>31.413229999999999</v>
      </c>
      <c r="H2753">
        <v>34.238439999999997</v>
      </c>
      <c r="I2753">
        <v>83.755099999999999</v>
      </c>
      <c r="J2753">
        <v>1.5929439999999999</v>
      </c>
      <c r="K2753">
        <v>2.3209789999999999</v>
      </c>
      <c r="L2753">
        <v>2.8252139999999999</v>
      </c>
      <c r="M2753">
        <v>3.3294489999999999</v>
      </c>
      <c r="N2753">
        <v>4.0574830000000004</v>
      </c>
      <c r="O2753">
        <v>3401</v>
      </c>
    </row>
    <row r="2754" spans="1:15">
      <c r="A2754" t="s">
        <v>31</v>
      </c>
      <c r="B2754" t="s">
        <v>39</v>
      </c>
      <c r="C2754" t="s">
        <v>46</v>
      </c>
      <c r="D2754" t="s">
        <v>32</v>
      </c>
      <c r="E2754">
        <v>17</v>
      </c>
      <c r="F2754" t="str">
        <f t="shared" si="42"/>
        <v>Average Per Ton1-in-2July System Peak Day50% Cycling17</v>
      </c>
      <c r="G2754">
        <v>0.99807939999999995</v>
      </c>
      <c r="H2754">
        <v>1.091534</v>
      </c>
      <c r="I2754">
        <v>82.322000000000003</v>
      </c>
      <c r="J2754">
        <v>5.2692500000000003E-2</v>
      </c>
      <c r="K2754">
        <v>7.6774899999999993E-2</v>
      </c>
      <c r="L2754">
        <v>9.3454300000000004E-2</v>
      </c>
      <c r="M2754">
        <v>0.1101337</v>
      </c>
      <c r="N2754">
        <v>0.1342161</v>
      </c>
      <c r="O2754">
        <v>3401</v>
      </c>
    </row>
    <row r="2755" spans="1:15">
      <c r="A2755" t="s">
        <v>29</v>
      </c>
      <c r="B2755" t="s">
        <v>39</v>
      </c>
      <c r="C2755" t="s">
        <v>46</v>
      </c>
      <c r="D2755" t="s">
        <v>32</v>
      </c>
      <c r="E2755">
        <v>17</v>
      </c>
      <c r="F2755" t="str">
        <f t="shared" ref="F2755:F2818" si="43">CONCATENATE(A2755,B2755,C2755,D2755,E2755)</f>
        <v>Average Per Premise1-in-2July System Peak Day50% Cycling17</v>
      </c>
      <c r="G2755">
        <v>8.7638770000000008</v>
      </c>
      <c r="H2755">
        <v>9.5844749999999994</v>
      </c>
      <c r="I2755">
        <v>82.322000000000003</v>
      </c>
      <c r="J2755">
        <v>0.4626788</v>
      </c>
      <c r="K2755">
        <v>0.67414039999999997</v>
      </c>
      <c r="L2755">
        <v>0.8205981</v>
      </c>
      <c r="M2755">
        <v>0.96705569999999996</v>
      </c>
      <c r="N2755">
        <v>1.178517</v>
      </c>
      <c r="O2755">
        <v>3401</v>
      </c>
    </row>
    <row r="2756" spans="1:15">
      <c r="A2756" t="s">
        <v>30</v>
      </c>
      <c r="B2756" t="s">
        <v>39</v>
      </c>
      <c r="C2756" t="s">
        <v>46</v>
      </c>
      <c r="D2756" t="s">
        <v>32</v>
      </c>
      <c r="E2756">
        <v>17</v>
      </c>
      <c r="F2756" t="str">
        <f t="shared" si="43"/>
        <v>Average Per Device1-in-2July System Peak Day50% Cycling17</v>
      </c>
      <c r="G2756">
        <v>3.878962</v>
      </c>
      <c r="H2756">
        <v>4.242165</v>
      </c>
      <c r="I2756">
        <v>82.322000000000003</v>
      </c>
      <c r="J2756">
        <v>0.2047853</v>
      </c>
      <c r="K2756">
        <v>0.29837999999999998</v>
      </c>
      <c r="L2756">
        <v>0.36320330000000001</v>
      </c>
      <c r="M2756">
        <v>0.42802659999999998</v>
      </c>
      <c r="N2756">
        <v>0.52162120000000001</v>
      </c>
      <c r="O2756">
        <v>3401</v>
      </c>
    </row>
    <row r="2757" spans="1:15">
      <c r="A2757" t="s">
        <v>51</v>
      </c>
      <c r="B2757" t="s">
        <v>39</v>
      </c>
      <c r="C2757" t="s">
        <v>46</v>
      </c>
      <c r="D2757" t="s">
        <v>32</v>
      </c>
      <c r="E2757">
        <v>17</v>
      </c>
      <c r="F2757" t="str">
        <f t="shared" si="43"/>
        <v>Aggregate1-in-2July System Peak Day50% Cycling17</v>
      </c>
      <c r="G2757">
        <v>29.80594</v>
      </c>
      <c r="H2757">
        <v>32.596800000000002</v>
      </c>
      <c r="I2757">
        <v>82.322000000000003</v>
      </c>
      <c r="J2757">
        <v>1.5735710000000001</v>
      </c>
      <c r="K2757">
        <v>2.2927520000000001</v>
      </c>
      <c r="L2757">
        <v>2.7908539999999999</v>
      </c>
      <c r="M2757">
        <v>3.2889569999999999</v>
      </c>
      <c r="N2757">
        <v>4.0081369999999996</v>
      </c>
      <c r="O2757">
        <v>3401</v>
      </c>
    </row>
    <row r="2758" spans="1:15">
      <c r="A2758" t="s">
        <v>31</v>
      </c>
      <c r="B2758" t="s">
        <v>39</v>
      </c>
      <c r="C2758" t="s">
        <v>46</v>
      </c>
      <c r="D2758" t="s">
        <v>32</v>
      </c>
      <c r="E2758">
        <v>18</v>
      </c>
      <c r="F2758" t="str">
        <f t="shared" si="43"/>
        <v>Average Per Ton1-in-2July System Peak Day50% Cycling18</v>
      </c>
      <c r="G2758">
        <v>0.90505979999999997</v>
      </c>
      <c r="H2758">
        <v>0.97353120000000004</v>
      </c>
      <c r="I2758">
        <v>80.479299999999995</v>
      </c>
      <c r="J2758">
        <v>3.8606399999999999E-2</v>
      </c>
      <c r="K2758">
        <v>5.62509E-2</v>
      </c>
      <c r="L2758">
        <v>6.8471500000000005E-2</v>
      </c>
      <c r="M2758">
        <v>8.0692100000000003E-2</v>
      </c>
      <c r="N2758">
        <v>9.8336599999999996E-2</v>
      </c>
      <c r="O2758">
        <v>3401</v>
      </c>
    </row>
    <row r="2759" spans="1:15">
      <c r="A2759" t="s">
        <v>29</v>
      </c>
      <c r="B2759" t="s">
        <v>39</v>
      </c>
      <c r="C2759" t="s">
        <v>46</v>
      </c>
      <c r="D2759" t="s">
        <v>32</v>
      </c>
      <c r="E2759">
        <v>18</v>
      </c>
      <c r="F2759" t="str">
        <f t="shared" si="43"/>
        <v>Average Per Premise1-in-2July System Peak Day50% Cycling18</v>
      </c>
      <c r="G2759">
        <v>7.9470960000000002</v>
      </c>
      <c r="H2759">
        <v>8.5483259999999994</v>
      </c>
      <c r="I2759">
        <v>80.479299999999995</v>
      </c>
      <c r="J2759">
        <v>0.33899259999999998</v>
      </c>
      <c r="K2759">
        <v>0.4939249</v>
      </c>
      <c r="L2759">
        <v>0.60123059999999995</v>
      </c>
      <c r="M2759">
        <v>0.70853619999999995</v>
      </c>
      <c r="N2759">
        <v>0.86346860000000003</v>
      </c>
      <c r="O2759">
        <v>3401</v>
      </c>
    </row>
    <row r="2760" spans="1:15">
      <c r="A2760" t="s">
        <v>30</v>
      </c>
      <c r="B2760" t="s">
        <v>39</v>
      </c>
      <c r="C2760" t="s">
        <v>46</v>
      </c>
      <c r="D2760" t="s">
        <v>32</v>
      </c>
      <c r="E2760">
        <v>18</v>
      </c>
      <c r="F2760" t="str">
        <f t="shared" si="43"/>
        <v>Average Per Device1-in-2July System Peak Day50% Cycling18</v>
      </c>
      <c r="G2760">
        <v>3.5174479999999999</v>
      </c>
      <c r="H2760">
        <v>3.7835580000000002</v>
      </c>
      <c r="I2760">
        <v>80.479299999999995</v>
      </c>
      <c r="J2760">
        <v>0.1500408</v>
      </c>
      <c r="K2760">
        <v>0.21861510000000001</v>
      </c>
      <c r="L2760">
        <v>0.2661095</v>
      </c>
      <c r="M2760">
        <v>0.31360379999999999</v>
      </c>
      <c r="N2760">
        <v>0.38217810000000002</v>
      </c>
      <c r="O2760">
        <v>3401</v>
      </c>
    </row>
    <row r="2761" spans="1:15">
      <c r="A2761" t="s">
        <v>51</v>
      </c>
      <c r="B2761" t="s">
        <v>39</v>
      </c>
      <c r="C2761" t="s">
        <v>46</v>
      </c>
      <c r="D2761" t="s">
        <v>32</v>
      </c>
      <c r="E2761">
        <v>18</v>
      </c>
      <c r="F2761" t="str">
        <f t="shared" si="43"/>
        <v>Aggregate1-in-2July System Peak Day50% Cycling18</v>
      </c>
      <c r="G2761">
        <v>27.02807</v>
      </c>
      <c r="H2761">
        <v>29.072859999999999</v>
      </c>
      <c r="I2761">
        <v>80.479299999999995</v>
      </c>
      <c r="J2761">
        <v>1.152914</v>
      </c>
      <c r="K2761">
        <v>1.6798390000000001</v>
      </c>
      <c r="L2761">
        <v>2.0447850000000001</v>
      </c>
      <c r="M2761">
        <v>2.409732</v>
      </c>
      <c r="N2761">
        <v>2.9366569999999999</v>
      </c>
      <c r="O2761">
        <v>3401</v>
      </c>
    </row>
    <row r="2762" spans="1:15">
      <c r="A2762" t="s">
        <v>31</v>
      </c>
      <c r="B2762" t="s">
        <v>39</v>
      </c>
      <c r="C2762" t="s">
        <v>46</v>
      </c>
      <c r="D2762" t="s">
        <v>32</v>
      </c>
      <c r="E2762">
        <v>19</v>
      </c>
      <c r="F2762" t="str">
        <f t="shared" si="43"/>
        <v>Average Per Ton1-in-2July System Peak Day50% Cycling19</v>
      </c>
      <c r="G2762">
        <v>0.83845630000000004</v>
      </c>
      <c r="H2762">
        <v>0.83845630000000004</v>
      </c>
      <c r="I2762">
        <v>77.009399999999999</v>
      </c>
      <c r="J2762">
        <v>0</v>
      </c>
      <c r="K2762">
        <v>0</v>
      </c>
      <c r="L2762">
        <v>0</v>
      </c>
      <c r="M2762">
        <v>0</v>
      </c>
      <c r="N2762">
        <v>0</v>
      </c>
      <c r="O2762">
        <v>3401</v>
      </c>
    </row>
    <row r="2763" spans="1:15">
      <c r="A2763" t="s">
        <v>29</v>
      </c>
      <c r="B2763" t="s">
        <v>39</v>
      </c>
      <c r="C2763" t="s">
        <v>46</v>
      </c>
      <c r="D2763" t="s">
        <v>32</v>
      </c>
      <c r="E2763">
        <v>19</v>
      </c>
      <c r="F2763" t="str">
        <f t="shared" si="43"/>
        <v>Average Per Premise1-in-2July System Peak Day50% Cycling19</v>
      </c>
      <c r="G2763">
        <v>7.3622680000000003</v>
      </c>
      <c r="H2763">
        <v>7.3622680000000003</v>
      </c>
      <c r="I2763">
        <v>77.009399999999999</v>
      </c>
      <c r="J2763">
        <v>0</v>
      </c>
      <c r="K2763">
        <v>0</v>
      </c>
      <c r="L2763">
        <v>0</v>
      </c>
      <c r="M2763">
        <v>0</v>
      </c>
      <c r="N2763">
        <v>0</v>
      </c>
      <c r="O2763">
        <v>3401</v>
      </c>
    </row>
    <row r="2764" spans="1:15">
      <c r="A2764" t="s">
        <v>30</v>
      </c>
      <c r="B2764" t="s">
        <v>39</v>
      </c>
      <c r="C2764" t="s">
        <v>46</v>
      </c>
      <c r="D2764" t="s">
        <v>32</v>
      </c>
      <c r="E2764">
        <v>19</v>
      </c>
      <c r="F2764" t="str">
        <f t="shared" si="43"/>
        <v>Average Per Device1-in-2July System Peak Day50% Cycling19</v>
      </c>
      <c r="G2764">
        <v>3.2585989999999998</v>
      </c>
      <c r="H2764">
        <v>3.2585989999999998</v>
      </c>
      <c r="I2764">
        <v>77.009399999999999</v>
      </c>
      <c r="J2764">
        <v>0</v>
      </c>
      <c r="K2764">
        <v>0</v>
      </c>
      <c r="L2764">
        <v>0</v>
      </c>
      <c r="M2764">
        <v>0</v>
      </c>
      <c r="N2764">
        <v>0</v>
      </c>
      <c r="O2764">
        <v>3401</v>
      </c>
    </row>
    <row r="2765" spans="1:15">
      <c r="A2765" t="s">
        <v>51</v>
      </c>
      <c r="B2765" t="s">
        <v>39</v>
      </c>
      <c r="C2765" t="s">
        <v>46</v>
      </c>
      <c r="D2765" t="s">
        <v>32</v>
      </c>
      <c r="E2765">
        <v>19</v>
      </c>
      <c r="F2765" t="str">
        <f t="shared" si="43"/>
        <v>Aggregate1-in-2July System Peak Day50% Cycling19</v>
      </c>
      <c r="G2765">
        <v>25.039069999999999</v>
      </c>
      <c r="H2765">
        <v>25.039069999999999</v>
      </c>
      <c r="I2765">
        <v>77.009399999999999</v>
      </c>
      <c r="J2765">
        <v>0</v>
      </c>
      <c r="K2765">
        <v>0</v>
      </c>
      <c r="L2765">
        <v>0</v>
      </c>
      <c r="M2765">
        <v>0</v>
      </c>
      <c r="N2765">
        <v>0</v>
      </c>
      <c r="O2765">
        <v>3401</v>
      </c>
    </row>
    <row r="2766" spans="1:15">
      <c r="A2766" t="s">
        <v>31</v>
      </c>
      <c r="B2766" t="s">
        <v>39</v>
      </c>
      <c r="C2766" t="s">
        <v>46</v>
      </c>
      <c r="D2766" t="s">
        <v>32</v>
      </c>
      <c r="E2766">
        <v>20</v>
      </c>
      <c r="F2766" t="str">
        <f t="shared" si="43"/>
        <v>Average Per Ton1-in-2July System Peak Day50% Cycling20</v>
      </c>
      <c r="G2766">
        <v>0.78234440000000005</v>
      </c>
      <c r="H2766">
        <v>0.78234440000000005</v>
      </c>
      <c r="I2766">
        <v>73.2423</v>
      </c>
      <c r="J2766">
        <v>0</v>
      </c>
      <c r="K2766">
        <v>0</v>
      </c>
      <c r="L2766">
        <v>0</v>
      </c>
      <c r="M2766">
        <v>0</v>
      </c>
      <c r="N2766">
        <v>0</v>
      </c>
      <c r="O2766">
        <v>3401</v>
      </c>
    </row>
    <row r="2767" spans="1:15">
      <c r="A2767" t="s">
        <v>29</v>
      </c>
      <c r="B2767" t="s">
        <v>39</v>
      </c>
      <c r="C2767" t="s">
        <v>46</v>
      </c>
      <c r="D2767" t="s">
        <v>32</v>
      </c>
      <c r="E2767">
        <v>20</v>
      </c>
      <c r="F2767" t="str">
        <f t="shared" si="43"/>
        <v>Average Per Premise1-in-2July System Peak Day50% Cycling20</v>
      </c>
      <c r="G2767">
        <v>6.8695639999999996</v>
      </c>
      <c r="H2767">
        <v>6.8695639999999996</v>
      </c>
      <c r="I2767">
        <v>73.2423</v>
      </c>
      <c r="J2767">
        <v>0</v>
      </c>
      <c r="K2767">
        <v>0</v>
      </c>
      <c r="L2767">
        <v>0</v>
      </c>
      <c r="M2767">
        <v>0</v>
      </c>
      <c r="N2767">
        <v>0</v>
      </c>
      <c r="O2767">
        <v>3401</v>
      </c>
    </row>
    <row r="2768" spans="1:15">
      <c r="A2768" t="s">
        <v>30</v>
      </c>
      <c r="B2768" t="s">
        <v>39</v>
      </c>
      <c r="C2768" t="s">
        <v>46</v>
      </c>
      <c r="D2768" t="s">
        <v>32</v>
      </c>
      <c r="E2768">
        <v>20</v>
      </c>
      <c r="F2768" t="str">
        <f t="shared" si="43"/>
        <v>Average Per Device1-in-2July System Peak Day50% Cycling20</v>
      </c>
      <c r="G2768">
        <v>3.040524</v>
      </c>
      <c r="H2768">
        <v>3.040524</v>
      </c>
      <c r="I2768">
        <v>73.2423</v>
      </c>
      <c r="J2768">
        <v>0</v>
      </c>
      <c r="K2768">
        <v>0</v>
      </c>
      <c r="L2768">
        <v>0</v>
      </c>
      <c r="M2768">
        <v>0</v>
      </c>
      <c r="N2768">
        <v>0</v>
      </c>
      <c r="O2768">
        <v>3401</v>
      </c>
    </row>
    <row r="2769" spans="1:15">
      <c r="A2769" t="s">
        <v>51</v>
      </c>
      <c r="B2769" t="s">
        <v>39</v>
      </c>
      <c r="C2769" t="s">
        <v>46</v>
      </c>
      <c r="D2769" t="s">
        <v>32</v>
      </c>
      <c r="E2769">
        <v>20</v>
      </c>
      <c r="F2769" t="str">
        <f t="shared" si="43"/>
        <v>Aggregate1-in-2July System Peak Day50% Cycling20</v>
      </c>
      <c r="G2769">
        <v>23.363389999999999</v>
      </c>
      <c r="H2769">
        <v>23.363389999999999</v>
      </c>
      <c r="I2769">
        <v>73.2423</v>
      </c>
      <c r="J2769">
        <v>0</v>
      </c>
      <c r="K2769">
        <v>0</v>
      </c>
      <c r="L2769">
        <v>0</v>
      </c>
      <c r="M2769">
        <v>0</v>
      </c>
      <c r="N2769">
        <v>0</v>
      </c>
      <c r="O2769">
        <v>3401</v>
      </c>
    </row>
    <row r="2770" spans="1:15">
      <c r="A2770" t="s">
        <v>31</v>
      </c>
      <c r="B2770" t="s">
        <v>39</v>
      </c>
      <c r="C2770" t="s">
        <v>46</v>
      </c>
      <c r="D2770" t="s">
        <v>32</v>
      </c>
      <c r="E2770">
        <v>21</v>
      </c>
      <c r="F2770" t="str">
        <f t="shared" si="43"/>
        <v>Average Per Ton1-in-2July System Peak Day50% Cycling21</v>
      </c>
      <c r="G2770">
        <v>0.71831719999999999</v>
      </c>
      <c r="H2770">
        <v>0.71831719999999999</v>
      </c>
      <c r="I2770">
        <v>72.083500000000001</v>
      </c>
      <c r="J2770">
        <v>0</v>
      </c>
      <c r="K2770">
        <v>0</v>
      </c>
      <c r="L2770">
        <v>0</v>
      </c>
      <c r="M2770">
        <v>0</v>
      </c>
      <c r="N2770">
        <v>0</v>
      </c>
      <c r="O2770">
        <v>3401</v>
      </c>
    </row>
    <row r="2771" spans="1:15">
      <c r="A2771" t="s">
        <v>29</v>
      </c>
      <c r="B2771" t="s">
        <v>39</v>
      </c>
      <c r="C2771" t="s">
        <v>46</v>
      </c>
      <c r="D2771" t="s">
        <v>32</v>
      </c>
      <c r="E2771">
        <v>21</v>
      </c>
      <c r="F2771" t="str">
        <f t="shared" si="43"/>
        <v>Average Per Premise1-in-2July System Peak Day50% Cycling21</v>
      </c>
      <c r="G2771">
        <v>6.3073569999999997</v>
      </c>
      <c r="H2771">
        <v>6.3073569999999997</v>
      </c>
      <c r="I2771">
        <v>72.083500000000001</v>
      </c>
      <c r="J2771">
        <v>0</v>
      </c>
      <c r="K2771">
        <v>0</v>
      </c>
      <c r="L2771">
        <v>0</v>
      </c>
      <c r="M2771">
        <v>0</v>
      </c>
      <c r="N2771">
        <v>0</v>
      </c>
      <c r="O2771">
        <v>3401</v>
      </c>
    </row>
    <row r="2772" spans="1:15">
      <c r="A2772" t="s">
        <v>30</v>
      </c>
      <c r="B2772" t="s">
        <v>39</v>
      </c>
      <c r="C2772" t="s">
        <v>46</v>
      </c>
      <c r="D2772" t="s">
        <v>32</v>
      </c>
      <c r="E2772">
        <v>21</v>
      </c>
      <c r="F2772" t="str">
        <f t="shared" si="43"/>
        <v>Average Per Device1-in-2July System Peak Day50% Cycling21</v>
      </c>
      <c r="G2772">
        <v>2.791687</v>
      </c>
      <c r="H2772">
        <v>2.791687</v>
      </c>
      <c r="I2772">
        <v>72.083500000000001</v>
      </c>
      <c r="J2772">
        <v>0</v>
      </c>
      <c r="K2772">
        <v>0</v>
      </c>
      <c r="L2772">
        <v>0</v>
      </c>
      <c r="M2772">
        <v>0</v>
      </c>
      <c r="N2772">
        <v>0</v>
      </c>
      <c r="O2772">
        <v>3401</v>
      </c>
    </row>
    <row r="2773" spans="1:15">
      <c r="A2773" t="s">
        <v>51</v>
      </c>
      <c r="B2773" t="s">
        <v>39</v>
      </c>
      <c r="C2773" t="s">
        <v>46</v>
      </c>
      <c r="D2773" t="s">
        <v>32</v>
      </c>
      <c r="E2773">
        <v>21</v>
      </c>
      <c r="F2773" t="str">
        <f t="shared" si="43"/>
        <v>Aggregate1-in-2July System Peak Day50% Cycling21</v>
      </c>
      <c r="G2773">
        <v>21.451319999999999</v>
      </c>
      <c r="H2773">
        <v>21.451319999999999</v>
      </c>
      <c r="I2773">
        <v>72.083500000000001</v>
      </c>
      <c r="J2773">
        <v>0</v>
      </c>
      <c r="K2773">
        <v>0</v>
      </c>
      <c r="L2773">
        <v>0</v>
      </c>
      <c r="M2773">
        <v>0</v>
      </c>
      <c r="N2773">
        <v>0</v>
      </c>
      <c r="O2773">
        <v>3401</v>
      </c>
    </row>
    <row r="2774" spans="1:15">
      <c r="A2774" t="s">
        <v>31</v>
      </c>
      <c r="B2774" t="s">
        <v>39</v>
      </c>
      <c r="C2774" t="s">
        <v>46</v>
      </c>
      <c r="D2774" t="s">
        <v>32</v>
      </c>
      <c r="E2774">
        <v>22</v>
      </c>
      <c r="F2774" t="str">
        <f t="shared" si="43"/>
        <v>Average Per Ton1-in-2July System Peak Day50% Cycling22</v>
      </c>
      <c r="G2774">
        <v>0.62941749999999996</v>
      </c>
      <c r="H2774">
        <v>0.62941749999999996</v>
      </c>
      <c r="I2774">
        <v>71.461299999999994</v>
      </c>
      <c r="J2774">
        <v>0</v>
      </c>
      <c r="K2774">
        <v>0</v>
      </c>
      <c r="L2774">
        <v>0</v>
      </c>
      <c r="M2774">
        <v>0</v>
      </c>
      <c r="N2774">
        <v>0</v>
      </c>
      <c r="O2774">
        <v>3401</v>
      </c>
    </row>
    <row r="2775" spans="1:15">
      <c r="A2775" t="s">
        <v>29</v>
      </c>
      <c r="B2775" t="s">
        <v>39</v>
      </c>
      <c r="C2775" t="s">
        <v>46</v>
      </c>
      <c r="D2775" t="s">
        <v>32</v>
      </c>
      <c r="E2775">
        <v>22</v>
      </c>
      <c r="F2775" t="str">
        <f t="shared" si="43"/>
        <v>Average Per Premise1-in-2July System Peak Day50% Cycling22</v>
      </c>
      <c r="G2775">
        <v>5.5267530000000002</v>
      </c>
      <c r="H2775">
        <v>5.5267530000000002</v>
      </c>
      <c r="I2775">
        <v>71.461299999999994</v>
      </c>
      <c r="J2775">
        <v>0</v>
      </c>
      <c r="K2775">
        <v>0</v>
      </c>
      <c r="L2775">
        <v>0</v>
      </c>
      <c r="M2775">
        <v>0</v>
      </c>
      <c r="N2775">
        <v>0</v>
      </c>
      <c r="O2775">
        <v>3401</v>
      </c>
    </row>
    <row r="2776" spans="1:15">
      <c r="A2776" t="s">
        <v>30</v>
      </c>
      <c r="B2776" t="s">
        <v>39</v>
      </c>
      <c r="C2776" t="s">
        <v>46</v>
      </c>
      <c r="D2776" t="s">
        <v>32</v>
      </c>
      <c r="E2776">
        <v>22</v>
      </c>
      <c r="F2776" t="str">
        <f t="shared" si="43"/>
        <v>Average Per Device1-in-2July System Peak Day50% Cycling22</v>
      </c>
      <c r="G2776">
        <v>2.4461849999999998</v>
      </c>
      <c r="H2776">
        <v>2.4461849999999998</v>
      </c>
      <c r="I2776">
        <v>71.461299999999994</v>
      </c>
      <c r="J2776">
        <v>0</v>
      </c>
      <c r="K2776">
        <v>0</v>
      </c>
      <c r="L2776">
        <v>0</v>
      </c>
      <c r="M2776">
        <v>0</v>
      </c>
      <c r="N2776">
        <v>0</v>
      </c>
      <c r="O2776">
        <v>3401</v>
      </c>
    </row>
    <row r="2777" spans="1:15">
      <c r="A2777" t="s">
        <v>51</v>
      </c>
      <c r="B2777" t="s">
        <v>39</v>
      </c>
      <c r="C2777" t="s">
        <v>46</v>
      </c>
      <c r="D2777" t="s">
        <v>32</v>
      </c>
      <c r="E2777">
        <v>22</v>
      </c>
      <c r="F2777" t="str">
        <f t="shared" si="43"/>
        <v>Aggregate1-in-2July System Peak Day50% Cycling22</v>
      </c>
      <c r="G2777">
        <v>18.796489999999999</v>
      </c>
      <c r="H2777">
        <v>18.796489999999999</v>
      </c>
      <c r="I2777">
        <v>71.461299999999994</v>
      </c>
      <c r="J2777">
        <v>0</v>
      </c>
      <c r="K2777">
        <v>0</v>
      </c>
      <c r="L2777">
        <v>0</v>
      </c>
      <c r="M2777">
        <v>0</v>
      </c>
      <c r="N2777">
        <v>0</v>
      </c>
      <c r="O2777">
        <v>3401</v>
      </c>
    </row>
    <row r="2778" spans="1:15">
      <c r="A2778" t="s">
        <v>31</v>
      </c>
      <c r="B2778" t="s">
        <v>39</v>
      </c>
      <c r="C2778" t="s">
        <v>46</v>
      </c>
      <c r="D2778" t="s">
        <v>32</v>
      </c>
      <c r="E2778">
        <v>23</v>
      </c>
      <c r="F2778" t="str">
        <f t="shared" si="43"/>
        <v>Average Per Ton1-in-2July System Peak Day50% Cycling23</v>
      </c>
      <c r="G2778">
        <v>0.54835529999999999</v>
      </c>
      <c r="H2778">
        <v>0.54835529999999999</v>
      </c>
      <c r="I2778">
        <v>70.3596</v>
      </c>
      <c r="J2778">
        <v>0</v>
      </c>
      <c r="K2778">
        <v>0</v>
      </c>
      <c r="L2778">
        <v>0</v>
      </c>
      <c r="M2778">
        <v>0</v>
      </c>
      <c r="N2778">
        <v>0</v>
      </c>
      <c r="O2778">
        <v>3401</v>
      </c>
    </row>
    <row r="2779" spans="1:15">
      <c r="A2779" t="s">
        <v>29</v>
      </c>
      <c r="B2779" t="s">
        <v>39</v>
      </c>
      <c r="C2779" t="s">
        <v>46</v>
      </c>
      <c r="D2779" t="s">
        <v>32</v>
      </c>
      <c r="E2779">
        <v>23</v>
      </c>
      <c r="F2779" t="str">
        <f t="shared" si="43"/>
        <v>Average Per Premise1-in-2July System Peak Day50% Cycling23</v>
      </c>
      <c r="G2779">
        <v>4.8149660000000001</v>
      </c>
      <c r="H2779">
        <v>4.8149660000000001</v>
      </c>
      <c r="I2779">
        <v>70.3596</v>
      </c>
      <c r="J2779">
        <v>0</v>
      </c>
      <c r="K2779">
        <v>0</v>
      </c>
      <c r="L2779">
        <v>0</v>
      </c>
      <c r="M2779">
        <v>0</v>
      </c>
      <c r="N2779">
        <v>0</v>
      </c>
      <c r="O2779">
        <v>3401</v>
      </c>
    </row>
    <row r="2780" spans="1:15">
      <c r="A2780" t="s">
        <v>30</v>
      </c>
      <c r="B2780" t="s">
        <v>39</v>
      </c>
      <c r="C2780" t="s">
        <v>46</v>
      </c>
      <c r="D2780" t="s">
        <v>32</v>
      </c>
      <c r="E2780">
        <v>23</v>
      </c>
      <c r="F2780" t="str">
        <f t="shared" si="43"/>
        <v>Average Per Device1-in-2July System Peak Day50% Cycling23</v>
      </c>
      <c r="G2780">
        <v>2.1311420000000001</v>
      </c>
      <c r="H2780">
        <v>2.1311420000000001</v>
      </c>
      <c r="I2780">
        <v>70.3596</v>
      </c>
      <c r="J2780">
        <v>0</v>
      </c>
      <c r="K2780">
        <v>0</v>
      </c>
      <c r="L2780">
        <v>0</v>
      </c>
      <c r="M2780">
        <v>0</v>
      </c>
      <c r="N2780">
        <v>0</v>
      </c>
      <c r="O2780">
        <v>3401</v>
      </c>
    </row>
    <row r="2781" spans="1:15">
      <c r="A2781" t="s">
        <v>51</v>
      </c>
      <c r="B2781" t="s">
        <v>39</v>
      </c>
      <c r="C2781" t="s">
        <v>46</v>
      </c>
      <c r="D2781" t="s">
        <v>32</v>
      </c>
      <c r="E2781">
        <v>23</v>
      </c>
      <c r="F2781" t="str">
        <f t="shared" si="43"/>
        <v>Aggregate1-in-2July System Peak Day50% Cycling23</v>
      </c>
      <c r="G2781">
        <v>16.375699999999998</v>
      </c>
      <c r="H2781">
        <v>16.375699999999998</v>
      </c>
      <c r="I2781">
        <v>70.3596</v>
      </c>
      <c r="J2781">
        <v>0</v>
      </c>
      <c r="K2781">
        <v>0</v>
      </c>
      <c r="L2781">
        <v>0</v>
      </c>
      <c r="M2781">
        <v>0</v>
      </c>
      <c r="N2781">
        <v>0</v>
      </c>
      <c r="O2781">
        <v>3401</v>
      </c>
    </row>
    <row r="2782" spans="1:15">
      <c r="A2782" t="s">
        <v>31</v>
      </c>
      <c r="B2782" t="s">
        <v>39</v>
      </c>
      <c r="C2782" t="s">
        <v>46</v>
      </c>
      <c r="D2782" t="s">
        <v>32</v>
      </c>
      <c r="E2782">
        <v>24</v>
      </c>
      <c r="F2782" t="str">
        <f t="shared" si="43"/>
        <v>Average Per Ton1-in-2July System Peak Day50% Cycling24</v>
      </c>
      <c r="G2782">
        <v>0.49482150000000003</v>
      </c>
      <c r="H2782">
        <v>0.49482150000000003</v>
      </c>
      <c r="I2782">
        <v>68.906499999999994</v>
      </c>
      <c r="J2782">
        <v>0</v>
      </c>
      <c r="K2782">
        <v>0</v>
      </c>
      <c r="L2782">
        <v>0</v>
      </c>
      <c r="M2782">
        <v>0</v>
      </c>
      <c r="N2782">
        <v>0</v>
      </c>
      <c r="O2782">
        <v>3401</v>
      </c>
    </row>
    <row r="2783" spans="1:15">
      <c r="A2783" t="s">
        <v>29</v>
      </c>
      <c r="B2783" t="s">
        <v>39</v>
      </c>
      <c r="C2783" t="s">
        <v>46</v>
      </c>
      <c r="D2783" t="s">
        <v>32</v>
      </c>
      <c r="E2783">
        <v>24</v>
      </c>
      <c r="F2783" t="str">
        <f t="shared" si="43"/>
        <v>Average Per Premise1-in-2July System Peak Day50% Cycling24</v>
      </c>
      <c r="G2783">
        <v>4.3448989999999998</v>
      </c>
      <c r="H2783">
        <v>4.3448989999999998</v>
      </c>
      <c r="I2783">
        <v>68.906499999999994</v>
      </c>
      <c r="J2783">
        <v>0</v>
      </c>
      <c r="K2783">
        <v>0</v>
      </c>
      <c r="L2783">
        <v>0</v>
      </c>
      <c r="M2783">
        <v>0</v>
      </c>
      <c r="N2783">
        <v>0</v>
      </c>
      <c r="O2783">
        <v>3401</v>
      </c>
    </row>
    <row r="2784" spans="1:15">
      <c r="A2784" t="s">
        <v>30</v>
      </c>
      <c r="B2784" t="s">
        <v>39</v>
      </c>
      <c r="C2784" t="s">
        <v>46</v>
      </c>
      <c r="D2784" t="s">
        <v>32</v>
      </c>
      <c r="E2784">
        <v>24</v>
      </c>
      <c r="F2784" t="str">
        <f t="shared" si="43"/>
        <v>Average Per Device1-in-2July System Peak Day50% Cycling24</v>
      </c>
      <c r="G2784">
        <v>1.923087</v>
      </c>
      <c r="H2784">
        <v>1.923087</v>
      </c>
      <c r="I2784">
        <v>68.906499999999994</v>
      </c>
      <c r="J2784">
        <v>0</v>
      </c>
      <c r="K2784">
        <v>0</v>
      </c>
      <c r="L2784">
        <v>0</v>
      </c>
      <c r="M2784">
        <v>0</v>
      </c>
      <c r="N2784">
        <v>0</v>
      </c>
      <c r="O2784">
        <v>3401</v>
      </c>
    </row>
    <row r="2785" spans="1:15">
      <c r="A2785" t="s">
        <v>51</v>
      </c>
      <c r="B2785" t="s">
        <v>39</v>
      </c>
      <c r="C2785" t="s">
        <v>46</v>
      </c>
      <c r="D2785" t="s">
        <v>32</v>
      </c>
      <c r="E2785">
        <v>24</v>
      </c>
      <c r="F2785" t="str">
        <f t="shared" si="43"/>
        <v>Aggregate1-in-2July System Peak Day50% Cycling24</v>
      </c>
      <c r="G2785">
        <v>14.776999999999999</v>
      </c>
      <c r="H2785">
        <v>14.776999999999999</v>
      </c>
      <c r="I2785">
        <v>68.906499999999994</v>
      </c>
      <c r="J2785">
        <v>0</v>
      </c>
      <c r="K2785">
        <v>0</v>
      </c>
      <c r="L2785">
        <v>0</v>
      </c>
      <c r="M2785">
        <v>0</v>
      </c>
      <c r="N2785">
        <v>0</v>
      </c>
      <c r="O2785">
        <v>3401</v>
      </c>
    </row>
    <row r="2786" spans="1:15">
      <c r="A2786" t="s">
        <v>31</v>
      </c>
      <c r="B2786" t="s">
        <v>39</v>
      </c>
      <c r="C2786" t="s">
        <v>46</v>
      </c>
      <c r="D2786" t="s">
        <v>27</v>
      </c>
      <c r="E2786">
        <v>1</v>
      </c>
      <c r="F2786" t="str">
        <f t="shared" si="43"/>
        <v>Average Per Ton1-in-2July System Peak DayAll1</v>
      </c>
      <c r="G2786">
        <v>0.45218789999999998</v>
      </c>
      <c r="H2786">
        <v>0.45218789999999998</v>
      </c>
      <c r="I2786">
        <v>70.012799999999999</v>
      </c>
      <c r="J2786">
        <v>0</v>
      </c>
      <c r="K2786">
        <v>0</v>
      </c>
      <c r="L2786">
        <v>0</v>
      </c>
      <c r="M2786">
        <v>0</v>
      </c>
      <c r="N2786">
        <v>0</v>
      </c>
      <c r="O2786">
        <v>4870</v>
      </c>
    </row>
    <row r="2787" spans="1:15">
      <c r="A2787" t="s">
        <v>29</v>
      </c>
      <c r="B2787" t="s">
        <v>39</v>
      </c>
      <c r="C2787" t="s">
        <v>46</v>
      </c>
      <c r="D2787" t="s">
        <v>27</v>
      </c>
      <c r="E2787">
        <v>1</v>
      </c>
      <c r="F2787" t="str">
        <f t="shared" si="43"/>
        <v>Average Per Premise1-in-2July System Peak DayAll1</v>
      </c>
      <c r="G2787">
        <v>4.1793300000000002</v>
      </c>
      <c r="H2787">
        <v>4.1793300000000002</v>
      </c>
      <c r="I2787">
        <v>70.012799999999999</v>
      </c>
      <c r="J2787">
        <v>0</v>
      </c>
      <c r="K2787">
        <v>0</v>
      </c>
      <c r="L2787">
        <v>0</v>
      </c>
      <c r="M2787">
        <v>0</v>
      </c>
      <c r="N2787">
        <v>0</v>
      </c>
      <c r="O2787">
        <v>4870</v>
      </c>
    </row>
    <row r="2788" spans="1:15">
      <c r="A2788" t="s">
        <v>30</v>
      </c>
      <c r="B2788" t="s">
        <v>39</v>
      </c>
      <c r="C2788" t="s">
        <v>46</v>
      </c>
      <c r="D2788" t="s">
        <v>27</v>
      </c>
      <c r="E2788">
        <v>1</v>
      </c>
      <c r="F2788" t="str">
        <f t="shared" si="43"/>
        <v>Average Per Device1-in-2July System Peak DayAll1</v>
      </c>
      <c r="G2788">
        <v>1.755355</v>
      </c>
      <c r="H2788">
        <v>1.755355</v>
      </c>
      <c r="I2788">
        <v>70.012799999999999</v>
      </c>
      <c r="J2788">
        <v>0</v>
      </c>
      <c r="K2788">
        <v>0</v>
      </c>
      <c r="L2788">
        <v>0</v>
      </c>
      <c r="M2788">
        <v>0</v>
      </c>
      <c r="N2788">
        <v>0</v>
      </c>
      <c r="O2788">
        <v>4870</v>
      </c>
    </row>
    <row r="2789" spans="1:15">
      <c r="A2789" t="s">
        <v>51</v>
      </c>
      <c r="B2789" t="s">
        <v>39</v>
      </c>
      <c r="C2789" t="s">
        <v>46</v>
      </c>
      <c r="D2789" t="s">
        <v>27</v>
      </c>
      <c r="E2789">
        <v>1</v>
      </c>
      <c r="F2789" t="str">
        <f t="shared" si="43"/>
        <v>Aggregate1-in-2July System Peak DayAll1</v>
      </c>
      <c r="G2789">
        <v>20.353339999999999</v>
      </c>
      <c r="H2789">
        <v>20.353339999999999</v>
      </c>
      <c r="I2789">
        <v>70.012799999999999</v>
      </c>
      <c r="J2789">
        <v>0</v>
      </c>
      <c r="K2789">
        <v>0</v>
      </c>
      <c r="L2789">
        <v>0</v>
      </c>
      <c r="M2789">
        <v>0</v>
      </c>
      <c r="N2789">
        <v>0</v>
      </c>
      <c r="O2789">
        <v>4870</v>
      </c>
    </row>
    <row r="2790" spans="1:15">
      <c r="A2790" t="s">
        <v>31</v>
      </c>
      <c r="B2790" t="s">
        <v>39</v>
      </c>
      <c r="C2790" t="s">
        <v>46</v>
      </c>
      <c r="D2790" t="s">
        <v>27</v>
      </c>
      <c r="E2790">
        <v>2</v>
      </c>
      <c r="F2790" t="str">
        <f t="shared" si="43"/>
        <v>Average Per Ton1-in-2July System Peak DayAll2</v>
      </c>
      <c r="G2790">
        <v>0.43326330000000002</v>
      </c>
      <c r="H2790">
        <v>0.43326330000000002</v>
      </c>
      <c r="I2790">
        <v>69.936599999999999</v>
      </c>
      <c r="J2790">
        <v>0</v>
      </c>
      <c r="K2790">
        <v>0</v>
      </c>
      <c r="L2790">
        <v>0</v>
      </c>
      <c r="M2790">
        <v>0</v>
      </c>
      <c r="N2790">
        <v>0</v>
      </c>
      <c r="O2790">
        <v>4870</v>
      </c>
    </row>
    <row r="2791" spans="1:15">
      <c r="A2791" t="s">
        <v>29</v>
      </c>
      <c r="B2791" t="s">
        <v>39</v>
      </c>
      <c r="C2791" t="s">
        <v>46</v>
      </c>
      <c r="D2791" t="s">
        <v>27</v>
      </c>
      <c r="E2791">
        <v>2</v>
      </c>
      <c r="F2791" t="str">
        <f t="shared" si="43"/>
        <v>Average Per Premise1-in-2July System Peak DayAll2</v>
      </c>
      <c r="G2791">
        <v>4.0044209999999998</v>
      </c>
      <c r="H2791">
        <v>4.0044209999999998</v>
      </c>
      <c r="I2791">
        <v>69.936599999999999</v>
      </c>
      <c r="J2791">
        <v>0</v>
      </c>
      <c r="K2791">
        <v>0</v>
      </c>
      <c r="L2791">
        <v>0</v>
      </c>
      <c r="M2791">
        <v>0</v>
      </c>
      <c r="N2791">
        <v>0</v>
      </c>
      <c r="O2791">
        <v>4870</v>
      </c>
    </row>
    <row r="2792" spans="1:15">
      <c r="A2792" t="s">
        <v>30</v>
      </c>
      <c r="B2792" t="s">
        <v>39</v>
      </c>
      <c r="C2792" t="s">
        <v>46</v>
      </c>
      <c r="D2792" t="s">
        <v>27</v>
      </c>
      <c r="E2792">
        <v>2</v>
      </c>
      <c r="F2792" t="str">
        <f t="shared" si="43"/>
        <v>Average Per Device1-in-2July System Peak DayAll2</v>
      </c>
      <c r="G2792">
        <v>1.681891</v>
      </c>
      <c r="H2792">
        <v>1.681891</v>
      </c>
      <c r="I2792">
        <v>69.936599999999999</v>
      </c>
      <c r="J2792">
        <v>0</v>
      </c>
      <c r="K2792">
        <v>0</v>
      </c>
      <c r="L2792">
        <v>0</v>
      </c>
      <c r="M2792">
        <v>0</v>
      </c>
      <c r="N2792">
        <v>0</v>
      </c>
      <c r="O2792">
        <v>4870</v>
      </c>
    </row>
    <row r="2793" spans="1:15">
      <c r="A2793" t="s">
        <v>51</v>
      </c>
      <c r="B2793" t="s">
        <v>39</v>
      </c>
      <c r="C2793" t="s">
        <v>46</v>
      </c>
      <c r="D2793" t="s">
        <v>27</v>
      </c>
      <c r="E2793">
        <v>2</v>
      </c>
      <c r="F2793" t="str">
        <f t="shared" si="43"/>
        <v>Aggregate1-in-2July System Peak DayAll2</v>
      </c>
      <c r="G2793">
        <v>19.501529999999999</v>
      </c>
      <c r="H2793">
        <v>19.501529999999999</v>
      </c>
      <c r="I2793">
        <v>69.936599999999999</v>
      </c>
      <c r="J2793">
        <v>0</v>
      </c>
      <c r="K2793">
        <v>0</v>
      </c>
      <c r="L2793">
        <v>0</v>
      </c>
      <c r="M2793">
        <v>0</v>
      </c>
      <c r="N2793">
        <v>0</v>
      </c>
      <c r="O2793">
        <v>4870</v>
      </c>
    </row>
    <row r="2794" spans="1:15">
      <c r="A2794" t="s">
        <v>31</v>
      </c>
      <c r="B2794" t="s">
        <v>39</v>
      </c>
      <c r="C2794" t="s">
        <v>46</v>
      </c>
      <c r="D2794" t="s">
        <v>27</v>
      </c>
      <c r="E2794">
        <v>3</v>
      </c>
      <c r="F2794" t="str">
        <f t="shared" si="43"/>
        <v>Average Per Ton1-in-2July System Peak DayAll3</v>
      </c>
      <c r="G2794">
        <v>0.42048849999999999</v>
      </c>
      <c r="H2794">
        <v>0.42048849999999999</v>
      </c>
      <c r="I2794">
        <v>69.445999999999998</v>
      </c>
      <c r="J2794">
        <v>0</v>
      </c>
      <c r="K2794">
        <v>0</v>
      </c>
      <c r="L2794">
        <v>0</v>
      </c>
      <c r="M2794">
        <v>0</v>
      </c>
      <c r="N2794">
        <v>0</v>
      </c>
      <c r="O2794">
        <v>4870</v>
      </c>
    </row>
    <row r="2795" spans="1:15">
      <c r="A2795" t="s">
        <v>29</v>
      </c>
      <c r="B2795" t="s">
        <v>39</v>
      </c>
      <c r="C2795" t="s">
        <v>46</v>
      </c>
      <c r="D2795" t="s">
        <v>27</v>
      </c>
      <c r="E2795">
        <v>3</v>
      </c>
      <c r="F2795" t="str">
        <f t="shared" si="43"/>
        <v>Average Per Premise1-in-2July System Peak DayAll3</v>
      </c>
      <c r="G2795">
        <v>3.8863490000000001</v>
      </c>
      <c r="H2795">
        <v>3.8863490000000001</v>
      </c>
      <c r="I2795">
        <v>69.445999999999998</v>
      </c>
      <c r="J2795">
        <v>0</v>
      </c>
      <c r="K2795">
        <v>0</v>
      </c>
      <c r="L2795">
        <v>0</v>
      </c>
      <c r="M2795">
        <v>0</v>
      </c>
      <c r="N2795">
        <v>0</v>
      </c>
      <c r="O2795">
        <v>4870</v>
      </c>
    </row>
    <row r="2796" spans="1:15">
      <c r="A2796" t="s">
        <v>30</v>
      </c>
      <c r="B2796" t="s">
        <v>39</v>
      </c>
      <c r="C2796" t="s">
        <v>46</v>
      </c>
      <c r="D2796" t="s">
        <v>27</v>
      </c>
      <c r="E2796">
        <v>3</v>
      </c>
      <c r="F2796" t="str">
        <f t="shared" si="43"/>
        <v>Average Per Device1-in-2July System Peak DayAll3</v>
      </c>
      <c r="G2796">
        <v>1.6323000000000001</v>
      </c>
      <c r="H2796">
        <v>1.6323000000000001</v>
      </c>
      <c r="I2796">
        <v>69.445999999999998</v>
      </c>
      <c r="J2796">
        <v>0</v>
      </c>
      <c r="K2796">
        <v>0</v>
      </c>
      <c r="L2796">
        <v>0</v>
      </c>
      <c r="M2796">
        <v>0</v>
      </c>
      <c r="N2796">
        <v>0</v>
      </c>
      <c r="O2796">
        <v>4870</v>
      </c>
    </row>
    <row r="2797" spans="1:15">
      <c r="A2797" t="s">
        <v>51</v>
      </c>
      <c r="B2797" t="s">
        <v>39</v>
      </c>
      <c r="C2797" t="s">
        <v>46</v>
      </c>
      <c r="D2797" t="s">
        <v>27</v>
      </c>
      <c r="E2797">
        <v>3</v>
      </c>
      <c r="F2797" t="str">
        <f t="shared" si="43"/>
        <v>Aggregate1-in-2July System Peak DayAll3</v>
      </c>
      <c r="G2797">
        <v>18.92652</v>
      </c>
      <c r="H2797">
        <v>18.92652</v>
      </c>
      <c r="I2797">
        <v>69.445999999999998</v>
      </c>
      <c r="J2797">
        <v>0</v>
      </c>
      <c r="K2797">
        <v>0</v>
      </c>
      <c r="L2797">
        <v>0</v>
      </c>
      <c r="M2797">
        <v>0</v>
      </c>
      <c r="N2797">
        <v>0</v>
      </c>
      <c r="O2797">
        <v>4870</v>
      </c>
    </row>
    <row r="2798" spans="1:15">
      <c r="A2798" t="s">
        <v>31</v>
      </c>
      <c r="B2798" t="s">
        <v>39</v>
      </c>
      <c r="C2798" t="s">
        <v>46</v>
      </c>
      <c r="D2798" t="s">
        <v>27</v>
      </c>
      <c r="E2798">
        <v>4</v>
      </c>
      <c r="F2798" t="str">
        <f t="shared" si="43"/>
        <v>Average Per Ton1-in-2July System Peak DayAll4</v>
      </c>
      <c r="G2798">
        <v>0.41522750000000003</v>
      </c>
      <c r="H2798">
        <v>0.41522750000000003</v>
      </c>
      <c r="I2798">
        <v>69.094300000000004</v>
      </c>
      <c r="J2798">
        <v>0</v>
      </c>
      <c r="K2798">
        <v>0</v>
      </c>
      <c r="L2798">
        <v>0</v>
      </c>
      <c r="M2798">
        <v>0</v>
      </c>
      <c r="N2798">
        <v>0</v>
      </c>
      <c r="O2798">
        <v>4870</v>
      </c>
    </row>
    <row r="2799" spans="1:15">
      <c r="A2799" t="s">
        <v>29</v>
      </c>
      <c r="B2799" t="s">
        <v>39</v>
      </c>
      <c r="C2799" t="s">
        <v>46</v>
      </c>
      <c r="D2799" t="s">
        <v>27</v>
      </c>
      <c r="E2799">
        <v>4</v>
      </c>
      <c r="F2799" t="str">
        <f t="shared" si="43"/>
        <v>Average Per Premise1-in-2July System Peak DayAll4</v>
      </c>
      <c r="G2799">
        <v>3.8377249999999998</v>
      </c>
      <c r="H2799">
        <v>3.8377249999999998</v>
      </c>
      <c r="I2799">
        <v>69.094300000000004</v>
      </c>
      <c r="J2799">
        <v>0</v>
      </c>
      <c r="K2799">
        <v>0</v>
      </c>
      <c r="L2799">
        <v>0</v>
      </c>
      <c r="M2799">
        <v>0</v>
      </c>
      <c r="N2799">
        <v>0</v>
      </c>
      <c r="O2799">
        <v>4870</v>
      </c>
    </row>
    <row r="2800" spans="1:15">
      <c r="A2800" t="s">
        <v>30</v>
      </c>
      <c r="B2800" t="s">
        <v>39</v>
      </c>
      <c r="C2800" t="s">
        <v>46</v>
      </c>
      <c r="D2800" t="s">
        <v>27</v>
      </c>
      <c r="E2800">
        <v>4</v>
      </c>
      <c r="F2800" t="str">
        <f t="shared" si="43"/>
        <v>Average Per Device1-in-2July System Peak DayAll4</v>
      </c>
      <c r="G2800">
        <v>1.6118779999999999</v>
      </c>
      <c r="H2800">
        <v>1.6118779999999999</v>
      </c>
      <c r="I2800">
        <v>69.094300000000004</v>
      </c>
      <c r="J2800">
        <v>0</v>
      </c>
      <c r="K2800">
        <v>0</v>
      </c>
      <c r="L2800">
        <v>0</v>
      </c>
      <c r="M2800">
        <v>0</v>
      </c>
      <c r="N2800">
        <v>0</v>
      </c>
      <c r="O2800">
        <v>4870</v>
      </c>
    </row>
    <row r="2801" spans="1:15">
      <c r="A2801" t="s">
        <v>51</v>
      </c>
      <c r="B2801" t="s">
        <v>39</v>
      </c>
      <c r="C2801" t="s">
        <v>46</v>
      </c>
      <c r="D2801" t="s">
        <v>27</v>
      </c>
      <c r="E2801">
        <v>4</v>
      </c>
      <c r="F2801" t="str">
        <f t="shared" si="43"/>
        <v>Aggregate1-in-2July System Peak DayAll4</v>
      </c>
      <c r="G2801">
        <v>18.689720000000001</v>
      </c>
      <c r="H2801">
        <v>18.689720000000001</v>
      </c>
      <c r="I2801">
        <v>69.094300000000004</v>
      </c>
      <c r="J2801">
        <v>0</v>
      </c>
      <c r="K2801">
        <v>0</v>
      </c>
      <c r="L2801">
        <v>0</v>
      </c>
      <c r="M2801">
        <v>0</v>
      </c>
      <c r="N2801">
        <v>0</v>
      </c>
      <c r="O2801">
        <v>4870</v>
      </c>
    </row>
    <row r="2802" spans="1:15">
      <c r="A2802" t="s">
        <v>31</v>
      </c>
      <c r="B2802" t="s">
        <v>39</v>
      </c>
      <c r="C2802" t="s">
        <v>46</v>
      </c>
      <c r="D2802" t="s">
        <v>27</v>
      </c>
      <c r="E2802">
        <v>5</v>
      </c>
      <c r="F2802" t="str">
        <f t="shared" si="43"/>
        <v>Average Per Ton1-in-2July System Peak DayAll5</v>
      </c>
      <c r="G2802">
        <v>0.42640749999999999</v>
      </c>
      <c r="H2802">
        <v>0.42640749999999999</v>
      </c>
      <c r="I2802">
        <v>67.576800000000006</v>
      </c>
      <c r="J2802">
        <v>0</v>
      </c>
      <c r="K2802">
        <v>0</v>
      </c>
      <c r="L2802">
        <v>0</v>
      </c>
      <c r="M2802">
        <v>0</v>
      </c>
      <c r="N2802">
        <v>0</v>
      </c>
      <c r="O2802">
        <v>4870</v>
      </c>
    </row>
    <row r="2803" spans="1:15">
      <c r="A2803" t="s">
        <v>29</v>
      </c>
      <c r="B2803" t="s">
        <v>39</v>
      </c>
      <c r="C2803" t="s">
        <v>46</v>
      </c>
      <c r="D2803" t="s">
        <v>27</v>
      </c>
      <c r="E2803">
        <v>5</v>
      </c>
      <c r="F2803" t="str">
        <f t="shared" si="43"/>
        <v>Average Per Premise1-in-2July System Peak DayAll5</v>
      </c>
      <c r="G2803">
        <v>3.9410560000000001</v>
      </c>
      <c r="H2803">
        <v>3.9410560000000001</v>
      </c>
      <c r="I2803">
        <v>67.576800000000006</v>
      </c>
      <c r="J2803">
        <v>0</v>
      </c>
      <c r="K2803">
        <v>0</v>
      </c>
      <c r="L2803">
        <v>0</v>
      </c>
      <c r="M2803">
        <v>0</v>
      </c>
      <c r="N2803">
        <v>0</v>
      </c>
      <c r="O2803">
        <v>4870</v>
      </c>
    </row>
    <row r="2804" spans="1:15">
      <c r="A2804" t="s">
        <v>30</v>
      </c>
      <c r="B2804" t="s">
        <v>39</v>
      </c>
      <c r="C2804" t="s">
        <v>46</v>
      </c>
      <c r="D2804" t="s">
        <v>27</v>
      </c>
      <c r="E2804">
        <v>5</v>
      </c>
      <c r="F2804" t="str">
        <f t="shared" si="43"/>
        <v>Average Per Device1-in-2July System Peak DayAll5</v>
      </c>
      <c r="G2804">
        <v>1.655278</v>
      </c>
      <c r="H2804">
        <v>1.655278</v>
      </c>
      <c r="I2804">
        <v>67.576800000000006</v>
      </c>
      <c r="J2804">
        <v>0</v>
      </c>
      <c r="K2804">
        <v>0</v>
      </c>
      <c r="L2804">
        <v>0</v>
      </c>
      <c r="M2804">
        <v>0</v>
      </c>
      <c r="N2804">
        <v>0</v>
      </c>
      <c r="O2804">
        <v>4870</v>
      </c>
    </row>
    <row r="2805" spans="1:15">
      <c r="A2805" t="s">
        <v>51</v>
      </c>
      <c r="B2805" t="s">
        <v>39</v>
      </c>
      <c r="C2805" t="s">
        <v>46</v>
      </c>
      <c r="D2805" t="s">
        <v>27</v>
      </c>
      <c r="E2805">
        <v>5</v>
      </c>
      <c r="F2805" t="str">
        <f t="shared" si="43"/>
        <v>Aggregate1-in-2July System Peak DayAll5</v>
      </c>
      <c r="G2805">
        <v>19.19294</v>
      </c>
      <c r="H2805">
        <v>19.19294</v>
      </c>
      <c r="I2805">
        <v>67.576800000000006</v>
      </c>
      <c r="J2805">
        <v>0</v>
      </c>
      <c r="K2805">
        <v>0</v>
      </c>
      <c r="L2805">
        <v>0</v>
      </c>
      <c r="M2805">
        <v>0</v>
      </c>
      <c r="N2805">
        <v>0</v>
      </c>
      <c r="O2805">
        <v>4870</v>
      </c>
    </row>
    <row r="2806" spans="1:15">
      <c r="A2806" t="s">
        <v>31</v>
      </c>
      <c r="B2806" t="s">
        <v>39</v>
      </c>
      <c r="C2806" t="s">
        <v>46</v>
      </c>
      <c r="D2806" t="s">
        <v>27</v>
      </c>
      <c r="E2806">
        <v>6</v>
      </c>
      <c r="F2806" t="str">
        <f t="shared" si="43"/>
        <v>Average Per Ton1-in-2July System Peak DayAll6</v>
      </c>
      <c r="G2806">
        <v>0.46549859999999998</v>
      </c>
      <c r="H2806">
        <v>0.46549859999999998</v>
      </c>
      <c r="I2806">
        <v>68.02</v>
      </c>
      <c r="J2806">
        <v>0</v>
      </c>
      <c r="K2806">
        <v>0</v>
      </c>
      <c r="L2806">
        <v>0</v>
      </c>
      <c r="M2806">
        <v>0</v>
      </c>
      <c r="N2806">
        <v>0</v>
      </c>
      <c r="O2806">
        <v>4870</v>
      </c>
    </row>
    <row r="2807" spans="1:15">
      <c r="A2807" t="s">
        <v>29</v>
      </c>
      <c r="B2807" t="s">
        <v>39</v>
      </c>
      <c r="C2807" t="s">
        <v>46</v>
      </c>
      <c r="D2807" t="s">
        <v>27</v>
      </c>
      <c r="E2807">
        <v>6</v>
      </c>
      <c r="F2807" t="str">
        <f t="shared" si="43"/>
        <v>Average Per Premise1-in-2July System Peak DayAll6</v>
      </c>
      <c r="G2807">
        <v>4.3023540000000002</v>
      </c>
      <c r="H2807">
        <v>4.3023540000000002</v>
      </c>
      <c r="I2807">
        <v>68.02</v>
      </c>
      <c r="J2807">
        <v>0</v>
      </c>
      <c r="K2807">
        <v>0</v>
      </c>
      <c r="L2807">
        <v>0</v>
      </c>
      <c r="M2807">
        <v>0</v>
      </c>
      <c r="N2807">
        <v>0</v>
      </c>
      <c r="O2807">
        <v>4870</v>
      </c>
    </row>
    <row r="2808" spans="1:15">
      <c r="A2808" t="s">
        <v>30</v>
      </c>
      <c r="B2808" t="s">
        <v>39</v>
      </c>
      <c r="C2808" t="s">
        <v>46</v>
      </c>
      <c r="D2808" t="s">
        <v>27</v>
      </c>
      <c r="E2808">
        <v>6</v>
      </c>
      <c r="F2808" t="str">
        <f t="shared" si="43"/>
        <v>Average Per Device1-in-2July System Peak DayAll6</v>
      </c>
      <c r="G2808">
        <v>1.807026</v>
      </c>
      <c r="H2808">
        <v>1.807026</v>
      </c>
      <c r="I2808">
        <v>68.02</v>
      </c>
      <c r="J2808">
        <v>0</v>
      </c>
      <c r="K2808">
        <v>0</v>
      </c>
      <c r="L2808">
        <v>0</v>
      </c>
      <c r="M2808">
        <v>0</v>
      </c>
      <c r="N2808">
        <v>0</v>
      </c>
      <c r="O2808">
        <v>4870</v>
      </c>
    </row>
    <row r="2809" spans="1:15">
      <c r="A2809" t="s">
        <v>51</v>
      </c>
      <c r="B2809" t="s">
        <v>39</v>
      </c>
      <c r="C2809" t="s">
        <v>46</v>
      </c>
      <c r="D2809" t="s">
        <v>27</v>
      </c>
      <c r="E2809">
        <v>6</v>
      </c>
      <c r="F2809" t="str">
        <f t="shared" si="43"/>
        <v>Aggregate1-in-2July System Peak DayAll6</v>
      </c>
      <c r="G2809">
        <v>20.952459999999999</v>
      </c>
      <c r="H2809">
        <v>20.952459999999999</v>
      </c>
      <c r="I2809">
        <v>68.02</v>
      </c>
      <c r="J2809">
        <v>0</v>
      </c>
      <c r="K2809">
        <v>0</v>
      </c>
      <c r="L2809">
        <v>0</v>
      </c>
      <c r="M2809">
        <v>0</v>
      </c>
      <c r="N2809">
        <v>0</v>
      </c>
      <c r="O2809">
        <v>4870</v>
      </c>
    </row>
    <row r="2810" spans="1:15">
      <c r="A2810" t="s">
        <v>31</v>
      </c>
      <c r="B2810" t="s">
        <v>39</v>
      </c>
      <c r="C2810" t="s">
        <v>46</v>
      </c>
      <c r="D2810" t="s">
        <v>27</v>
      </c>
      <c r="E2810">
        <v>7</v>
      </c>
      <c r="F2810" t="str">
        <f t="shared" si="43"/>
        <v>Average Per Ton1-in-2July System Peak DayAll7</v>
      </c>
      <c r="G2810">
        <v>0.52999499999999999</v>
      </c>
      <c r="H2810">
        <v>0.52999499999999999</v>
      </c>
      <c r="I2810">
        <v>70.758300000000006</v>
      </c>
      <c r="J2810">
        <v>0</v>
      </c>
      <c r="K2810">
        <v>0</v>
      </c>
      <c r="L2810">
        <v>0</v>
      </c>
      <c r="M2810">
        <v>0</v>
      </c>
      <c r="N2810">
        <v>0</v>
      </c>
      <c r="O2810">
        <v>4870</v>
      </c>
    </row>
    <row r="2811" spans="1:15">
      <c r="A2811" t="s">
        <v>29</v>
      </c>
      <c r="B2811" t="s">
        <v>39</v>
      </c>
      <c r="C2811" t="s">
        <v>46</v>
      </c>
      <c r="D2811" t="s">
        <v>27</v>
      </c>
      <c r="E2811">
        <v>7</v>
      </c>
      <c r="F2811" t="str">
        <f t="shared" si="43"/>
        <v>Average Per Premise1-in-2July System Peak DayAll7</v>
      </c>
      <c r="G2811">
        <v>4.89846</v>
      </c>
      <c r="H2811">
        <v>4.89846</v>
      </c>
      <c r="I2811">
        <v>70.758300000000006</v>
      </c>
      <c r="J2811">
        <v>0</v>
      </c>
      <c r="K2811">
        <v>0</v>
      </c>
      <c r="L2811">
        <v>0</v>
      </c>
      <c r="M2811">
        <v>0</v>
      </c>
      <c r="N2811">
        <v>0</v>
      </c>
      <c r="O2811">
        <v>4870</v>
      </c>
    </row>
    <row r="2812" spans="1:15">
      <c r="A2812" t="s">
        <v>30</v>
      </c>
      <c r="B2812" t="s">
        <v>39</v>
      </c>
      <c r="C2812" t="s">
        <v>46</v>
      </c>
      <c r="D2812" t="s">
        <v>27</v>
      </c>
      <c r="E2812">
        <v>7</v>
      </c>
      <c r="F2812" t="str">
        <f t="shared" si="43"/>
        <v>Average Per Device1-in-2July System Peak DayAll7</v>
      </c>
      <c r="G2812">
        <v>2.0573950000000001</v>
      </c>
      <c r="H2812">
        <v>2.0573950000000001</v>
      </c>
      <c r="I2812">
        <v>70.758300000000006</v>
      </c>
      <c r="J2812">
        <v>0</v>
      </c>
      <c r="K2812">
        <v>0</v>
      </c>
      <c r="L2812">
        <v>0</v>
      </c>
      <c r="M2812">
        <v>0</v>
      </c>
      <c r="N2812">
        <v>0</v>
      </c>
      <c r="O2812">
        <v>4870</v>
      </c>
    </row>
    <row r="2813" spans="1:15">
      <c r="A2813" t="s">
        <v>51</v>
      </c>
      <c r="B2813" t="s">
        <v>39</v>
      </c>
      <c r="C2813" t="s">
        <v>46</v>
      </c>
      <c r="D2813" t="s">
        <v>27</v>
      </c>
      <c r="E2813">
        <v>7</v>
      </c>
      <c r="F2813" t="str">
        <f t="shared" si="43"/>
        <v>Aggregate1-in-2July System Peak DayAll7</v>
      </c>
      <c r="G2813">
        <v>23.855499999999999</v>
      </c>
      <c r="H2813">
        <v>23.855499999999999</v>
      </c>
      <c r="I2813">
        <v>70.758300000000006</v>
      </c>
      <c r="J2813">
        <v>0</v>
      </c>
      <c r="K2813">
        <v>0</v>
      </c>
      <c r="L2813">
        <v>0</v>
      </c>
      <c r="M2813">
        <v>0</v>
      </c>
      <c r="N2813">
        <v>0</v>
      </c>
      <c r="O2813">
        <v>4870</v>
      </c>
    </row>
    <row r="2814" spans="1:15">
      <c r="A2814" t="s">
        <v>31</v>
      </c>
      <c r="B2814" t="s">
        <v>39</v>
      </c>
      <c r="C2814" t="s">
        <v>46</v>
      </c>
      <c r="D2814" t="s">
        <v>27</v>
      </c>
      <c r="E2814">
        <v>8</v>
      </c>
      <c r="F2814" t="str">
        <f t="shared" si="43"/>
        <v>Average Per Ton1-in-2July System Peak DayAll8</v>
      </c>
      <c r="G2814">
        <v>0.65050140000000001</v>
      </c>
      <c r="H2814">
        <v>0.65050140000000001</v>
      </c>
      <c r="I2814">
        <v>72.86</v>
      </c>
      <c r="J2814">
        <v>0</v>
      </c>
      <c r="K2814">
        <v>0</v>
      </c>
      <c r="L2814">
        <v>0</v>
      </c>
      <c r="M2814">
        <v>0</v>
      </c>
      <c r="N2814">
        <v>0</v>
      </c>
      <c r="O2814">
        <v>4870</v>
      </c>
    </row>
    <row r="2815" spans="1:15">
      <c r="A2815" t="s">
        <v>29</v>
      </c>
      <c r="B2815" t="s">
        <v>39</v>
      </c>
      <c r="C2815" t="s">
        <v>46</v>
      </c>
      <c r="D2815" t="s">
        <v>27</v>
      </c>
      <c r="E2815">
        <v>8</v>
      </c>
      <c r="F2815" t="str">
        <f t="shared" si="43"/>
        <v>Average Per Premise1-in-2July System Peak DayAll8</v>
      </c>
      <c r="G2815">
        <v>6.0122359999999997</v>
      </c>
      <c r="H2815">
        <v>6.0122359999999997</v>
      </c>
      <c r="I2815">
        <v>72.86</v>
      </c>
      <c r="J2815">
        <v>0</v>
      </c>
      <c r="K2815">
        <v>0</v>
      </c>
      <c r="L2815">
        <v>0</v>
      </c>
      <c r="M2815">
        <v>0</v>
      </c>
      <c r="N2815">
        <v>0</v>
      </c>
      <c r="O2815">
        <v>4870</v>
      </c>
    </row>
    <row r="2816" spans="1:15">
      <c r="A2816" t="s">
        <v>30</v>
      </c>
      <c r="B2816" t="s">
        <v>39</v>
      </c>
      <c r="C2816" t="s">
        <v>46</v>
      </c>
      <c r="D2816" t="s">
        <v>27</v>
      </c>
      <c r="E2816">
        <v>8</v>
      </c>
      <c r="F2816" t="str">
        <f t="shared" si="43"/>
        <v>Average Per Device1-in-2July System Peak DayAll8</v>
      </c>
      <c r="G2816">
        <v>2.525191</v>
      </c>
      <c r="H2816">
        <v>2.525191</v>
      </c>
      <c r="I2816">
        <v>72.86</v>
      </c>
      <c r="J2816">
        <v>0</v>
      </c>
      <c r="K2816">
        <v>0</v>
      </c>
      <c r="L2816">
        <v>0</v>
      </c>
      <c r="M2816">
        <v>0</v>
      </c>
      <c r="N2816">
        <v>0</v>
      </c>
      <c r="O2816">
        <v>4870</v>
      </c>
    </row>
    <row r="2817" spans="1:15">
      <c r="A2817" t="s">
        <v>51</v>
      </c>
      <c r="B2817" t="s">
        <v>39</v>
      </c>
      <c r="C2817" t="s">
        <v>46</v>
      </c>
      <c r="D2817" t="s">
        <v>27</v>
      </c>
      <c r="E2817">
        <v>8</v>
      </c>
      <c r="F2817" t="str">
        <f t="shared" si="43"/>
        <v>Aggregate1-in-2July System Peak DayAll8</v>
      </c>
      <c r="G2817">
        <v>29.279589999999999</v>
      </c>
      <c r="H2817">
        <v>29.279589999999999</v>
      </c>
      <c r="I2817">
        <v>72.86</v>
      </c>
      <c r="J2817">
        <v>0</v>
      </c>
      <c r="K2817">
        <v>0</v>
      </c>
      <c r="L2817">
        <v>0</v>
      </c>
      <c r="M2817">
        <v>0</v>
      </c>
      <c r="N2817">
        <v>0</v>
      </c>
      <c r="O2817">
        <v>4870</v>
      </c>
    </row>
    <row r="2818" spans="1:15">
      <c r="A2818" t="s">
        <v>31</v>
      </c>
      <c r="B2818" t="s">
        <v>39</v>
      </c>
      <c r="C2818" t="s">
        <v>46</v>
      </c>
      <c r="D2818" t="s">
        <v>27</v>
      </c>
      <c r="E2818">
        <v>9</v>
      </c>
      <c r="F2818" t="str">
        <f t="shared" si="43"/>
        <v>Average Per Ton1-in-2July System Peak DayAll9</v>
      </c>
      <c r="G2818">
        <v>0.82900030000000002</v>
      </c>
      <c r="H2818">
        <v>0.82900030000000002</v>
      </c>
      <c r="I2818">
        <v>76.819299999999998</v>
      </c>
      <c r="J2818">
        <v>0</v>
      </c>
      <c r="K2818">
        <v>0</v>
      </c>
      <c r="L2818">
        <v>0</v>
      </c>
      <c r="M2818">
        <v>0</v>
      </c>
      <c r="N2818">
        <v>0</v>
      </c>
      <c r="O2818">
        <v>4870</v>
      </c>
    </row>
    <row r="2819" spans="1:15">
      <c r="A2819" t="s">
        <v>29</v>
      </c>
      <c r="B2819" t="s">
        <v>39</v>
      </c>
      <c r="C2819" t="s">
        <v>46</v>
      </c>
      <c r="D2819" t="s">
        <v>27</v>
      </c>
      <c r="E2819">
        <v>9</v>
      </c>
      <c r="F2819" t="str">
        <f t="shared" ref="F2819:F2882" si="44">CONCATENATE(A2819,B2819,C2819,D2819,E2819)</f>
        <v>Average Per Premise1-in-2July System Peak DayAll9</v>
      </c>
      <c r="G2819">
        <v>7.6620049999999997</v>
      </c>
      <c r="H2819">
        <v>7.6620049999999997</v>
      </c>
      <c r="I2819">
        <v>76.819299999999998</v>
      </c>
      <c r="J2819">
        <v>0</v>
      </c>
      <c r="K2819">
        <v>0</v>
      </c>
      <c r="L2819">
        <v>0</v>
      </c>
      <c r="M2819">
        <v>0</v>
      </c>
      <c r="N2819">
        <v>0</v>
      </c>
      <c r="O2819">
        <v>4870</v>
      </c>
    </row>
    <row r="2820" spans="1:15">
      <c r="A2820" t="s">
        <v>30</v>
      </c>
      <c r="B2820" t="s">
        <v>39</v>
      </c>
      <c r="C2820" t="s">
        <v>46</v>
      </c>
      <c r="D2820" t="s">
        <v>27</v>
      </c>
      <c r="E2820">
        <v>9</v>
      </c>
      <c r="F2820" t="str">
        <f t="shared" si="44"/>
        <v>Average Per Device1-in-2July System Peak DayAll9</v>
      </c>
      <c r="G2820">
        <v>3.218108</v>
      </c>
      <c r="H2820">
        <v>3.218108</v>
      </c>
      <c r="I2820">
        <v>76.819299999999998</v>
      </c>
      <c r="J2820">
        <v>0</v>
      </c>
      <c r="K2820">
        <v>0</v>
      </c>
      <c r="L2820">
        <v>0</v>
      </c>
      <c r="M2820">
        <v>0</v>
      </c>
      <c r="N2820">
        <v>0</v>
      </c>
      <c r="O2820">
        <v>4870</v>
      </c>
    </row>
    <row r="2821" spans="1:15">
      <c r="A2821" t="s">
        <v>51</v>
      </c>
      <c r="B2821" t="s">
        <v>39</v>
      </c>
      <c r="C2821" t="s">
        <v>46</v>
      </c>
      <c r="D2821" t="s">
        <v>27</v>
      </c>
      <c r="E2821">
        <v>9</v>
      </c>
      <c r="F2821" t="str">
        <f t="shared" si="44"/>
        <v>Aggregate1-in-2July System Peak DayAll9</v>
      </c>
      <c r="G2821">
        <v>37.313969999999998</v>
      </c>
      <c r="H2821">
        <v>37.313969999999998</v>
      </c>
      <c r="I2821">
        <v>76.819299999999998</v>
      </c>
      <c r="J2821">
        <v>0</v>
      </c>
      <c r="K2821">
        <v>0</v>
      </c>
      <c r="L2821">
        <v>0</v>
      </c>
      <c r="M2821">
        <v>0</v>
      </c>
      <c r="N2821">
        <v>0</v>
      </c>
      <c r="O2821">
        <v>4870</v>
      </c>
    </row>
    <row r="2822" spans="1:15">
      <c r="A2822" t="s">
        <v>31</v>
      </c>
      <c r="B2822" t="s">
        <v>39</v>
      </c>
      <c r="C2822" t="s">
        <v>46</v>
      </c>
      <c r="D2822" t="s">
        <v>27</v>
      </c>
      <c r="E2822">
        <v>10</v>
      </c>
      <c r="F2822" t="str">
        <f t="shared" si="44"/>
        <v>Average Per Ton1-in-2July System Peak DayAll10</v>
      </c>
      <c r="G2822">
        <v>0.98484910000000003</v>
      </c>
      <c r="H2822">
        <v>0.98484910000000003</v>
      </c>
      <c r="I2822">
        <v>80.383099999999999</v>
      </c>
      <c r="J2822">
        <v>0</v>
      </c>
      <c r="K2822">
        <v>0</v>
      </c>
      <c r="L2822">
        <v>0</v>
      </c>
      <c r="M2822">
        <v>0</v>
      </c>
      <c r="N2822">
        <v>0</v>
      </c>
      <c r="O2822">
        <v>4870</v>
      </c>
    </row>
    <row r="2823" spans="1:15">
      <c r="A2823" t="s">
        <v>29</v>
      </c>
      <c r="B2823" t="s">
        <v>39</v>
      </c>
      <c r="C2823" t="s">
        <v>46</v>
      </c>
      <c r="D2823" t="s">
        <v>27</v>
      </c>
      <c r="E2823">
        <v>10</v>
      </c>
      <c r="F2823" t="str">
        <f t="shared" si="44"/>
        <v>Average Per Premise1-in-2July System Peak DayAll10</v>
      </c>
      <c r="G2823">
        <v>9.1024320000000003</v>
      </c>
      <c r="H2823">
        <v>9.1024320000000003</v>
      </c>
      <c r="I2823">
        <v>80.383099999999999</v>
      </c>
      <c r="J2823">
        <v>0</v>
      </c>
      <c r="K2823">
        <v>0</v>
      </c>
      <c r="L2823">
        <v>0</v>
      </c>
      <c r="M2823">
        <v>0</v>
      </c>
      <c r="N2823">
        <v>0</v>
      </c>
      <c r="O2823">
        <v>4870</v>
      </c>
    </row>
    <row r="2824" spans="1:15">
      <c r="A2824" t="s">
        <v>30</v>
      </c>
      <c r="B2824" t="s">
        <v>39</v>
      </c>
      <c r="C2824" t="s">
        <v>46</v>
      </c>
      <c r="D2824" t="s">
        <v>27</v>
      </c>
      <c r="E2824">
        <v>10</v>
      </c>
      <c r="F2824" t="str">
        <f t="shared" si="44"/>
        <v>Average Per Device1-in-2July System Peak DayAll10</v>
      </c>
      <c r="G2824">
        <v>3.8231000000000002</v>
      </c>
      <c r="H2824">
        <v>3.8231000000000002</v>
      </c>
      <c r="I2824">
        <v>80.383099999999999</v>
      </c>
      <c r="J2824">
        <v>0</v>
      </c>
      <c r="K2824">
        <v>0</v>
      </c>
      <c r="L2824">
        <v>0</v>
      </c>
      <c r="M2824">
        <v>0</v>
      </c>
      <c r="N2824">
        <v>0</v>
      </c>
      <c r="O2824">
        <v>4870</v>
      </c>
    </row>
    <row r="2825" spans="1:15">
      <c r="A2825" t="s">
        <v>51</v>
      </c>
      <c r="B2825" t="s">
        <v>39</v>
      </c>
      <c r="C2825" t="s">
        <v>46</v>
      </c>
      <c r="D2825" t="s">
        <v>27</v>
      </c>
      <c r="E2825">
        <v>10</v>
      </c>
      <c r="F2825" t="str">
        <f t="shared" si="44"/>
        <v>Aggregate1-in-2July System Peak DayAll10</v>
      </c>
      <c r="G2825">
        <v>44.328850000000003</v>
      </c>
      <c r="H2825">
        <v>44.328850000000003</v>
      </c>
      <c r="I2825">
        <v>80.383099999999999</v>
      </c>
      <c r="J2825">
        <v>0</v>
      </c>
      <c r="K2825">
        <v>0</v>
      </c>
      <c r="L2825">
        <v>0</v>
      </c>
      <c r="M2825">
        <v>0</v>
      </c>
      <c r="N2825">
        <v>0</v>
      </c>
      <c r="O2825">
        <v>4870</v>
      </c>
    </row>
    <row r="2826" spans="1:15">
      <c r="A2826" t="s">
        <v>31</v>
      </c>
      <c r="B2826" t="s">
        <v>39</v>
      </c>
      <c r="C2826" t="s">
        <v>46</v>
      </c>
      <c r="D2826" t="s">
        <v>27</v>
      </c>
      <c r="E2826">
        <v>11</v>
      </c>
      <c r="F2826" t="str">
        <f t="shared" si="44"/>
        <v>Average Per Ton1-in-2July System Peak DayAll11</v>
      </c>
      <c r="G2826">
        <v>1.104968</v>
      </c>
      <c r="H2826">
        <v>1.104968</v>
      </c>
      <c r="I2826">
        <v>81.170400000000001</v>
      </c>
      <c r="J2826">
        <v>0</v>
      </c>
      <c r="K2826">
        <v>0</v>
      </c>
      <c r="L2826">
        <v>0</v>
      </c>
      <c r="M2826">
        <v>0</v>
      </c>
      <c r="N2826">
        <v>0</v>
      </c>
      <c r="O2826">
        <v>4870</v>
      </c>
    </row>
    <row r="2827" spans="1:15">
      <c r="A2827" t="s">
        <v>29</v>
      </c>
      <c r="B2827" t="s">
        <v>39</v>
      </c>
      <c r="C2827" t="s">
        <v>46</v>
      </c>
      <c r="D2827" t="s">
        <v>27</v>
      </c>
      <c r="E2827">
        <v>11</v>
      </c>
      <c r="F2827" t="str">
        <f t="shared" si="44"/>
        <v>Average Per Premise1-in-2July System Peak DayAll11</v>
      </c>
      <c r="G2827">
        <v>10.212630000000001</v>
      </c>
      <c r="H2827">
        <v>10.212630000000001</v>
      </c>
      <c r="I2827">
        <v>81.170400000000001</v>
      </c>
      <c r="J2827">
        <v>0</v>
      </c>
      <c r="K2827">
        <v>0</v>
      </c>
      <c r="L2827">
        <v>0</v>
      </c>
      <c r="M2827">
        <v>0</v>
      </c>
      <c r="N2827">
        <v>0</v>
      </c>
      <c r="O2827">
        <v>4870</v>
      </c>
    </row>
    <row r="2828" spans="1:15">
      <c r="A2828" t="s">
        <v>30</v>
      </c>
      <c r="B2828" t="s">
        <v>39</v>
      </c>
      <c r="C2828" t="s">
        <v>46</v>
      </c>
      <c r="D2828" t="s">
        <v>27</v>
      </c>
      <c r="E2828">
        <v>11</v>
      </c>
      <c r="F2828" t="str">
        <f t="shared" si="44"/>
        <v>Average Per Device1-in-2July System Peak DayAll11</v>
      </c>
      <c r="G2828">
        <v>4.2893929999999996</v>
      </c>
      <c r="H2828">
        <v>4.2893929999999996</v>
      </c>
      <c r="I2828">
        <v>81.170400000000001</v>
      </c>
      <c r="J2828">
        <v>0</v>
      </c>
      <c r="K2828">
        <v>0</v>
      </c>
      <c r="L2828">
        <v>0</v>
      </c>
      <c r="M2828">
        <v>0</v>
      </c>
      <c r="N2828">
        <v>0</v>
      </c>
      <c r="O2828">
        <v>4870</v>
      </c>
    </row>
    <row r="2829" spans="1:15">
      <c r="A2829" t="s">
        <v>51</v>
      </c>
      <c r="B2829" t="s">
        <v>39</v>
      </c>
      <c r="C2829" t="s">
        <v>46</v>
      </c>
      <c r="D2829" t="s">
        <v>27</v>
      </c>
      <c r="E2829">
        <v>11</v>
      </c>
      <c r="F2829" t="str">
        <f t="shared" si="44"/>
        <v>Aggregate1-in-2July System Peak DayAll11</v>
      </c>
      <c r="G2829">
        <v>49.735509999999998</v>
      </c>
      <c r="H2829">
        <v>49.735509999999998</v>
      </c>
      <c r="I2829">
        <v>81.170400000000001</v>
      </c>
      <c r="J2829">
        <v>0</v>
      </c>
      <c r="K2829">
        <v>0</v>
      </c>
      <c r="L2829">
        <v>0</v>
      </c>
      <c r="M2829">
        <v>0</v>
      </c>
      <c r="N2829">
        <v>0</v>
      </c>
      <c r="O2829">
        <v>4870</v>
      </c>
    </row>
    <row r="2830" spans="1:15">
      <c r="A2830" t="s">
        <v>31</v>
      </c>
      <c r="B2830" t="s">
        <v>39</v>
      </c>
      <c r="C2830" t="s">
        <v>46</v>
      </c>
      <c r="D2830" t="s">
        <v>27</v>
      </c>
      <c r="E2830">
        <v>12</v>
      </c>
      <c r="F2830" t="str">
        <f t="shared" si="44"/>
        <v>Average Per Ton1-in-2July System Peak DayAll12</v>
      </c>
      <c r="G2830">
        <v>1.1675800000000001</v>
      </c>
      <c r="H2830">
        <v>1.1675800000000001</v>
      </c>
      <c r="I2830">
        <v>83.887799999999999</v>
      </c>
      <c r="J2830">
        <v>0</v>
      </c>
      <c r="K2830">
        <v>0</v>
      </c>
      <c r="L2830">
        <v>0</v>
      </c>
      <c r="M2830">
        <v>0</v>
      </c>
      <c r="N2830">
        <v>0</v>
      </c>
      <c r="O2830">
        <v>4870</v>
      </c>
    </row>
    <row r="2831" spans="1:15">
      <c r="A2831" t="s">
        <v>29</v>
      </c>
      <c r="B2831" t="s">
        <v>39</v>
      </c>
      <c r="C2831" t="s">
        <v>46</v>
      </c>
      <c r="D2831" t="s">
        <v>27</v>
      </c>
      <c r="E2831">
        <v>12</v>
      </c>
      <c r="F2831" t="str">
        <f t="shared" si="44"/>
        <v>Average Per Premise1-in-2July System Peak DayAll12</v>
      </c>
      <c r="G2831">
        <v>10.791320000000001</v>
      </c>
      <c r="H2831">
        <v>10.791320000000001</v>
      </c>
      <c r="I2831">
        <v>83.887799999999999</v>
      </c>
      <c r="J2831">
        <v>0</v>
      </c>
      <c r="K2831">
        <v>0</v>
      </c>
      <c r="L2831">
        <v>0</v>
      </c>
      <c r="M2831">
        <v>0</v>
      </c>
      <c r="N2831">
        <v>0</v>
      </c>
      <c r="O2831">
        <v>4870</v>
      </c>
    </row>
    <row r="2832" spans="1:15">
      <c r="A2832" t="s">
        <v>30</v>
      </c>
      <c r="B2832" t="s">
        <v>39</v>
      </c>
      <c r="C2832" t="s">
        <v>46</v>
      </c>
      <c r="D2832" t="s">
        <v>27</v>
      </c>
      <c r="E2832">
        <v>12</v>
      </c>
      <c r="F2832" t="str">
        <f t="shared" si="44"/>
        <v>Average Per Device1-in-2July System Peak DayAll12</v>
      </c>
      <c r="G2832">
        <v>4.5324460000000002</v>
      </c>
      <c r="H2832">
        <v>4.5324460000000002</v>
      </c>
      <c r="I2832">
        <v>83.887799999999999</v>
      </c>
      <c r="J2832">
        <v>0</v>
      </c>
      <c r="K2832">
        <v>0</v>
      </c>
      <c r="L2832">
        <v>0</v>
      </c>
      <c r="M2832">
        <v>0</v>
      </c>
      <c r="N2832">
        <v>0</v>
      </c>
      <c r="O2832">
        <v>4870</v>
      </c>
    </row>
    <row r="2833" spans="1:15">
      <c r="A2833" t="s">
        <v>51</v>
      </c>
      <c r="B2833" t="s">
        <v>39</v>
      </c>
      <c r="C2833" t="s">
        <v>46</v>
      </c>
      <c r="D2833" t="s">
        <v>27</v>
      </c>
      <c r="E2833">
        <v>12</v>
      </c>
      <c r="F2833" t="str">
        <f t="shared" si="44"/>
        <v>Aggregate1-in-2July System Peak DayAll12</v>
      </c>
      <c r="G2833">
        <v>52.553710000000002</v>
      </c>
      <c r="H2833">
        <v>52.553710000000002</v>
      </c>
      <c r="I2833">
        <v>83.887799999999999</v>
      </c>
      <c r="J2833">
        <v>0</v>
      </c>
      <c r="K2833">
        <v>0</v>
      </c>
      <c r="L2833">
        <v>0</v>
      </c>
      <c r="M2833">
        <v>0</v>
      </c>
      <c r="N2833">
        <v>0</v>
      </c>
      <c r="O2833">
        <v>4870</v>
      </c>
    </row>
    <row r="2834" spans="1:15">
      <c r="A2834" t="s">
        <v>31</v>
      </c>
      <c r="B2834" t="s">
        <v>39</v>
      </c>
      <c r="C2834" t="s">
        <v>46</v>
      </c>
      <c r="D2834" t="s">
        <v>27</v>
      </c>
      <c r="E2834">
        <v>13</v>
      </c>
      <c r="F2834" t="str">
        <f t="shared" si="44"/>
        <v>Average Per Ton1-in-2July System Peak DayAll13</v>
      </c>
      <c r="G2834">
        <v>1.1860759999999999</v>
      </c>
      <c r="H2834">
        <v>1.1860759999999999</v>
      </c>
      <c r="I2834">
        <v>84.376199999999997</v>
      </c>
      <c r="J2834">
        <v>0</v>
      </c>
      <c r="K2834">
        <v>0</v>
      </c>
      <c r="L2834">
        <v>0</v>
      </c>
      <c r="M2834">
        <v>0</v>
      </c>
      <c r="N2834">
        <v>0</v>
      </c>
      <c r="O2834">
        <v>4870</v>
      </c>
    </row>
    <row r="2835" spans="1:15">
      <c r="A2835" t="s">
        <v>29</v>
      </c>
      <c r="B2835" t="s">
        <v>39</v>
      </c>
      <c r="C2835" t="s">
        <v>46</v>
      </c>
      <c r="D2835" t="s">
        <v>27</v>
      </c>
      <c r="E2835">
        <v>13</v>
      </c>
      <c r="F2835" t="str">
        <f t="shared" si="44"/>
        <v>Average Per Premise1-in-2July System Peak DayAll13</v>
      </c>
      <c r="G2835">
        <v>10.962260000000001</v>
      </c>
      <c r="H2835">
        <v>10.962260000000001</v>
      </c>
      <c r="I2835">
        <v>84.376199999999997</v>
      </c>
      <c r="J2835">
        <v>0</v>
      </c>
      <c r="K2835">
        <v>0</v>
      </c>
      <c r="L2835">
        <v>0</v>
      </c>
      <c r="M2835">
        <v>0</v>
      </c>
      <c r="N2835">
        <v>0</v>
      </c>
      <c r="O2835">
        <v>4870</v>
      </c>
    </row>
    <row r="2836" spans="1:15">
      <c r="A2836" t="s">
        <v>30</v>
      </c>
      <c r="B2836" t="s">
        <v>39</v>
      </c>
      <c r="C2836" t="s">
        <v>46</v>
      </c>
      <c r="D2836" t="s">
        <v>27</v>
      </c>
      <c r="E2836">
        <v>13</v>
      </c>
      <c r="F2836" t="str">
        <f t="shared" si="44"/>
        <v>Average Per Device1-in-2July System Peak DayAll13</v>
      </c>
      <c r="G2836">
        <v>4.6042439999999996</v>
      </c>
      <c r="H2836">
        <v>4.6042439999999996</v>
      </c>
      <c r="I2836">
        <v>84.376199999999997</v>
      </c>
      <c r="J2836">
        <v>0</v>
      </c>
      <c r="K2836">
        <v>0</v>
      </c>
      <c r="L2836">
        <v>0</v>
      </c>
      <c r="M2836">
        <v>0</v>
      </c>
      <c r="N2836">
        <v>0</v>
      </c>
      <c r="O2836">
        <v>4870</v>
      </c>
    </row>
    <row r="2837" spans="1:15">
      <c r="A2837" t="s">
        <v>51</v>
      </c>
      <c r="B2837" t="s">
        <v>39</v>
      </c>
      <c r="C2837" t="s">
        <v>46</v>
      </c>
      <c r="D2837" t="s">
        <v>27</v>
      </c>
      <c r="E2837">
        <v>13</v>
      </c>
      <c r="F2837" t="str">
        <f t="shared" si="44"/>
        <v>Aggregate1-in-2July System Peak DayAll13</v>
      </c>
      <c r="G2837">
        <v>53.386209999999998</v>
      </c>
      <c r="H2837">
        <v>53.386209999999998</v>
      </c>
      <c r="I2837">
        <v>84.376199999999997</v>
      </c>
      <c r="J2837">
        <v>0</v>
      </c>
      <c r="K2837">
        <v>0</v>
      </c>
      <c r="L2837">
        <v>0</v>
      </c>
      <c r="M2837">
        <v>0</v>
      </c>
      <c r="N2837">
        <v>0</v>
      </c>
      <c r="O2837">
        <v>4870</v>
      </c>
    </row>
    <row r="2838" spans="1:15">
      <c r="A2838" t="s">
        <v>31</v>
      </c>
      <c r="B2838" t="s">
        <v>39</v>
      </c>
      <c r="C2838" t="s">
        <v>46</v>
      </c>
      <c r="D2838" t="s">
        <v>27</v>
      </c>
      <c r="E2838">
        <v>14</v>
      </c>
      <c r="F2838" t="str">
        <f t="shared" si="44"/>
        <v>Average Per Ton1-in-2July System Peak DayAll14</v>
      </c>
      <c r="G2838">
        <v>1.1217779999999999</v>
      </c>
      <c r="H2838">
        <v>1.191163</v>
      </c>
      <c r="I2838">
        <v>85.154399999999995</v>
      </c>
      <c r="J2838">
        <v>4.0956899999999997E-2</v>
      </c>
      <c r="K2838">
        <v>5.7752100000000001E-2</v>
      </c>
      <c r="L2838">
        <v>6.9384500000000002E-2</v>
      </c>
      <c r="M2838">
        <v>8.10168E-2</v>
      </c>
      <c r="N2838">
        <v>9.7811999999999996E-2</v>
      </c>
      <c r="O2838">
        <v>4870</v>
      </c>
    </row>
    <row r="2839" spans="1:15">
      <c r="A2839" t="s">
        <v>29</v>
      </c>
      <c r="B2839" t="s">
        <v>39</v>
      </c>
      <c r="C2839" t="s">
        <v>46</v>
      </c>
      <c r="D2839" t="s">
        <v>27</v>
      </c>
      <c r="E2839">
        <v>14</v>
      </c>
      <c r="F2839" t="str">
        <f t="shared" si="44"/>
        <v>Average Per Premise1-in-2July System Peak DayAll14</v>
      </c>
      <c r="G2839">
        <v>10.368</v>
      </c>
      <c r="H2839">
        <v>11.00928</v>
      </c>
      <c r="I2839">
        <v>85.154399999999995</v>
      </c>
      <c r="J2839">
        <v>0.37854270000000001</v>
      </c>
      <c r="K2839">
        <v>0.53377220000000003</v>
      </c>
      <c r="L2839">
        <v>0.64128359999999995</v>
      </c>
      <c r="M2839">
        <v>0.74879490000000004</v>
      </c>
      <c r="N2839">
        <v>0.9040243</v>
      </c>
      <c r="O2839">
        <v>4870</v>
      </c>
    </row>
    <row r="2840" spans="1:15">
      <c r="A2840" t="s">
        <v>30</v>
      </c>
      <c r="B2840" t="s">
        <v>39</v>
      </c>
      <c r="C2840" t="s">
        <v>46</v>
      </c>
      <c r="D2840" t="s">
        <v>27</v>
      </c>
      <c r="E2840">
        <v>14</v>
      </c>
      <c r="F2840" t="str">
        <f t="shared" si="44"/>
        <v>Average Per Device1-in-2July System Peak DayAll14</v>
      </c>
      <c r="G2840">
        <v>4.3546480000000001</v>
      </c>
      <c r="H2840">
        <v>4.6239920000000003</v>
      </c>
      <c r="I2840">
        <v>85.154399999999995</v>
      </c>
      <c r="J2840">
        <v>0.1589912</v>
      </c>
      <c r="K2840">
        <v>0.2241889</v>
      </c>
      <c r="L2840">
        <v>0.26934459999999999</v>
      </c>
      <c r="M2840">
        <v>0.31450030000000001</v>
      </c>
      <c r="N2840">
        <v>0.37969799999999998</v>
      </c>
      <c r="O2840">
        <v>4870</v>
      </c>
    </row>
    <row r="2841" spans="1:15">
      <c r="A2841" t="s">
        <v>51</v>
      </c>
      <c r="B2841" t="s">
        <v>39</v>
      </c>
      <c r="C2841" t="s">
        <v>46</v>
      </c>
      <c r="D2841" t="s">
        <v>27</v>
      </c>
      <c r="E2841">
        <v>14</v>
      </c>
      <c r="F2841" t="str">
        <f t="shared" si="44"/>
        <v>Aggregate1-in-2July System Peak DayAll14</v>
      </c>
      <c r="G2841">
        <v>50.492139999999999</v>
      </c>
      <c r="H2841">
        <v>53.615189999999998</v>
      </c>
      <c r="I2841">
        <v>85.154399999999995</v>
      </c>
      <c r="J2841">
        <v>1.8435029999999999</v>
      </c>
      <c r="K2841">
        <v>2.5994700000000002</v>
      </c>
      <c r="L2841">
        <v>3.1230509999999998</v>
      </c>
      <c r="M2841">
        <v>3.6466310000000002</v>
      </c>
      <c r="N2841">
        <v>4.4025980000000002</v>
      </c>
      <c r="O2841">
        <v>4870</v>
      </c>
    </row>
    <row r="2842" spans="1:15">
      <c r="A2842" t="s">
        <v>31</v>
      </c>
      <c r="B2842" t="s">
        <v>39</v>
      </c>
      <c r="C2842" t="s">
        <v>46</v>
      </c>
      <c r="D2842" t="s">
        <v>27</v>
      </c>
      <c r="E2842">
        <v>15</v>
      </c>
      <c r="F2842" t="str">
        <f t="shared" si="44"/>
        <v>Average Per Ton1-in-2July System Peak DayAll15</v>
      </c>
      <c r="G2842">
        <v>1.112954</v>
      </c>
      <c r="H2842">
        <v>1.1929270000000001</v>
      </c>
      <c r="I2842">
        <v>83.971599999999995</v>
      </c>
      <c r="J2842">
        <v>4.7129999999999998E-2</v>
      </c>
      <c r="K2842">
        <v>6.6533999999999996E-2</v>
      </c>
      <c r="L2842">
        <v>7.9973100000000005E-2</v>
      </c>
      <c r="M2842">
        <v>9.3412200000000001E-2</v>
      </c>
      <c r="N2842">
        <v>0.11281620000000001</v>
      </c>
      <c r="O2842">
        <v>4870</v>
      </c>
    </row>
    <row r="2843" spans="1:15">
      <c r="A2843" t="s">
        <v>29</v>
      </c>
      <c r="B2843" t="s">
        <v>39</v>
      </c>
      <c r="C2843" t="s">
        <v>46</v>
      </c>
      <c r="D2843" t="s">
        <v>27</v>
      </c>
      <c r="E2843">
        <v>15</v>
      </c>
      <c r="F2843" t="str">
        <f t="shared" si="44"/>
        <v>Average Per Premise1-in-2July System Peak DayAll15</v>
      </c>
      <c r="G2843">
        <v>10.286440000000001</v>
      </c>
      <c r="H2843">
        <v>11.02558</v>
      </c>
      <c r="I2843">
        <v>83.971599999999995</v>
      </c>
      <c r="J2843">
        <v>0.43559700000000001</v>
      </c>
      <c r="K2843">
        <v>0.61493770000000003</v>
      </c>
      <c r="L2843">
        <v>0.73914849999999999</v>
      </c>
      <c r="M2843">
        <v>0.86335930000000005</v>
      </c>
      <c r="N2843">
        <v>1.0427</v>
      </c>
      <c r="O2843">
        <v>4870</v>
      </c>
    </row>
    <row r="2844" spans="1:15">
      <c r="A2844" t="s">
        <v>30</v>
      </c>
      <c r="B2844" t="s">
        <v>39</v>
      </c>
      <c r="C2844" t="s">
        <v>46</v>
      </c>
      <c r="D2844" t="s">
        <v>27</v>
      </c>
      <c r="E2844">
        <v>15</v>
      </c>
      <c r="F2844" t="str">
        <f t="shared" si="44"/>
        <v>Average Per Device1-in-2July System Peak DayAll15</v>
      </c>
      <c r="G2844">
        <v>4.320392</v>
      </c>
      <c r="H2844">
        <v>4.6308410000000002</v>
      </c>
      <c r="I2844">
        <v>83.971599999999995</v>
      </c>
      <c r="J2844">
        <v>0.18295449999999999</v>
      </c>
      <c r="K2844">
        <v>0.25827909999999998</v>
      </c>
      <c r="L2844">
        <v>0.31044880000000002</v>
      </c>
      <c r="M2844">
        <v>0.36261840000000001</v>
      </c>
      <c r="N2844">
        <v>0.43794300000000003</v>
      </c>
      <c r="O2844">
        <v>4870</v>
      </c>
    </row>
    <row r="2845" spans="1:15">
      <c r="A2845" t="s">
        <v>51</v>
      </c>
      <c r="B2845" t="s">
        <v>39</v>
      </c>
      <c r="C2845" t="s">
        <v>46</v>
      </c>
      <c r="D2845" t="s">
        <v>27</v>
      </c>
      <c r="E2845">
        <v>15</v>
      </c>
      <c r="F2845" t="str">
        <f t="shared" si="44"/>
        <v>Aggregate1-in-2July System Peak DayAll15</v>
      </c>
      <c r="G2845">
        <v>50.094949999999997</v>
      </c>
      <c r="H2845">
        <v>53.694600000000001</v>
      </c>
      <c r="I2845">
        <v>83.971599999999995</v>
      </c>
      <c r="J2845">
        <v>2.1213570000000002</v>
      </c>
      <c r="K2845">
        <v>2.9947469999999998</v>
      </c>
      <c r="L2845">
        <v>3.599653</v>
      </c>
      <c r="M2845">
        <v>4.2045599999999999</v>
      </c>
      <c r="N2845">
        <v>5.0779490000000003</v>
      </c>
      <c r="O2845">
        <v>4870</v>
      </c>
    </row>
    <row r="2846" spans="1:15">
      <c r="A2846" t="s">
        <v>31</v>
      </c>
      <c r="B2846" t="s">
        <v>39</v>
      </c>
      <c r="C2846" t="s">
        <v>46</v>
      </c>
      <c r="D2846" t="s">
        <v>27</v>
      </c>
      <c r="E2846">
        <v>16</v>
      </c>
      <c r="F2846" t="str">
        <f t="shared" si="44"/>
        <v>Average Per Ton1-in-2July System Peak DayAll16</v>
      </c>
      <c r="G2846">
        <v>1.0878460000000001</v>
      </c>
      <c r="H2846">
        <v>1.173883</v>
      </c>
      <c r="I2846">
        <v>84.1297</v>
      </c>
      <c r="J2846">
        <v>5.0359000000000001E-2</v>
      </c>
      <c r="K2846">
        <v>7.1438000000000001E-2</v>
      </c>
      <c r="L2846">
        <v>8.6037299999999997E-2</v>
      </c>
      <c r="M2846">
        <v>0.10063660000000001</v>
      </c>
      <c r="N2846">
        <v>0.12171559999999999</v>
      </c>
      <c r="O2846">
        <v>4870</v>
      </c>
    </row>
    <row r="2847" spans="1:15">
      <c r="A2847" t="s">
        <v>29</v>
      </c>
      <c r="B2847" t="s">
        <v>39</v>
      </c>
      <c r="C2847" t="s">
        <v>46</v>
      </c>
      <c r="D2847" t="s">
        <v>27</v>
      </c>
      <c r="E2847">
        <v>16</v>
      </c>
      <c r="F2847" t="str">
        <f t="shared" si="44"/>
        <v>Average Per Premise1-in-2July System Peak DayAll16</v>
      </c>
      <c r="G2847">
        <v>10.05438</v>
      </c>
      <c r="H2847">
        <v>10.84957</v>
      </c>
      <c r="I2847">
        <v>84.1297</v>
      </c>
      <c r="J2847">
        <v>0.4654413</v>
      </c>
      <c r="K2847">
        <v>0.66026339999999994</v>
      </c>
      <c r="L2847">
        <v>0.79519660000000003</v>
      </c>
      <c r="M2847">
        <v>0.93012980000000001</v>
      </c>
      <c r="N2847">
        <v>1.124952</v>
      </c>
      <c r="O2847">
        <v>4870</v>
      </c>
    </row>
    <row r="2848" spans="1:15">
      <c r="A2848" t="s">
        <v>30</v>
      </c>
      <c r="B2848" t="s">
        <v>39</v>
      </c>
      <c r="C2848" t="s">
        <v>46</v>
      </c>
      <c r="D2848" t="s">
        <v>27</v>
      </c>
      <c r="E2848">
        <v>16</v>
      </c>
      <c r="F2848" t="str">
        <f t="shared" si="44"/>
        <v>Average Per Device1-in-2July System Peak DayAll16</v>
      </c>
      <c r="G2848">
        <v>4.222925</v>
      </c>
      <c r="H2848">
        <v>4.556915</v>
      </c>
      <c r="I2848">
        <v>84.1297</v>
      </c>
      <c r="J2848">
        <v>0.19548940000000001</v>
      </c>
      <c r="K2848">
        <v>0.27731630000000002</v>
      </c>
      <c r="L2848">
        <v>0.33398939999999999</v>
      </c>
      <c r="M2848">
        <v>0.39066250000000002</v>
      </c>
      <c r="N2848">
        <v>0.47248950000000001</v>
      </c>
      <c r="O2848">
        <v>4870</v>
      </c>
    </row>
    <row r="2849" spans="1:15">
      <c r="A2849" t="s">
        <v>51</v>
      </c>
      <c r="B2849" t="s">
        <v>39</v>
      </c>
      <c r="C2849" t="s">
        <v>46</v>
      </c>
      <c r="D2849" t="s">
        <v>27</v>
      </c>
      <c r="E2849">
        <v>16</v>
      </c>
      <c r="F2849" t="str">
        <f t="shared" si="44"/>
        <v>Aggregate1-in-2July System Peak DayAll16</v>
      </c>
      <c r="G2849">
        <v>48.964820000000003</v>
      </c>
      <c r="H2849">
        <v>52.837429999999998</v>
      </c>
      <c r="I2849">
        <v>84.1297</v>
      </c>
      <c r="J2849">
        <v>2.266699</v>
      </c>
      <c r="K2849">
        <v>3.2154829999999999</v>
      </c>
      <c r="L2849">
        <v>3.8726069999999999</v>
      </c>
      <c r="M2849">
        <v>4.5297320000000001</v>
      </c>
      <c r="N2849">
        <v>5.4785149999999998</v>
      </c>
      <c r="O2849">
        <v>4870</v>
      </c>
    </row>
    <row r="2850" spans="1:15">
      <c r="A2850" t="s">
        <v>31</v>
      </c>
      <c r="B2850" t="s">
        <v>39</v>
      </c>
      <c r="C2850" t="s">
        <v>46</v>
      </c>
      <c r="D2850" t="s">
        <v>27</v>
      </c>
      <c r="E2850">
        <v>17</v>
      </c>
      <c r="F2850" t="str">
        <f t="shared" si="44"/>
        <v>Average Per Ton1-in-2July System Peak DayAll17</v>
      </c>
      <c r="G2850">
        <v>1.0349470000000001</v>
      </c>
      <c r="H2850">
        <v>1.117437</v>
      </c>
      <c r="I2850">
        <v>82.606300000000005</v>
      </c>
      <c r="J2850">
        <v>4.8105000000000002E-2</v>
      </c>
      <c r="K2850">
        <v>6.8420099999999998E-2</v>
      </c>
      <c r="L2850">
        <v>8.24902E-2</v>
      </c>
      <c r="M2850">
        <v>9.6560400000000005E-2</v>
      </c>
      <c r="N2850">
        <v>0.1168754</v>
      </c>
      <c r="O2850">
        <v>4870</v>
      </c>
    </row>
    <row r="2851" spans="1:15">
      <c r="A2851" t="s">
        <v>29</v>
      </c>
      <c r="B2851" t="s">
        <v>39</v>
      </c>
      <c r="C2851" t="s">
        <v>46</v>
      </c>
      <c r="D2851" t="s">
        <v>27</v>
      </c>
      <c r="E2851">
        <v>17</v>
      </c>
      <c r="F2851" t="str">
        <f t="shared" si="44"/>
        <v>Average Per Premise1-in-2July System Peak DayAll17</v>
      </c>
      <c r="G2851">
        <v>9.5654579999999996</v>
      </c>
      <c r="H2851">
        <v>10.327870000000001</v>
      </c>
      <c r="I2851">
        <v>82.606300000000005</v>
      </c>
      <c r="J2851">
        <v>0.44460909999999998</v>
      </c>
      <c r="K2851">
        <v>0.63237019999999999</v>
      </c>
      <c r="L2851">
        <v>0.76241289999999995</v>
      </c>
      <c r="M2851">
        <v>0.89245560000000002</v>
      </c>
      <c r="N2851">
        <v>1.080217</v>
      </c>
      <c r="O2851">
        <v>4870</v>
      </c>
    </row>
    <row r="2852" spans="1:15">
      <c r="A2852" t="s">
        <v>30</v>
      </c>
      <c r="B2852" t="s">
        <v>39</v>
      </c>
      <c r="C2852" t="s">
        <v>46</v>
      </c>
      <c r="D2852" t="s">
        <v>27</v>
      </c>
      <c r="E2852">
        <v>17</v>
      </c>
      <c r="F2852" t="str">
        <f t="shared" si="44"/>
        <v>Average Per Device1-in-2July System Peak DayAll17</v>
      </c>
      <c r="G2852">
        <v>4.0175749999999999</v>
      </c>
      <c r="H2852">
        <v>4.3377949999999998</v>
      </c>
      <c r="I2852">
        <v>82.606300000000005</v>
      </c>
      <c r="J2852">
        <v>0.18673970000000001</v>
      </c>
      <c r="K2852">
        <v>0.26560089999999997</v>
      </c>
      <c r="L2852">
        <v>0.32022</v>
      </c>
      <c r="M2852">
        <v>0.37483909999999998</v>
      </c>
      <c r="N2852">
        <v>0.4537003</v>
      </c>
      <c r="O2852">
        <v>4870</v>
      </c>
    </row>
    <row r="2853" spans="1:15">
      <c r="A2853" t="s">
        <v>51</v>
      </c>
      <c r="B2853" t="s">
        <v>39</v>
      </c>
      <c r="C2853" t="s">
        <v>46</v>
      </c>
      <c r="D2853" t="s">
        <v>27</v>
      </c>
      <c r="E2853">
        <v>17</v>
      </c>
      <c r="F2853" t="str">
        <f t="shared" si="44"/>
        <v>Aggregate1-in-2July System Peak DayAll17</v>
      </c>
      <c r="G2853">
        <v>46.583779999999997</v>
      </c>
      <c r="H2853">
        <v>50.296729999999997</v>
      </c>
      <c r="I2853">
        <v>82.606300000000005</v>
      </c>
      <c r="J2853">
        <v>2.1652469999999999</v>
      </c>
      <c r="K2853">
        <v>3.0796429999999999</v>
      </c>
      <c r="L2853">
        <v>3.7129509999999999</v>
      </c>
      <c r="M2853">
        <v>4.3462589999999999</v>
      </c>
      <c r="N2853">
        <v>5.2606549999999999</v>
      </c>
      <c r="O2853">
        <v>4870</v>
      </c>
    </row>
    <row r="2854" spans="1:15">
      <c r="A2854" t="s">
        <v>31</v>
      </c>
      <c r="B2854" t="s">
        <v>39</v>
      </c>
      <c r="C2854" t="s">
        <v>46</v>
      </c>
      <c r="D2854" t="s">
        <v>27</v>
      </c>
      <c r="E2854">
        <v>18</v>
      </c>
      <c r="F2854" t="str">
        <f t="shared" si="44"/>
        <v>Average Per Ton1-in-2July System Peak DayAll18</v>
      </c>
      <c r="G2854">
        <v>0.93566669999999996</v>
      </c>
      <c r="H2854">
        <v>0.99973449999999997</v>
      </c>
      <c r="I2854">
        <v>80.849400000000003</v>
      </c>
      <c r="J2854">
        <v>3.76277E-2</v>
      </c>
      <c r="K2854">
        <v>5.3248700000000003E-2</v>
      </c>
      <c r="L2854">
        <v>6.4067700000000005E-2</v>
      </c>
      <c r="M2854">
        <v>7.4886800000000003E-2</v>
      </c>
      <c r="N2854">
        <v>9.0507799999999999E-2</v>
      </c>
      <c r="O2854">
        <v>4870</v>
      </c>
    </row>
    <row r="2855" spans="1:15">
      <c r="A2855" t="s">
        <v>29</v>
      </c>
      <c r="B2855" t="s">
        <v>39</v>
      </c>
      <c r="C2855" t="s">
        <v>46</v>
      </c>
      <c r="D2855" t="s">
        <v>27</v>
      </c>
      <c r="E2855">
        <v>18</v>
      </c>
      <c r="F2855" t="str">
        <f t="shared" si="44"/>
        <v>Average Per Premise1-in-2July System Peak DayAll18</v>
      </c>
      <c r="G2855">
        <v>8.6478660000000005</v>
      </c>
      <c r="H2855">
        <v>9.2400099999999998</v>
      </c>
      <c r="I2855">
        <v>80.849400000000003</v>
      </c>
      <c r="J2855">
        <v>0.34777219999999998</v>
      </c>
      <c r="K2855">
        <v>0.492149</v>
      </c>
      <c r="L2855">
        <v>0.5921438</v>
      </c>
      <c r="M2855">
        <v>0.6921387</v>
      </c>
      <c r="N2855">
        <v>0.83651540000000002</v>
      </c>
      <c r="O2855">
        <v>4870</v>
      </c>
    </row>
    <row r="2856" spans="1:15">
      <c r="A2856" t="s">
        <v>30</v>
      </c>
      <c r="B2856" t="s">
        <v>39</v>
      </c>
      <c r="C2856" t="s">
        <v>46</v>
      </c>
      <c r="D2856" t="s">
        <v>27</v>
      </c>
      <c r="E2856">
        <v>18</v>
      </c>
      <c r="F2856" t="str">
        <f t="shared" si="44"/>
        <v>Average Per Device1-in-2July System Peak DayAll18</v>
      </c>
      <c r="G2856">
        <v>3.6321780000000001</v>
      </c>
      <c r="H2856">
        <v>3.880884</v>
      </c>
      <c r="I2856">
        <v>80.849400000000003</v>
      </c>
      <c r="J2856">
        <v>0.14606730000000001</v>
      </c>
      <c r="K2856">
        <v>0.2067068</v>
      </c>
      <c r="L2856">
        <v>0.2487055</v>
      </c>
      <c r="M2856">
        <v>0.29070420000000002</v>
      </c>
      <c r="N2856">
        <v>0.35134369999999998</v>
      </c>
      <c r="O2856">
        <v>4870</v>
      </c>
    </row>
    <row r="2857" spans="1:15">
      <c r="A2857" t="s">
        <v>51</v>
      </c>
      <c r="B2857" t="s">
        <v>39</v>
      </c>
      <c r="C2857" t="s">
        <v>46</v>
      </c>
      <c r="D2857" t="s">
        <v>27</v>
      </c>
      <c r="E2857">
        <v>18</v>
      </c>
      <c r="F2857" t="str">
        <f t="shared" si="44"/>
        <v>Aggregate1-in-2July System Peak DayAll18</v>
      </c>
      <c r="G2857">
        <v>42.115110000000001</v>
      </c>
      <c r="H2857">
        <v>44.998849999999997</v>
      </c>
      <c r="I2857">
        <v>80.849400000000003</v>
      </c>
      <c r="J2857">
        <v>1.693651</v>
      </c>
      <c r="K2857">
        <v>2.3967649999999998</v>
      </c>
      <c r="L2857">
        <v>2.88374</v>
      </c>
      <c r="M2857">
        <v>3.3707150000000001</v>
      </c>
      <c r="N2857">
        <v>4.0738300000000001</v>
      </c>
      <c r="O2857">
        <v>4870</v>
      </c>
    </row>
    <row r="2858" spans="1:15">
      <c r="A2858" t="s">
        <v>31</v>
      </c>
      <c r="B2858" t="s">
        <v>39</v>
      </c>
      <c r="C2858" t="s">
        <v>46</v>
      </c>
      <c r="D2858" t="s">
        <v>27</v>
      </c>
      <c r="E2858">
        <v>19</v>
      </c>
      <c r="F2858" t="str">
        <f t="shared" si="44"/>
        <v>Average Per Ton1-in-2July System Peak DayAll19</v>
      </c>
      <c r="G2858">
        <v>0.86374269999999997</v>
      </c>
      <c r="H2858">
        <v>0.86374269999999997</v>
      </c>
      <c r="I2858">
        <v>77.361599999999996</v>
      </c>
      <c r="J2858">
        <v>0</v>
      </c>
      <c r="K2858">
        <v>0</v>
      </c>
      <c r="L2858">
        <v>0</v>
      </c>
      <c r="M2858">
        <v>0</v>
      </c>
      <c r="N2858">
        <v>0</v>
      </c>
      <c r="O2858">
        <v>4870</v>
      </c>
    </row>
    <row r="2859" spans="1:15">
      <c r="A2859" t="s">
        <v>29</v>
      </c>
      <c r="B2859" t="s">
        <v>39</v>
      </c>
      <c r="C2859" t="s">
        <v>46</v>
      </c>
      <c r="D2859" t="s">
        <v>27</v>
      </c>
      <c r="E2859">
        <v>19</v>
      </c>
      <c r="F2859" t="str">
        <f t="shared" si="44"/>
        <v>Average Per Premise1-in-2July System Peak DayAll19</v>
      </c>
      <c r="G2859">
        <v>7.9831110000000001</v>
      </c>
      <c r="H2859">
        <v>7.9831110000000001</v>
      </c>
      <c r="I2859">
        <v>77.361599999999996</v>
      </c>
      <c r="J2859">
        <v>0</v>
      </c>
      <c r="K2859">
        <v>0</v>
      </c>
      <c r="L2859">
        <v>0</v>
      </c>
      <c r="M2859">
        <v>0</v>
      </c>
      <c r="N2859">
        <v>0</v>
      </c>
      <c r="O2859">
        <v>4870</v>
      </c>
    </row>
    <row r="2860" spans="1:15">
      <c r="A2860" t="s">
        <v>30</v>
      </c>
      <c r="B2860" t="s">
        <v>39</v>
      </c>
      <c r="C2860" t="s">
        <v>46</v>
      </c>
      <c r="D2860" t="s">
        <v>27</v>
      </c>
      <c r="E2860">
        <v>19</v>
      </c>
      <c r="F2860" t="str">
        <f t="shared" si="44"/>
        <v>Average Per Device1-in-2July System Peak DayAll19</v>
      </c>
      <c r="G2860">
        <v>3.3529749999999998</v>
      </c>
      <c r="H2860">
        <v>3.3529749999999998</v>
      </c>
      <c r="I2860">
        <v>77.361599999999996</v>
      </c>
      <c r="J2860">
        <v>0</v>
      </c>
      <c r="K2860">
        <v>0</v>
      </c>
      <c r="L2860">
        <v>0</v>
      </c>
      <c r="M2860">
        <v>0</v>
      </c>
      <c r="N2860">
        <v>0</v>
      </c>
      <c r="O2860">
        <v>4870</v>
      </c>
    </row>
    <row r="2861" spans="1:15">
      <c r="A2861" t="s">
        <v>51</v>
      </c>
      <c r="B2861" t="s">
        <v>39</v>
      </c>
      <c r="C2861" t="s">
        <v>46</v>
      </c>
      <c r="D2861" t="s">
        <v>27</v>
      </c>
      <c r="E2861">
        <v>19</v>
      </c>
      <c r="F2861" t="str">
        <f t="shared" si="44"/>
        <v>Aggregate1-in-2July System Peak DayAll19</v>
      </c>
      <c r="G2861">
        <v>38.877749999999999</v>
      </c>
      <c r="H2861">
        <v>38.877749999999999</v>
      </c>
      <c r="I2861">
        <v>77.361599999999996</v>
      </c>
      <c r="J2861">
        <v>0</v>
      </c>
      <c r="K2861">
        <v>0</v>
      </c>
      <c r="L2861">
        <v>0</v>
      </c>
      <c r="M2861">
        <v>0</v>
      </c>
      <c r="N2861">
        <v>0</v>
      </c>
      <c r="O2861">
        <v>4870</v>
      </c>
    </row>
    <row r="2862" spans="1:15">
      <c r="A2862" t="s">
        <v>31</v>
      </c>
      <c r="B2862" t="s">
        <v>39</v>
      </c>
      <c r="C2862" t="s">
        <v>46</v>
      </c>
      <c r="D2862" t="s">
        <v>27</v>
      </c>
      <c r="E2862">
        <v>20</v>
      </c>
      <c r="F2862" t="str">
        <f t="shared" si="44"/>
        <v>Average Per Ton1-in-2July System Peak DayAll20</v>
      </c>
      <c r="G2862">
        <v>0.80665779999999998</v>
      </c>
      <c r="H2862">
        <v>0.80665779999999998</v>
      </c>
      <c r="I2862">
        <v>73.47</v>
      </c>
      <c r="J2862">
        <v>0</v>
      </c>
      <c r="K2862">
        <v>0</v>
      </c>
      <c r="L2862">
        <v>0</v>
      </c>
      <c r="M2862">
        <v>0</v>
      </c>
      <c r="N2862">
        <v>0</v>
      </c>
      <c r="O2862">
        <v>4870</v>
      </c>
    </row>
    <row r="2863" spans="1:15">
      <c r="A2863" t="s">
        <v>29</v>
      </c>
      <c r="B2863" t="s">
        <v>39</v>
      </c>
      <c r="C2863" t="s">
        <v>46</v>
      </c>
      <c r="D2863" t="s">
        <v>27</v>
      </c>
      <c r="E2863">
        <v>20</v>
      </c>
      <c r="F2863" t="str">
        <f t="shared" si="44"/>
        <v>Average Per Premise1-in-2July System Peak DayAll20</v>
      </c>
      <c r="G2863">
        <v>7.4555059999999997</v>
      </c>
      <c r="H2863">
        <v>7.4555059999999997</v>
      </c>
      <c r="I2863">
        <v>73.47</v>
      </c>
      <c r="J2863">
        <v>0</v>
      </c>
      <c r="K2863">
        <v>0</v>
      </c>
      <c r="L2863">
        <v>0</v>
      </c>
      <c r="M2863">
        <v>0</v>
      </c>
      <c r="N2863">
        <v>0</v>
      </c>
      <c r="O2863">
        <v>4870</v>
      </c>
    </row>
    <row r="2864" spans="1:15">
      <c r="A2864" t="s">
        <v>30</v>
      </c>
      <c r="B2864" t="s">
        <v>39</v>
      </c>
      <c r="C2864" t="s">
        <v>46</v>
      </c>
      <c r="D2864" t="s">
        <v>27</v>
      </c>
      <c r="E2864">
        <v>20</v>
      </c>
      <c r="F2864" t="str">
        <f t="shared" si="44"/>
        <v>Average Per Device1-in-2July System Peak DayAll20</v>
      </c>
      <c r="G2864">
        <v>3.1313770000000001</v>
      </c>
      <c r="H2864">
        <v>3.1313770000000001</v>
      </c>
      <c r="I2864">
        <v>73.47</v>
      </c>
      <c r="J2864">
        <v>0</v>
      </c>
      <c r="K2864">
        <v>0</v>
      </c>
      <c r="L2864">
        <v>0</v>
      </c>
      <c r="M2864">
        <v>0</v>
      </c>
      <c r="N2864">
        <v>0</v>
      </c>
      <c r="O2864">
        <v>4870</v>
      </c>
    </row>
    <row r="2865" spans="1:15">
      <c r="A2865" t="s">
        <v>51</v>
      </c>
      <c r="B2865" t="s">
        <v>39</v>
      </c>
      <c r="C2865" t="s">
        <v>46</v>
      </c>
      <c r="D2865" t="s">
        <v>27</v>
      </c>
      <c r="E2865">
        <v>20</v>
      </c>
      <c r="F2865" t="str">
        <f t="shared" si="44"/>
        <v>Aggregate1-in-2July System Peak DayAll20</v>
      </c>
      <c r="G2865">
        <v>36.308309999999999</v>
      </c>
      <c r="H2865">
        <v>36.308309999999999</v>
      </c>
      <c r="I2865">
        <v>73.47</v>
      </c>
      <c r="J2865">
        <v>0</v>
      </c>
      <c r="K2865">
        <v>0</v>
      </c>
      <c r="L2865">
        <v>0</v>
      </c>
      <c r="M2865">
        <v>0</v>
      </c>
      <c r="N2865">
        <v>0</v>
      </c>
      <c r="O2865">
        <v>4870</v>
      </c>
    </row>
    <row r="2866" spans="1:15">
      <c r="A2866" t="s">
        <v>31</v>
      </c>
      <c r="B2866" t="s">
        <v>39</v>
      </c>
      <c r="C2866" t="s">
        <v>46</v>
      </c>
      <c r="D2866" t="s">
        <v>27</v>
      </c>
      <c r="E2866">
        <v>21</v>
      </c>
      <c r="F2866" t="str">
        <f t="shared" si="44"/>
        <v>Average Per Ton1-in-2July System Peak DayAll21</v>
      </c>
      <c r="G2866">
        <v>0.74585029999999997</v>
      </c>
      <c r="H2866">
        <v>0.74585029999999997</v>
      </c>
      <c r="I2866">
        <v>72.274100000000004</v>
      </c>
      <c r="J2866">
        <v>0</v>
      </c>
      <c r="K2866">
        <v>0</v>
      </c>
      <c r="L2866">
        <v>0</v>
      </c>
      <c r="M2866">
        <v>0</v>
      </c>
      <c r="N2866">
        <v>0</v>
      </c>
      <c r="O2866">
        <v>4870</v>
      </c>
    </row>
    <row r="2867" spans="1:15">
      <c r="A2867" t="s">
        <v>29</v>
      </c>
      <c r="B2867" t="s">
        <v>39</v>
      </c>
      <c r="C2867" t="s">
        <v>46</v>
      </c>
      <c r="D2867" t="s">
        <v>27</v>
      </c>
      <c r="E2867">
        <v>21</v>
      </c>
      <c r="F2867" t="str">
        <f t="shared" si="44"/>
        <v>Average Per Premise1-in-2July System Peak DayAll21</v>
      </c>
      <c r="G2867">
        <v>6.8934949999999997</v>
      </c>
      <c r="H2867">
        <v>6.8934949999999997</v>
      </c>
      <c r="I2867">
        <v>72.274100000000004</v>
      </c>
      <c r="J2867">
        <v>0</v>
      </c>
      <c r="K2867">
        <v>0</v>
      </c>
      <c r="L2867">
        <v>0</v>
      </c>
      <c r="M2867">
        <v>0</v>
      </c>
      <c r="N2867">
        <v>0</v>
      </c>
      <c r="O2867">
        <v>4870</v>
      </c>
    </row>
    <row r="2868" spans="1:15">
      <c r="A2868" t="s">
        <v>30</v>
      </c>
      <c r="B2868" t="s">
        <v>39</v>
      </c>
      <c r="C2868" t="s">
        <v>46</v>
      </c>
      <c r="D2868" t="s">
        <v>27</v>
      </c>
      <c r="E2868">
        <v>21</v>
      </c>
      <c r="F2868" t="str">
        <f t="shared" si="44"/>
        <v>Average Per Device1-in-2July System Peak DayAll21</v>
      </c>
      <c r="G2868">
        <v>2.895327</v>
      </c>
      <c r="H2868">
        <v>2.895327</v>
      </c>
      <c r="I2868">
        <v>72.274100000000004</v>
      </c>
      <c r="J2868">
        <v>0</v>
      </c>
      <c r="K2868">
        <v>0</v>
      </c>
      <c r="L2868">
        <v>0</v>
      </c>
      <c r="M2868">
        <v>0</v>
      </c>
      <c r="N2868">
        <v>0</v>
      </c>
      <c r="O2868">
        <v>4870</v>
      </c>
    </row>
    <row r="2869" spans="1:15">
      <c r="A2869" t="s">
        <v>51</v>
      </c>
      <c r="B2869" t="s">
        <v>39</v>
      </c>
      <c r="C2869" t="s">
        <v>46</v>
      </c>
      <c r="D2869" t="s">
        <v>27</v>
      </c>
      <c r="E2869">
        <v>21</v>
      </c>
      <c r="F2869" t="str">
        <f t="shared" si="44"/>
        <v>Aggregate1-in-2July System Peak DayAll21</v>
      </c>
      <c r="G2869">
        <v>33.57132</v>
      </c>
      <c r="H2869">
        <v>33.57132</v>
      </c>
      <c r="I2869">
        <v>72.274100000000004</v>
      </c>
      <c r="J2869">
        <v>0</v>
      </c>
      <c r="K2869">
        <v>0</v>
      </c>
      <c r="L2869">
        <v>0</v>
      </c>
      <c r="M2869">
        <v>0</v>
      </c>
      <c r="N2869">
        <v>0</v>
      </c>
      <c r="O2869">
        <v>4870</v>
      </c>
    </row>
    <row r="2870" spans="1:15">
      <c r="A2870" t="s">
        <v>31</v>
      </c>
      <c r="B2870" t="s">
        <v>39</v>
      </c>
      <c r="C2870" t="s">
        <v>46</v>
      </c>
      <c r="D2870" t="s">
        <v>27</v>
      </c>
      <c r="E2870">
        <v>22</v>
      </c>
      <c r="F2870" t="str">
        <f t="shared" si="44"/>
        <v>Average Per Ton1-in-2July System Peak DayAll22</v>
      </c>
      <c r="G2870">
        <v>0.65411169999999996</v>
      </c>
      <c r="H2870">
        <v>0.65411169999999996</v>
      </c>
      <c r="I2870">
        <v>71.521799999999999</v>
      </c>
      <c r="J2870">
        <v>0</v>
      </c>
      <c r="K2870">
        <v>0</v>
      </c>
      <c r="L2870">
        <v>0</v>
      </c>
      <c r="M2870">
        <v>0</v>
      </c>
      <c r="N2870">
        <v>0</v>
      </c>
      <c r="O2870">
        <v>4870</v>
      </c>
    </row>
    <row r="2871" spans="1:15">
      <c r="A2871" t="s">
        <v>29</v>
      </c>
      <c r="B2871" t="s">
        <v>39</v>
      </c>
      <c r="C2871" t="s">
        <v>46</v>
      </c>
      <c r="D2871" t="s">
        <v>27</v>
      </c>
      <c r="E2871">
        <v>22</v>
      </c>
      <c r="F2871" t="str">
        <f t="shared" si="44"/>
        <v>Average Per Premise1-in-2July System Peak DayAll22</v>
      </c>
      <c r="G2871">
        <v>6.045604</v>
      </c>
      <c r="H2871">
        <v>6.045604</v>
      </c>
      <c r="I2871">
        <v>71.521799999999999</v>
      </c>
      <c r="J2871">
        <v>0</v>
      </c>
      <c r="K2871">
        <v>0</v>
      </c>
      <c r="L2871">
        <v>0</v>
      </c>
      <c r="M2871">
        <v>0</v>
      </c>
      <c r="N2871">
        <v>0</v>
      </c>
      <c r="O2871">
        <v>4870</v>
      </c>
    </row>
    <row r="2872" spans="1:15">
      <c r="A2872" t="s">
        <v>30</v>
      </c>
      <c r="B2872" t="s">
        <v>39</v>
      </c>
      <c r="C2872" t="s">
        <v>46</v>
      </c>
      <c r="D2872" t="s">
        <v>27</v>
      </c>
      <c r="E2872">
        <v>22</v>
      </c>
      <c r="F2872" t="str">
        <f t="shared" si="44"/>
        <v>Average Per Device1-in-2July System Peak DayAll22</v>
      </c>
      <c r="G2872">
        <v>2.5392060000000001</v>
      </c>
      <c r="H2872">
        <v>2.5392060000000001</v>
      </c>
      <c r="I2872">
        <v>71.521799999999999</v>
      </c>
      <c r="J2872">
        <v>0</v>
      </c>
      <c r="K2872">
        <v>0</v>
      </c>
      <c r="L2872">
        <v>0</v>
      </c>
      <c r="M2872">
        <v>0</v>
      </c>
      <c r="N2872">
        <v>0</v>
      </c>
      <c r="O2872">
        <v>4870</v>
      </c>
    </row>
    <row r="2873" spans="1:15">
      <c r="A2873" t="s">
        <v>51</v>
      </c>
      <c r="B2873" t="s">
        <v>39</v>
      </c>
      <c r="C2873" t="s">
        <v>46</v>
      </c>
      <c r="D2873" t="s">
        <v>27</v>
      </c>
      <c r="E2873">
        <v>22</v>
      </c>
      <c r="F2873" t="str">
        <f t="shared" si="44"/>
        <v>Aggregate1-in-2July System Peak DayAll22</v>
      </c>
      <c r="G2873">
        <v>29.44209</v>
      </c>
      <c r="H2873">
        <v>29.44209</v>
      </c>
      <c r="I2873">
        <v>71.521799999999999</v>
      </c>
      <c r="J2873">
        <v>0</v>
      </c>
      <c r="K2873">
        <v>0</v>
      </c>
      <c r="L2873">
        <v>0</v>
      </c>
      <c r="M2873">
        <v>0</v>
      </c>
      <c r="N2873">
        <v>0</v>
      </c>
      <c r="O2873">
        <v>4870</v>
      </c>
    </row>
    <row r="2874" spans="1:15">
      <c r="A2874" t="s">
        <v>31</v>
      </c>
      <c r="B2874" t="s">
        <v>39</v>
      </c>
      <c r="C2874" t="s">
        <v>46</v>
      </c>
      <c r="D2874" t="s">
        <v>27</v>
      </c>
      <c r="E2874">
        <v>23</v>
      </c>
      <c r="F2874" t="str">
        <f t="shared" si="44"/>
        <v>Average Per Ton1-in-2July System Peak DayAll23</v>
      </c>
      <c r="G2874">
        <v>0.56953279999999995</v>
      </c>
      <c r="H2874">
        <v>0.56953279999999995</v>
      </c>
      <c r="I2874">
        <v>70.386899999999997</v>
      </c>
      <c r="J2874">
        <v>0</v>
      </c>
      <c r="K2874">
        <v>0</v>
      </c>
      <c r="L2874">
        <v>0</v>
      </c>
      <c r="M2874">
        <v>0</v>
      </c>
      <c r="N2874">
        <v>0</v>
      </c>
      <c r="O2874">
        <v>4870</v>
      </c>
    </row>
    <row r="2875" spans="1:15">
      <c r="A2875" t="s">
        <v>29</v>
      </c>
      <c r="B2875" t="s">
        <v>39</v>
      </c>
      <c r="C2875" t="s">
        <v>46</v>
      </c>
      <c r="D2875" t="s">
        <v>27</v>
      </c>
      <c r="E2875">
        <v>23</v>
      </c>
      <c r="F2875" t="str">
        <f t="shared" si="44"/>
        <v>Average Per Premise1-in-2July System Peak DayAll23</v>
      </c>
      <c r="G2875">
        <v>5.2638870000000004</v>
      </c>
      <c r="H2875">
        <v>5.2638870000000004</v>
      </c>
      <c r="I2875">
        <v>70.386899999999997</v>
      </c>
      <c r="J2875">
        <v>0</v>
      </c>
      <c r="K2875">
        <v>0</v>
      </c>
      <c r="L2875">
        <v>0</v>
      </c>
      <c r="M2875">
        <v>0</v>
      </c>
      <c r="N2875">
        <v>0</v>
      </c>
      <c r="O2875">
        <v>4870</v>
      </c>
    </row>
    <row r="2876" spans="1:15">
      <c r="A2876" t="s">
        <v>30</v>
      </c>
      <c r="B2876" t="s">
        <v>39</v>
      </c>
      <c r="C2876" t="s">
        <v>46</v>
      </c>
      <c r="D2876" t="s">
        <v>27</v>
      </c>
      <c r="E2876">
        <v>23</v>
      </c>
      <c r="F2876" t="str">
        <f t="shared" si="44"/>
        <v>Average Per Device1-in-2July System Peak DayAll23</v>
      </c>
      <c r="G2876">
        <v>2.2108780000000001</v>
      </c>
      <c r="H2876">
        <v>2.2108780000000001</v>
      </c>
      <c r="I2876">
        <v>70.386899999999997</v>
      </c>
      <c r="J2876">
        <v>0</v>
      </c>
      <c r="K2876">
        <v>0</v>
      </c>
      <c r="L2876">
        <v>0</v>
      </c>
      <c r="M2876">
        <v>0</v>
      </c>
      <c r="N2876">
        <v>0</v>
      </c>
      <c r="O2876">
        <v>4870</v>
      </c>
    </row>
    <row r="2877" spans="1:15">
      <c r="A2877" t="s">
        <v>51</v>
      </c>
      <c r="B2877" t="s">
        <v>39</v>
      </c>
      <c r="C2877" t="s">
        <v>46</v>
      </c>
      <c r="D2877" t="s">
        <v>27</v>
      </c>
      <c r="E2877">
        <v>23</v>
      </c>
      <c r="F2877" t="str">
        <f t="shared" si="44"/>
        <v>Aggregate1-in-2July System Peak DayAll23</v>
      </c>
      <c r="G2877">
        <v>25.63513</v>
      </c>
      <c r="H2877">
        <v>25.63513</v>
      </c>
      <c r="I2877">
        <v>70.386899999999997</v>
      </c>
      <c r="J2877">
        <v>0</v>
      </c>
      <c r="K2877">
        <v>0</v>
      </c>
      <c r="L2877">
        <v>0</v>
      </c>
      <c r="M2877">
        <v>0</v>
      </c>
      <c r="N2877">
        <v>0</v>
      </c>
      <c r="O2877">
        <v>4870</v>
      </c>
    </row>
    <row r="2878" spans="1:15">
      <c r="A2878" t="s">
        <v>31</v>
      </c>
      <c r="B2878" t="s">
        <v>39</v>
      </c>
      <c r="C2878" t="s">
        <v>46</v>
      </c>
      <c r="D2878" t="s">
        <v>27</v>
      </c>
      <c r="E2878">
        <v>24</v>
      </c>
      <c r="F2878" t="str">
        <f t="shared" si="44"/>
        <v>Average Per Ton1-in-2July System Peak DayAll24</v>
      </c>
      <c r="G2878">
        <v>0.51253970000000004</v>
      </c>
      <c r="H2878">
        <v>0.51253970000000004</v>
      </c>
      <c r="I2878">
        <v>68.787899999999993</v>
      </c>
      <c r="J2878">
        <v>0</v>
      </c>
      <c r="K2878">
        <v>0</v>
      </c>
      <c r="L2878">
        <v>0</v>
      </c>
      <c r="M2878">
        <v>0</v>
      </c>
      <c r="N2878">
        <v>0</v>
      </c>
      <c r="O2878">
        <v>4870</v>
      </c>
    </row>
    <row r="2879" spans="1:15">
      <c r="A2879" t="s">
        <v>29</v>
      </c>
      <c r="B2879" t="s">
        <v>39</v>
      </c>
      <c r="C2879" t="s">
        <v>46</v>
      </c>
      <c r="D2879" t="s">
        <v>27</v>
      </c>
      <c r="E2879">
        <v>24</v>
      </c>
      <c r="F2879" t="str">
        <f t="shared" si="44"/>
        <v>Average Per Premise1-in-2July System Peak DayAll24</v>
      </c>
      <c r="G2879">
        <v>4.7371299999999996</v>
      </c>
      <c r="H2879">
        <v>4.7371299999999996</v>
      </c>
      <c r="I2879">
        <v>68.787899999999993</v>
      </c>
      <c r="J2879">
        <v>0</v>
      </c>
      <c r="K2879">
        <v>0</v>
      </c>
      <c r="L2879">
        <v>0</v>
      </c>
      <c r="M2879">
        <v>0</v>
      </c>
      <c r="N2879">
        <v>0</v>
      </c>
      <c r="O2879">
        <v>4870</v>
      </c>
    </row>
    <row r="2880" spans="1:15">
      <c r="A2880" t="s">
        <v>30</v>
      </c>
      <c r="B2880" t="s">
        <v>39</v>
      </c>
      <c r="C2880" t="s">
        <v>46</v>
      </c>
      <c r="D2880" t="s">
        <v>27</v>
      </c>
      <c r="E2880">
        <v>24</v>
      </c>
      <c r="F2880" t="str">
        <f t="shared" si="44"/>
        <v>Average Per Device1-in-2July System Peak DayAll24</v>
      </c>
      <c r="G2880">
        <v>1.989635</v>
      </c>
      <c r="H2880">
        <v>1.989635</v>
      </c>
      <c r="I2880">
        <v>68.787899999999993</v>
      </c>
      <c r="J2880">
        <v>0</v>
      </c>
      <c r="K2880">
        <v>0</v>
      </c>
      <c r="L2880">
        <v>0</v>
      </c>
      <c r="M2880">
        <v>0</v>
      </c>
      <c r="N2880">
        <v>0</v>
      </c>
      <c r="O2880">
        <v>4870</v>
      </c>
    </row>
    <row r="2881" spans="1:15">
      <c r="A2881" t="s">
        <v>51</v>
      </c>
      <c r="B2881" t="s">
        <v>39</v>
      </c>
      <c r="C2881" t="s">
        <v>46</v>
      </c>
      <c r="D2881" t="s">
        <v>27</v>
      </c>
      <c r="E2881">
        <v>24</v>
      </c>
      <c r="F2881" t="str">
        <f t="shared" si="44"/>
        <v>Aggregate1-in-2July System Peak DayAll24</v>
      </c>
      <c r="G2881">
        <v>23.06982</v>
      </c>
      <c r="H2881">
        <v>23.06982</v>
      </c>
      <c r="I2881">
        <v>68.787899999999993</v>
      </c>
      <c r="J2881">
        <v>0</v>
      </c>
      <c r="K2881">
        <v>0</v>
      </c>
      <c r="L2881">
        <v>0</v>
      </c>
      <c r="M2881">
        <v>0</v>
      </c>
      <c r="N2881">
        <v>0</v>
      </c>
      <c r="O2881">
        <v>4870</v>
      </c>
    </row>
    <row r="2882" spans="1:15">
      <c r="A2882" t="s">
        <v>31</v>
      </c>
      <c r="B2882" t="s">
        <v>39</v>
      </c>
      <c r="C2882" t="s">
        <v>45</v>
      </c>
      <c r="D2882" t="s">
        <v>53</v>
      </c>
      <c r="E2882">
        <v>1</v>
      </c>
      <c r="F2882" t="str">
        <f t="shared" si="44"/>
        <v>Average Per Ton1-in-2June System Peak Day30% Cycling1</v>
      </c>
      <c r="G2882">
        <v>0.45539800000000003</v>
      </c>
      <c r="H2882">
        <v>0.45539800000000003</v>
      </c>
      <c r="I2882">
        <v>63.329500000000003</v>
      </c>
      <c r="J2882">
        <v>0</v>
      </c>
      <c r="K2882">
        <v>0</v>
      </c>
      <c r="L2882">
        <v>0</v>
      </c>
      <c r="M2882">
        <v>0</v>
      </c>
      <c r="N2882">
        <v>0</v>
      </c>
      <c r="O2882">
        <v>1469</v>
      </c>
    </row>
    <row r="2883" spans="1:15">
      <c r="A2883" t="s">
        <v>29</v>
      </c>
      <c r="B2883" t="s">
        <v>39</v>
      </c>
      <c r="C2883" t="s">
        <v>45</v>
      </c>
      <c r="D2883" t="s">
        <v>53</v>
      </c>
      <c r="E2883">
        <v>1</v>
      </c>
      <c r="F2883" t="str">
        <f t="shared" ref="F2883:F2946" si="45">CONCATENATE(A2883,B2883,C2883,D2883,E2883)</f>
        <v>Average Per Premise1-in-2June System Peak Day30% Cycling1</v>
      </c>
      <c r="G2883">
        <v>4.6958080000000004</v>
      </c>
      <c r="H2883">
        <v>4.6958080000000004</v>
      </c>
      <c r="I2883">
        <v>63.329500000000003</v>
      </c>
      <c r="J2883">
        <v>0</v>
      </c>
      <c r="K2883">
        <v>0</v>
      </c>
      <c r="L2883">
        <v>0</v>
      </c>
      <c r="M2883">
        <v>0</v>
      </c>
      <c r="N2883">
        <v>0</v>
      </c>
      <c r="O2883">
        <v>1469</v>
      </c>
    </row>
    <row r="2884" spans="1:15">
      <c r="A2884" t="s">
        <v>30</v>
      </c>
      <c r="B2884" t="s">
        <v>39</v>
      </c>
      <c r="C2884" t="s">
        <v>45</v>
      </c>
      <c r="D2884" t="s">
        <v>53</v>
      </c>
      <c r="E2884">
        <v>1</v>
      </c>
      <c r="F2884" t="str">
        <f t="shared" si="45"/>
        <v>Average Per Device1-in-2June System Peak Day30% Cycling1</v>
      </c>
      <c r="G2884">
        <v>1.7637799999999999</v>
      </c>
      <c r="H2884">
        <v>1.7637799999999999</v>
      </c>
      <c r="I2884">
        <v>63.329500000000003</v>
      </c>
      <c r="J2884">
        <v>0</v>
      </c>
      <c r="K2884">
        <v>0</v>
      </c>
      <c r="L2884">
        <v>0</v>
      </c>
      <c r="M2884">
        <v>0</v>
      </c>
      <c r="N2884">
        <v>0</v>
      </c>
      <c r="O2884">
        <v>1469</v>
      </c>
    </row>
    <row r="2885" spans="1:15">
      <c r="A2885" t="s">
        <v>51</v>
      </c>
      <c r="B2885" t="s">
        <v>39</v>
      </c>
      <c r="C2885" t="s">
        <v>45</v>
      </c>
      <c r="D2885" t="s">
        <v>53</v>
      </c>
      <c r="E2885">
        <v>1</v>
      </c>
      <c r="F2885" t="str">
        <f t="shared" si="45"/>
        <v>Aggregate1-in-2June System Peak Day30% Cycling1</v>
      </c>
      <c r="G2885">
        <v>6.898142</v>
      </c>
      <c r="H2885">
        <v>6.898142</v>
      </c>
      <c r="I2885">
        <v>63.329500000000003</v>
      </c>
      <c r="J2885">
        <v>0</v>
      </c>
      <c r="K2885">
        <v>0</v>
      </c>
      <c r="L2885">
        <v>0</v>
      </c>
      <c r="M2885">
        <v>0</v>
      </c>
      <c r="N2885">
        <v>0</v>
      </c>
      <c r="O2885">
        <v>1469</v>
      </c>
    </row>
    <row r="2886" spans="1:15">
      <c r="A2886" t="s">
        <v>31</v>
      </c>
      <c r="B2886" t="s">
        <v>39</v>
      </c>
      <c r="C2886" t="s">
        <v>45</v>
      </c>
      <c r="D2886" t="s">
        <v>53</v>
      </c>
      <c r="E2886">
        <v>2</v>
      </c>
      <c r="F2886" t="str">
        <f t="shared" si="45"/>
        <v>Average Per Ton1-in-2June System Peak Day30% Cycling2</v>
      </c>
      <c r="G2886">
        <v>0.43272110000000003</v>
      </c>
      <c r="H2886">
        <v>0.43272110000000003</v>
      </c>
      <c r="I2886">
        <v>61.488799999999998</v>
      </c>
      <c r="J2886">
        <v>0</v>
      </c>
      <c r="K2886">
        <v>0</v>
      </c>
      <c r="L2886">
        <v>0</v>
      </c>
      <c r="M2886">
        <v>0</v>
      </c>
      <c r="N2886">
        <v>0</v>
      </c>
      <c r="O2886">
        <v>1469</v>
      </c>
    </row>
    <row r="2887" spans="1:15">
      <c r="A2887" t="s">
        <v>29</v>
      </c>
      <c r="B2887" t="s">
        <v>39</v>
      </c>
      <c r="C2887" t="s">
        <v>45</v>
      </c>
      <c r="D2887" t="s">
        <v>53</v>
      </c>
      <c r="E2887">
        <v>2</v>
      </c>
      <c r="F2887" t="str">
        <f t="shared" si="45"/>
        <v>Average Per Premise1-in-2June System Peak Day30% Cycling2</v>
      </c>
      <c r="G2887">
        <v>4.4619759999999999</v>
      </c>
      <c r="H2887">
        <v>4.4619759999999999</v>
      </c>
      <c r="I2887">
        <v>61.488799999999998</v>
      </c>
      <c r="J2887">
        <v>0</v>
      </c>
      <c r="K2887">
        <v>0</v>
      </c>
      <c r="L2887">
        <v>0</v>
      </c>
      <c r="M2887">
        <v>0</v>
      </c>
      <c r="N2887">
        <v>0</v>
      </c>
      <c r="O2887">
        <v>1469</v>
      </c>
    </row>
    <row r="2888" spans="1:15">
      <c r="A2888" t="s">
        <v>30</v>
      </c>
      <c r="B2888" t="s">
        <v>39</v>
      </c>
      <c r="C2888" t="s">
        <v>45</v>
      </c>
      <c r="D2888" t="s">
        <v>53</v>
      </c>
      <c r="E2888">
        <v>2</v>
      </c>
      <c r="F2888" t="str">
        <f t="shared" si="45"/>
        <v>Average Per Device1-in-2June System Peak Day30% Cycling2</v>
      </c>
      <c r="G2888">
        <v>1.675951</v>
      </c>
      <c r="H2888">
        <v>1.675951</v>
      </c>
      <c r="I2888">
        <v>61.488799999999998</v>
      </c>
      <c r="J2888">
        <v>0</v>
      </c>
      <c r="K2888">
        <v>0</v>
      </c>
      <c r="L2888">
        <v>0</v>
      </c>
      <c r="M2888">
        <v>0</v>
      </c>
      <c r="N2888">
        <v>0</v>
      </c>
      <c r="O2888">
        <v>1469</v>
      </c>
    </row>
    <row r="2889" spans="1:15">
      <c r="A2889" t="s">
        <v>51</v>
      </c>
      <c r="B2889" t="s">
        <v>39</v>
      </c>
      <c r="C2889" t="s">
        <v>45</v>
      </c>
      <c r="D2889" t="s">
        <v>53</v>
      </c>
      <c r="E2889">
        <v>2</v>
      </c>
      <c r="F2889" t="str">
        <f t="shared" si="45"/>
        <v>Aggregate1-in-2June System Peak Day30% Cycling2</v>
      </c>
      <c r="G2889">
        <v>6.5546430000000004</v>
      </c>
      <c r="H2889">
        <v>6.5546430000000004</v>
      </c>
      <c r="I2889">
        <v>61.488799999999998</v>
      </c>
      <c r="J2889">
        <v>0</v>
      </c>
      <c r="K2889">
        <v>0</v>
      </c>
      <c r="L2889">
        <v>0</v>
      </c>
      <c r="M2889">
        <v>0</v>
      </c>
      <c r="N2889">
        <v>0</v>
      </c>
      <c r="O2889">
        <v>1469</v>
      </c>
    </row>
    <row r="2890" spans="1:15">
      <c r="A2890" t="s">
        <v>31</v>
      </c>
      <c r="B2890" t="s">
        <v>39</v>
      </c>
      <c r="C2890" t="s">
        <v>45</v>
      </c>
      <c r="D2890" t="s">
        <v>53</v>
      </c>
      <c r="E2890">
        <v>3</v>
      </c>
      <c r="F2890" t="str">
        <f t="shared" si="45"/>
        <v>Average Per Ton1-in-2June System Peak Day30% Cycling3</v>
      </c>
      <c r="G2890">
        <v>0.41478340000000002</v>
      </c>
      <c r="H2890">
        <v>0.41478340000000002</v>
      </c>
      <c r="I2890">
        <v>61.616100000000003</v>
      </c>
      <c r="J2890">
        <v>0</v>
      </c>
      <c r="K2890">
        <v>0</v>
      </c>
      <c r="L2890">
        <v>0</v>
      </c>
      <c r="M2890">
        <v>0</v>
      </c>
      <c r="N2890">
        <v>0</v>
      </c>
      <c r="O2890">
        <v>1469</v>
      </c>
    </row>
    <row r="2891" spans="1:15">
      <c r="A2891" t="s">
        <v>29</v>
      </c>
      <c r="B2891" t="s">
        <v>39</v>
      </c>
      <c r="C2891" t="s">
        <v>45</v>
      </c>
      <c r="D2891" t="s">
        <v>53</v>
      </c>
      <c r="E2891">
        <v>3</v>
      </c>
      <c r="F2891" t="str">
        <f t="shared" si="45"/>
        <v>Average Per Premise1-in-2June System Peak Day30% Cycling3</v>
      </c>
      <c r="G2891">
        <v>4.2770130000000002</v>
      </c>
      <c r="H2891">
        <v>4.2770130000000002</v>
      </c>
      <c r="I2891">
        <v>61.616100000000003</v>
      </c>
      <c r="J2891">
        <v>0</v>
      </c>
      <c r="K2891">
        <v>0</v>
      </c>
      <c r="L2891">
        <v>0</v>
      </c>
      <c r="M2891">
        <v>0</v>
      </c>
      <c r="N2891">
        <v>0</v>
      </c>
      <c r="O2891">
        <v>1469</v>
      </c>
    </row>
    <row r="2892" spans="1:15">
      <c r="A2892" t="s">
        <v>30</v>
      </c>
      <c r="B2892" t="s">
        <v>39</v>
      </c>
      <c r="C2892" t="s">
        <v>45</v>
      </c>
      <c r="D2892" t="s">
        <v>53</v>
      </c>
      <c r="E2892">
        <v>3</v>
      </c>
      <c r="F2892" t="str">
        <f t="shared" si="45"/>
        <v>Average Per Device1-in-2June System Peak Day30% Cycling3</v>
      </c>
      <c r="G2892">
        <v>1.6064769999999999</v>
      </c>
      <c r="H2892">
        <v>1.6064769999999999</v>
      </c>
      <c r="I2892">
        <v>61.616100000000003</v>
      </c>
      <c r="J2892">
        <v>0</v>
      </c>
      <c r="K2892">
        <v>0</v>
      </c>
      <c r="L2892">
        <v>0</v>
      </c>
      <c r="M2892">
        <v>0</v>
      </c>
      <c r="N2892">
        <v>0</v>
      </c>
      <c r="O2892">
        <v>1469</v>
      </c>
    </row>
    <row r="2893" spans="1:15">
      <c r="A2893" t="s">
        <v>51</v>
      </c>
      <c r="B2893" t="s">
        <v>39</v>
      </c>
      <c r="C2893" t="s">
        <v>45</v>
      </c>
      <c r="D2893" t="s">
        <v>53</v>
      </c>
      <c r="E2893">
        <v>3</v>
      </c>
      <c r="F2893" t="str">
        <f t="shared" si="45"/>
        <v>Aggregate1-in-2June System Peak Day30% Cycling3</v>
      </c>
      <c r="G2893">
        <v>6.2829319999999997</v>
      </c>
      <c r="H2893">
        <v>6.2829319999999997</v>
      </c>
      <c r="I2893">
        <v>61.616100000000003</v>
      </c>
      <c r="J2893">
        <v>0</v>
      </c>
      <c r="K2893">
        <v>0</v>
      </c>
      <c r="L2893">
        <v>0</v>
      </c>
      <c r="M2893">
        <v>0</v>
      </c>
      <c r="N2893">
        <v>0</v>
      </c>
      <c r="O2893">
        <v>1469</v>
      </c>
    </row>
    <row r="2894" spans="1:15">
      <c r="A2894" t="s">
        <v>31</v>
      </c>
      <c r="B2894" t="s">
        <v>39</v>
      </c>
      <c r="C2894" t="s">
        <v>45</v>
      </c>
      <c r="D2894" t="s">
        <v>53</v>
      </c>
      <c r="E2894">
        <v>4</v>
      </c>
      <c r="F2894" t="str">
        <f t="shared" si="45"/>
        <v>Average Per Ton1-in-2June System Peak Day30% Cycling4</v>
      </c>
      <c r="G2894">
        <v>0.40608119999999998</v>
      </c>
      <c r="H2894">
        <v>0.40608119999999998</v>
      </c>
      <c r="I2894">
        <v>62.175600000000003</v>
      </c>
      <c r="J2894">
        <v>0</v>
      </c>
      <c r="K2894">
        <v>0</v>
      </c>
      <c r="L2894">
        <v>0</v>
      </c>
      <c r="M2894">
        <v>0</v>
      </c>
      <c r="N2894">
        <v>0</v>
      </c>
      <c r="O2894">
        <v>1469</v>
      </c>
    </row>
    <row r="2895" spans="1:15">
      <c r="A2895" t="s">
        <v>29</v>
      </c>
      <c r="B2895" t="s">
        <v>39</v>
      </c>
      <c r="C2895" t="s">
        <v>45</v>
      </c>
      <c r="D2895" t="s">
        <v>53</v>
      </c>
      <c r="E2895">
        <v>4</v>
      </c>
      <c r="F2895" t="str">
        <f t="shared" si="45"/>
        <v>Average Per Premise1-in-2June System Peak Day30% Cycling4</v>
      </c>
      <c r="G2895">
        <v>4.1872809999999996</v>
      </c>
      <c r="H2895">
        <v>4.1872809999999996</v>
      </c>
      <c r="I2895">
        <v>62.175600000000003</v>
      </c>
      <c r="J2895">
        <v>0</v>
      </c>
      <c r="K2895">
        <v>0</v>
      </c>
      <c r="L2895">
        <v>0</v>
      </c>
      <c r="M2895">
        <v>0</v>
      </c>
      <c r="N2895">
        <v>0</v>
      </c>
      <c r="O2895">
        <v>1469</v>
      </c>
    </row>
    <row r="2896" spans="1:15">
      <c r="A2896" t="s">
        <v>30</v>
      </c>
      <c r="B2896" t="s">
        <v>39</v>
      </c>
      <c r="C2896" t="s">
        <v>45</v>
      </c>
      <c r="D2896" t="s">
        <v>53</v>
      </c>
      <c r="E2896">
        <v>4</v>
      </c>
      <c r="F2896" t="str">
        <f t="shared" si="45"/>
        <v>Average Per Device1-in-2June System Peak Day30% Cycling4</v>
      </c>
      <c r="G2896">
        <v>1.572773</v>
      </c>
      <c r="H2896">
        <v>1.572773</v>
      </c>
      <c r="I2896">
        <v>62.175600000000003</v>
      </c>
      <c r="J2896">
        <v>0</v>
      </c>
      <c r="K2896">
        <v>0</v>
      </c>
      <c r="L2896">
        <v>0</v>
      </c>
      <c r="M2896">
        <v>0</v>
      </c>
      <c r="N2896">
        <v>0</v>
      </c>
      <c r="O2896">
        <v>1469</v>
      </c>
    </row>
    <row r="2897" spans="1:15">
      <c r="A2897" t="s">
        <v>51</v>
      </c>
      <c r="B2897" t="s">
        <v>39</v>
      </c>
      <c r="C2897" t="s">
        <v>45</v>
      </c>
      <c r="D2897" t="s">
        <v>53</v>
      </c>
      <c r="E2897">
        <v>4</v>
      </c>
      <c r="F2897" t="str">
        <f t="shared" si="45"/>
        <v>Aggregate1-in-2June System Peak Day30% Cycling4</v>
      </c>
      <c r="G2897">
        <v>6.1511149999999999</v>
      </c>
      <c r="H2897">
        <v>6.1511149999999999</v>
      </c>
      <c r="I2897">
        <v>62.175600000000003</v>
      </c>
      <c r="J2897">
        <v>0</v>
      </c>
      <c r="K2897">
        <v>0</v>
      </c>
      <c r="L2897">
        <v>0</v>
      </c>
      <c r="M2897">
        <v>0</v>
      </c>
      <c r="N2897">
        <v>0</v>
      </c>
      <c r="O2897">
        <v>1469</v>
      </c>
    </row>
    <row r="2898" spans="1:15">
      <c r="A2898" t="s">
        <v>31</v>
      </c>
      <c r="B2898" t="s">
        <v>39</v>
      </c>
      <c r="C2898" t="s">
        <v>45</v>
      </c>
      <c r="D2898" t="s">
        <v>53</v>
      </c>
      <c r="E2898">
        <v>5</v>
      </c>
      <c r="F2898" t="str">
        <f t="shared" si="45"/>
        <v>Average Per Ton1-in-2June System Peak Day30% Cycling5</v>
      </c>
      <c r="G2898">
        <v>0.41221000000000002</v>
      </c>
      <c r="H2898">
        <v>0.41221000000000002</v>
      </c>
      <c r="I2898">
        <v>62.796500000000002</v>
      </c>
      <c r="J2898">
        <v>0</v>
      </c>
      <c r="K2898">
        <v>0</v>
      </c>
      <c r="L2898">
        <v>0</v>
      </c>
      <c r="M2898">
        <v>0</v>
      </c>
      <c r="N2898">
        <v>0</v>
      </c>
      <c r="O2898">
        <v>1469</v>
      </c>
    </row>
    <row r="2899" spans="1:15">
      <c r="A2899" t="s">
        <v>29</v>
      </c>
      <c r="B2899" t="s">
        <v>39</v>
      </c>
      <c r="C2899" t="s">
        <v>45</v>
      </c>
      <c r="D2899" t="s">
        <v>53</v>
      </c>
      <c r="E2899">
        <v>5</v>
      </c>
      <c r="F2899" t="str">
        <f t="shared" si="45"/>
        <v>Average Per Premise1-in-2June System Peak Day30% Cycling5</v>
      </c>
      <c r="G2899">
        <v>4.2504780000000002</v>
      </c>
      <c r="H2899">
        <v>4.2504780000000002</v>
      </c>
      <c r="I2899">
        <v>62.796500000000002</v>
      </c>
      <c r="J2899">
        <v>0</v>
      </c>
      <c r="K2899">
        <v>0</v>
      </c>
      <c r="L2899">
        <v>0</v>
      </c>
      <c r="M2899">
        <v>0</v>
      </c>
      <c r="N2899">
        <v>0</v>
      </c>
      <c r="O2899">
        <v>1469</v>
      </c>
    </row>
    <row r="2900" spans="1:15">
      <c r="A2900" t="s">
        <v>30</v>
      </c>
      <c r="B2900" t="s">
        <v>39</v>
      </c>
      <c r="C2900" t="s">
        <v>45</v>
      </c>
      <c r="D2900" t="s">
        <v>53</v>
      </c>
      <c r="E2900">
        <v>5</v>
      </c>
      <c r="F2900" t="str">
        <f t="shared" si="45"/>
        <v>Average Per Device1-in-2June System Peak Day30% Cycling5</v>
      </c>
      <c r="G2900">
        <v>1.5965100000000001</v>
      </c>
      <c r="H2900">
        <v>1.5965100000000001</v>
      </c>
      <c r="I2900">
        <v>62.796500000000002</v>
      </c>
      <c r="J2900">
        <v>0</v>
      </c>
      <c r="K2900">
        <v>0</v>
      </c>
      <c r="L2900">
        <v>0</v>
      </c>
      <c r="M2900">
        <v>0</v>
      </c>
      <c r="N2900">
        <v>0</v>
      </c>
      <c r="O2900">
        <v>1469</v>
      </c>
    </row>
    <row r="2901" spans="1:15">
      <c r="A2901" t="s">
        <v>51</v>
      </c>
      <c r="B2901" t="s">
        <v>39</v>
      </c>
      <c r="C2901" t="s">
        <v>45</v>
      </c>
      <c r="D2901" t="s">
        <v>53</v>
      </c>
      <c r="E2901">
        <v>5</v>
      </c>
      <c r="F2901" t="str">
        <f t="shared" si="45"/>
        <v>Aggregate1-in-2June System Peak Day30% Cycling5</v>
      </c>
      <c r="G2901">
        <v>6.2439520000000002</v>
      </c>
      <c r="H2901">
        <v>6.2439520000000002</v>
      </c>
      <c r="I2901">
        <v>62.796500000000002</v>
      </c>
      <c r="J2901">
        <v>0</v>
      </c>
      <c r="K2901">
        <v>0</v>
      </c>
      <c r="L2901">
        <v>0</v>
      </c>
      <c r="M2901">
        <v>0</v>
      </c>
      <c r="N2901">
        <v>0</v>
      </c>
      <c r="O2901">
        <v>1469</v>
      </c>
    </row>
    <row r="2902" spans="1:15">
      <c r="A2902" t="s">
        <v>31</v>
      </c>
      <c r="B2902" t="s">
        <v>39</v>
      </c>
      <c r="C2902" t="s">
        <v>45</v>
      </c>
      <c r="D2902" t="s">
        <v>53</v>
      </c>
      <c r="E2902">
        <v>6</v>
      </c>
      <c r="F2902" t="str">
        <f t="shared" si="45"/>
        <v>Average Per Ton1-in-2June System Peak Day30% Cycling6</v>
      </c>
      <c r="G2902">
        <v>0.45721850000000003</v>
      </c>
      <c r="H2902">
        <v>0.45721850000000003</v>
      </c>
      <c r="I2902">
        <v>62.065300000000001</v>
      </c>
      <c r="J2902">
        <v>0</v>
      </c>
      <c r="K2902">
        <v>0</v>
      </c>
      <c r="L2902">
        <v>0</v>
      </c>
      <c r="M2902">
        <v>0</v>
      </c>
      <c r="N2902">
        <v>0</v>
      </c>
      <c r="O2902">
        <v>1469</v>
      </c>
    </row>
    <row r="2903" spans="1:15">
      <c r="A2903" t="s">
        <v>29</v>
      </c>
      <c r="B2903" t="s">
        <v>39</v>
      </c>
      <c r="C2903" t="s">
        <v>45</v>
      </c>
      <c r="D2903" t="s">
        <v>53</v>
      </c>
      <c r="E2903">
        <v>6</v>
      </c>
      <c r="F2903" t="str">
        <f t="shared" si="45"/>
        <v>Average Per Premise1-in-2June System Peak Day30% Cycling6</v>
      </c>
      <c r="G2903">
        <v>4.7145799999999998</v>
      </c>
      <c r="H2903">
        <v>4.7145799999999998</v>
      </c>
      <c r="I2903">
        <v>62.065300000000001</v>
      </c>
      <c r="J2903">
        <v>0</v>
      </c>
      <c r="K2903">
        <v>0</v>
      </c>
      <c r="L2903">
        <v>0</v>
      </c>
      <c r="M2903">
        <v>0</v>
      </c>
      <c r="N2903">
        <v>0</v>
      </c>
      <c r="O2903">
        <v>1469</v>
      </c>
    </row>
    <row r="2904" spans="1:15">
      <c r="A2904" t="s">
        <v>30</v>
      </c>
      <c r="B2904" t="s">
        <v>39</v>
      </c>
      <c r="C2904" t="s">
        <v>45</v>
      </c>
      <c r="D2904" t="s">
        <v>53</v>
      </c>
      <c r="E2904">
        <v>6</v>
      </c>
      <c r="F2904" t="str">
        <f t="shared" si="45"/>
        <v>Average Per Device1-in-2June System Peak Day30% Cycling6</v>
      </c>
      <c r="G2904">
        <v>1.7708299999999999</v>
      </c>
      <c r="H2904">
        <v>1.7708299999999999</v>
      </c>
      <c r="I2904">
        <v>62.065300000000001</v>
      </c>
      <c r="J2904">
        <v>0</v>
      </c>
      <c r="K2904">
        <v>0</v>
      </c>
      <c r="L2904">
        <v>0</v>
      </c>
      <c r="M2904">
        <v>0</v>
      </c>
      <c r="N2904">
        <v>0</v>
      </c>
      <c r="O2904">
        <v>1469</v>
      </c>
    </row>
    <row r="2905" spans="1:15">
      <c r="A2905" t="s">
        <v>51</v>
      </c>
      <c r="B2905" t="s">
        <v>39</v>
      </c>
      <c r="C2905" t="s">
        <v>45</v>
      </c>
      <c r="D2905" t="s">
        <v>53</v>
      </c>
      <c r="E2905">
        <v>6</v>
      </c>
      <c r="F2905" t="str">
        <f t="shared" si="45"/>
        <v>Aggregate1-in-2June System Peak Day30% Cycling6</v>
      </c>
      <c r="G2905">
        <v>6.9257179999999998</v>
      </c>
      <c r="H2905">
        <v>6.9257179999999998</v>
      </c>
      <c r="I2905">
        <v>62.065300000000001</v>
      </c>
      <c r="J2905">
        <v>0</v>
      </c>
      <c r="K2905">
        <v>0</v>
      </c>
      <c r="L2905">
        <v>0</v>
      </c>
      <c r="M2905">
        <v>0</v>
      </c>
      <c r="N2905">
        <v>0</v>
      </c>
      <c r="O2905">
        <v>1469</v>
      </c>
    </row>
    <row r="2906" spans="1:15">
      <c r="A2906" t="s">
        <v>31</v>
      </c>
      <c r="B2906" t="s">
        <v>39</v>
      </c>
      <c r="C2906" t="s">
        <v>45</v>
      </c>
      <c r="D2906" t="s">
        <v>53</v>
      </c>
      <c r="E2906">
        <v>7</v>
      </c>
      <c r="F2906" t="str">
        <f t="shared" si="45"/>
        <v>Average Per Ton1-in-2June System Peak Day30% Cycling7</v>
      </c>
      <c r="G2906">
        <v>0.52376339999999999</v>
      </c>
      <c r="H2906">
        <v>0.52376339999999999</v>
      </c>
      <c r="I2906">
        <v>62.846800000000002</v>
      </c>
      <c r="J2906">
        <v>0</v>
      </c>
      <c r="K2906">
        <v>0</v>
      </c>
      <c r="L2906">
        <v>0</v>
      </c>
      <c r="M2906">
        <v>0</v>
      </c>
      <c r="N2906">
        <v>0</v>
      </c>
      <c r="O2906">
        <v>1469</v>
      </c>
    </row>
    <row r="2907" spans="1:15">
      <c r="A2907" t="s">
        <v>29</v>
      </c>
      <c r="B2907" t="s">
        <v>39</v>
      </c>
      <c r="C2907" t="s">
        <v>45</v>
      </c>
      <c r="D2907" t="s">
        <v>53</v>
      </c>
      <c r="E2907">
        <v>7</v>
      </c>
      <c r="F2907" t="str">
        <f t="shared" si="45"/>
        <v>Average Per Premise1-in-2June System Peak Day30% Cycling7</v>
      </c>
      <c r="G2907">
        <v>5.4007529999999999</v>
      </c>
      <c r="H2907">
        <v>5.4007529999999999</v>
      </c>
      <c r="I2907">
        <v>62.846800000000002</v>
      </c>
      <c r="J2907">
        <v>0</v>
      </c>
      <c r="K2907">
        <v>0</v>
      </c>
      <c r="L2907">
        <v>0</v>
      </c>
      <c r="M2907">
        <v>0</v>
      </c>
      <c r="N2907">
        <v>0</v>
      </c>
      <c r="O2907">
        <v>1469</v>
      </c>
    </row>
    <row r="2908" spans="1:15">
      <c r="A2908" t="s">
        <v>30</v>
      </c>
      <c r="B2908" t="s">
        <v>39</v>
      </c>
      <c r="C2908" t="s">
        <v>45</v>
      </c>
      <c r="D2908" t="s">
        <v>53</v>
      </c>
      <c r="E2908">
        <v>7</v>
      </c>
      <c r="F2908" t="str">
        <f t="shared" si="45"/>
        <v>Average Per Device1-in-2June System Peak Day30% Cycling7</v>
      </c>
      <c r="G2908">
        <v>2.028562</v>
      </c>
      <c r="H2908">
        <v>2.028562</v>
      </c>
      <c r="I2908">
        <v>62.846800000000002</v>
      </c>
      <c r="J2908">
        <v>0</v>
      </c>
      <c r="K2908">
        <v>0</v>
      </c>
      <c r="L2908">
        <v>0</v>
      </c>
      <c r="M2908">
        <v>0</v>
      </c>
      <c r="N2908">
        <v>0</v>
      </c>
      <c r="O2908">
        <v>1469</v>
      </c>
    </row>
    <row r="2909" spans="1:15">
      <c r="A2909" t="s">
        <v>51</v>
      </c>
      <c r="B2909" t="s">
        <v>39</v>
      </c>
      <c r="C2909" t="s">
        <v>45</v>
      </c>
      <c r="D2909" t="s">
        <v>53</v>
      </c>
      <c r="E2909">
        <v>7</v>
      </c>
      <c r="F2909" t="str">
        <f t="shared" si="45"/>
        <v>Aggregate1-in-2June System Peak Day30% Cycling7</v>
      </c>
      <c r="G2909">
        <v>7.9337059999999999</v>
      </c>
      <c r="H2909">
        <v>7.9337059999999999</v>
      </c>
      <c r="I2909">
        <v>62.846800000000002</v>
      </c>
      <c r="J2909">
        <v>0</v>
      </c>
      <c r="K2909">
        <v>0</v>
      </c>
      <c r="L2909">
        <v>0</v>
      </c>
      <c r="M2909">
        <v>0</v>
      </c>
      <c r="N2909">
        <v>0</v>
      </c>
      <c r="O2909">
        <v>1469</v>
      </c>
    </row>
    <row r="2910" spans="1:15">
      <c r="A2910" t="s">
        <v>31</v>
      </c>
      <c r="B2910" t="s">
        <v>39</v>
      </c>
      <c r="C2910" t="s">
        <v>45</v>
      </c>
      <c r="D2910" t="s">
        <v>53</v>
      </c>
      <c r="E2910">
        <v>8</v>
      </c>
      <c r="F2910" t="str">
        <f t="shared" si="45"/>
        <v>Average Per Ton1-in-2June System Peak Day30% Cycling8</v>
      </c>
      <c r="G2910">
        <v>0.64017919999999995</v>
      </c>
      <c r="H2910">
        <v>0.64017919999999995</v>
      </c>
      <c r="I2910">
        <v>63.7134</v>
      </c>
      <c r="J2910">
        <v>0</v>
      </c>
      <c r="K2910">
        <v>0</v>
      </c>
      <c r="L2910">
        <v>0</v>
      </c>
      <c r="M2910">
        <v>0</v>
      </c>
      <c r="N2910">
        <v>0</v>
      </c>
      <c r="O2910">
        <v>1469</v>
      </c>
    </row>
    <row r="2911" spans="1:15">
      <c r="A2911" t="s">
        <v>29</v>
      </c>
      <c r="B2911" t="s">
        <v>39</v>
      </c>
      <c r="C2911" t="s">
        <v>45</v>
      </c>
      <c r="D2911" t="s">
        <v>53</v>
      </c>
      <c r="E2911">
        <v>8</v>
      </c>
      <c r="F2911" t="str">
        <f t="shared" si="45"/>
        <v>Average Per Premise1-in-2June System Peak Day30% Cycling8</v>
      </c>
      <c r="G2911">
        <v>6.6011670000000002</v>
      </c>
      <c r="H2911">
        <v>6.6011670000000002</v>
      </c>
      <c r="I2911">
        <v>63.7134</v>
      </c>
      <c r="J2911">
        <v>0</v>
      </c>
      <c r="K2911">
        <v>0</v>
      </c>
      <c r="L2911">
        <v>0</v>
      </c>
      <c r="M2911">
        <v>0</v>
      </c>
      <c r="N2911">
        <v>0</v>
      </c>
      <c r="O2911">
        <v>1469</v>
      </c>
    </row>
    <row r="2912" spans="1:15">
      <c r="A2912" t="s">
        <v>30</v>
      </c>
      <c r="B2912" t="s">
        <v>39</v>
      </c>
      <c r="C2912" t="s">
        <v>45</v>
      </c>
      <c r="D2912" t="s">
        <v>53</v>
      </c>
      <c r="E2912">
        <v>8</v>
      </c>
      <c r="F2912" t="str">
        <f t="shared" si="45"/>
        <v>Average Per Device1-in-2June System Peak Day30% Cycling8</v>
      </c>
      <c r="G2912">
        <v>2.4794459999999998</v>
      </c>
      <c r="H2912">
        <v>2.4794459999999998</v>
      </c>
      <c r="I2912">
        <v>63.7134</v>
      </c>
      <c r="J2912">
        <v>0</v>
      </c>
      <c r="K2912">
        <v>0</v>
      </c>
      <c r="L2912">
        <v>0</v>
      </c>
      <c r="M2912">
        <v>0</v>
      </c>
      <c r="N2912">
        <v>0</v>
      </c>
      <c r="O2912">
        <v>1469</v>
      </c>
    </row>
    <row r="2913" spans="1:15">
      <c r="A2913" t="s">
        <v>51</v>
      </c>
      <c r="B2913" t="s">
        <v>39</v>
      </c>
      <c r="C2913" t="s">
        <v>45</v>
      </c>
      <c r="D2913" t="s">
        <v>53</v>
      </c>
      <c r="E2913">
        <v>8</v>
      </c>
      <c r="F2913" t="str">
        <f t="shared" si="45"/>
        <v>Aggregate1-in-2June System Peak Day30% Cycling8</v>
      </c>
      <c r="G2913">
        <v>9.6971139999999991</v>
      </c>
      <c r="H2913">
        <v>9.6971139999999991</v>
      </c>
      <c r="I2913">
        <v>63.7134</v>
      </c>
      <c r="J2913">
        <v>0</v>
      </c>
      <c r="K2913">
        <v>0</v>
      </c>
      <c r="L2913">
        <v>0</v>
      </c>
      <c r="M2913">
        <v>0</v>
      </c>
      <c r="N2913">
        <v>0</v>
      </c>
      <c r="O2913">
        <v>1469</v>
      </c>
    </row>
    <row r="2914" spans="1:15">
      <c r="A2914" t="s">
        <v>31</v>
      </c>
      <c r="B2914" t="s">
        <v>39</v>
      </c>
      <c r="C2914" t="s">
        <v>45</v>
      </c>
      <c r="D2914" t="s">
        <v>53</v>
      </c>
      <c r="E2914">
        <v>9</v>
      </c>
      <c r="F2914" t="str">
        <f t="shared" si="45"/>
        <v>Average Per Ton1-in-2June System Peak Day30% Cycling9</v>
      </c>
      <c r="G2914">
        <v>0.81840570000000001</v>
      </c>
      <c r="H2914">
        <v>0.81840570000000001</v>
      </c>
      <c r="I2914">
        <v>65.276399999999995</v>
      </c>
      <c r="J2914">
        <v>0</v>
      </c>
      <c r="K2914">
        <v>0</v>
      </c>
      <c r="L2914">
        <v>0</v>
      </c>
      <c r="M2914">
        <v>0</v>
      </c>
      <c r="N2914">
        <v>0</v>
      </c>
      <c r="O2914">
        <v>1469</v>
      </c>
    </row>
    <row r="2915" spans="1:15">
      <c r="A2915" t="s">
        <v>29</v>
      </c>
      <c r="B2915" t="s">
        <v>39</v>
      </c>
      <c r="C2915" t="s">
        <v>45</v>
      </c>
      <c r="D2915" t="s">
        <v>53</v>
      </c>
      <c r="E2915">
        <v>9</v>
      </c>
      <c r="F2915" t="str">
        <f t="shared" si="45"/>
        <v>Average Per Premise1-in-2June System Peak Day30% Cycling9</v>
      </c>
      <c r="G2915">
        <v>8.4389389999999995</v>
      </c>
      <c r="H2915">
        <v>8.4389389999999995</v>
      </c>
      <c r="I2915">
        <v>65.276399999999995</v>
      </c>
      <c r="J2915">
        <v>0</v>
      </c>
      <c r="K2915">
        <v>0</v>
      </c>
      <c r="L2915">
        <v>0</v>
      </c>
      <c r="M2915">
        <v>0</v>
      </c>
      <c r="N2915">
        <v>0</v>
      </c>
      <c r="O2915">
        <v>1469</v>
      </c>
    </row>
    <row r="2916" spans="1:15">
      <c r="A2916" t="s">
        <v>30</v>
      </c>
      <c r="B2916" t="s">
        <v>39</v>
      </c>
      <c r="C2916" t="s">
        <v>45</v>
      </c>
      <c r="D2916" t="s">
        <v>53</v>
      </c>
      <c r="E2916">
        <v>9</v>
      </c>
      <c r="F2916" t="str">
        <f t="shared" si="45"/>
        <v>Average Per Device1-in-2June System Peak Day30% Cycling9</v>
      </c>
      <c r="G2916">
        <v>3.169727</v>
      </c>
      <c r="H2916">
        <v>3.169727</v>
      </c>
      <c r="I2916">
        <v>65.276399999999995</v>
      </c>
      <c r="J2916">
        <v>0</v>
      </c>
      <c r="K2916">
        <v>0</v>
      </c>
      <c r="L2916">
        <v>0</v>
      </c>
      <c r="M2916">
        <v>0</v>
      </c>
      <c r="N2916">
        <v>0</v>
      </c>
      <c r="O2916">
        <v>1469</v>
      </c>
    </row>
    <row r="2917" spans="1:15">
      <c r="A2917" t="s">
        <v>51</v>
      </c>
      <c r="B2917" t="s">
        <v>39</v>
      </c>
      <c r="C2917" t="s">
        <v>45</v>
      </c>
      <c r="D2917" t="s">
        <v>53</v>
      </c>
      <c r="E2917">
        <v>9</v>
      </c>
      <c r="F2917" t="str">
        <f t="shared" si="45"/>
        <v>Aggregate1-in-2June System Peak Day30% Cycling9</v>
      </c>
      <c r="G2917">
        <v>12.396800000000001</v>
      </c>
      <c r="H2917">
        <v>12.396800000000001</v>
      </c>
      <c r="I2917">
        <v>65.276399999999995</v>
      </c>
      <c r="J2917">
        <v>0</v>
      </c>
      <c r="K2917">
        <v>0</v>
      </c>
      <c r="L2917">
        <v>0</v>
      </c>
      <c r="M2917">
        <v>0</v>
      </c>
      <c r="N2917">
        <v>0</v>
      </c>
      <c r="O2917">
        <v>1469</v>
      </c>
    </row>
    <row r="2918" spans="1:15">
      <c r="A2918" t="s">
        <v>31</v>
      </c>
      <c r="B2918" t="s">
        <v>39</v>
      </c>
      <c r="C2918" t="s">
        <v>45</v>
      </c>
      <c r="D2918" t="s">
        <v>53</v>
      </c>
      <c r="E2918">
        <v>10</v>
      </c>
      <c r="F2918" t="str">
        <f t="shared" si="45"/>
        <v>Average Per Ton1-in-2June System Peak Day30% Cycling10</v>
      </c>
      <c r="G2918">
        <v>0.97888649999999999</v>
      </c>
      <c r="H2918">
        <v>0.97888649999999999</v>
      </c>
      <c r="I2918">
        <v>69.358699999999999</v>
      </c>
      <c r="J2918">
        <v>0</v>
      </c>
      <c r="K2918">
        <v>0</v>
      </c>
      <c r="L2918">
        <v>0</v>
      </c>
      <c r="M2918">
        <v>0</v>
      </c>
      <c r="N2918">
        <v>0</v>
      </c>
      <c r="O2918">
        <v>1469</v>
      </c>
    </row>
    <row r="2919" spans="1:15">
      <c r="A2919" t="s">
        <v>29</v>
      </c>
      <c r="B2919" t="s">
        <v>39</v>
      </c>
      <c r="C2919" t="s">
        <v>45</v>
      </c>
      <c r="D2919" t="s">
        <v>53</v>
      </c>
      <c r="E2919">
        <v>10</v>
      </c>
      <c r="F2919" t="str">
        <f t="shared" si="45"/>
        <v>Average Per Premise1-in-2June System Peak Day30% Cycling10</v>
      </c>
      <c r="G2919">
        <v>10.093730000000001</v>
      </c>
      <c r="H2919">
        <v>10.093730000000001</v>
      </c>
      <c r="I2919">
        <v>69.358699999999999</v>
      </c>
      <c r="J2919">
        <v>0</v>
      </c>
      <c r="K2919">
        <v>0</v>
      </c>
      <c r="L2919">
        <v>0</v>
      </c>
      <c r="M2919">
        <v>0</v>
      </c>
      <c r="N2919">
        <v>0</v>
      </c>
      <c r="O2919">
        <v>1469</v>
      </c>
    </row>
    <row r="2920" spans="1:15">
      <c r="A2920" t="s">
        <v>30</v>
      </c>
      <c r="B2920" t="s">
        <v>39</v>
      </c>
      <c r="C2920" t="s">
        <v>45</v>
      </c>
      <c r="D2920" t="s">
        <v>53</v>
      </c>
      <c r="E2920">
        <v>10</v>
      </c>
      <c r="F2920" t="str">
        <f t="shared" si="45"/>
        <v>Average Per Device1-in-2June System Peak Day30% Cycling10</v>
      </c>
      <c r="G2920">
        <v>3.791277</v>
      </c>
      <c r="H2920">
        <v>3.791277</v>
      </c>
      <c r="I2920">
        <v>69.358699999999999</v>
      </c>
      <c r="J2920">
        <v>0</v>
      </c>
      <c r="K2920">
        <v>0</v>
      </c>
      <c r="L2920">
        <v>0</v>
      </c>
      <c r="M2920">
        <v>0</v>
      </c>
      <c r="N2920">
        <v>0</v>
      </c>
      <c r="O2920">
        <v>1469</v>
      </c>
    </row>
    <row r="2921" spans="1:15">
      <c r="A2921" t="s">
        <v>51</v>
      </c>
      <c r="B2921" t="s">
        <v>39</v>
      </c>
      <c r="C2921" t="s">
        <v>45</v>
      </c>
      <c r="D2921" t="s">
        <v>53</v>
      </c>
      <c r="E2921">
        <v>10</v>
      </c>
      <c r="F2921" t="str">
        <f t="shared" si="45"/>
        <v>Aggregate1-in-2June System Peak Day30% Cycling10</v>
      </c>
      <c r="G2921">
        <v>14.827680000000001</v>
      </c>
      <c r="H2921">
        <v>14.827680000000001</v>
      </c>
      <c r="I2921">
        <v>69.358699999999999</v>
      </c>
      <c r="J2921">
        <v>0</v>
      </c>
      <c r="K2921">
        <v>0</v>
      </c>
      <c r="L2921">
        <v>0</v>
      </c>
      <c r="M2921">
        <v>0</v>
      </c>
      <c r="N2921">
        <v>0</v>
      </c>
      <c r="O2921">
        <v>1469</v>
      </c>
    </row>
    <row r="2922" spans="1:15">
      <c r="A2922" t="s">
        <v>31</v>
      </c>
      <c r="B2922" t="s">
        <v>39</v>
      </c>
      <c r="C2922" t="s">
        <v>45</v>
      </c>
      <c r="D2922" t="s">
        <v>53</v>
      </c>
      <c r="E2922">
        <v>11</v>
      </c>
      <c r="F2922" t="str">
        <f t="shared" si="45"/>
        <v>Average Per Ton1-in-2June System Peak Day30% Cycling11</v>
      </c>
      <c r="G2922">
        <v>1.1008560000000001</v>
      </c>
      <c r="H2922">
        <v>1.1008560000000001</v>
      </c>
      <c r="I2922">
        <v>72.651499999999999</v>
      </c>
      <c r="J2922">
        <v>0</v>
      </c>
      <c r="K2922">
        <v>0</v>
      </c>
      <c r="L2922">
        <v>0</v>
      </c>
      <c r="M2922">
        <v>0</v>
      </c>
      <c r="N2922">
        <v>0</v>
      </c>
      <c r="O2922">
        <v>1469</v>
      </c>
    </row>
    <row r="2923" spans="1:15">
      <c r="A2923" t="s">
        <v>29</v>
      </c>
      <c r="B2923" t="s">
        <v>39</v>
      </c>
      <c r="C2923" t="s">
        <v>45</v>
      </c>
      <c r="D2923" t="s">
        <v>53</v>
      </c>
      <c r="E2923">
        <v>11</v>
      </c>
      <c r="F2923" t="str">
        <f t="shared" si="45"/>
        <v>Average Per Premise1-in-2June System Peak Day30% Cycling11</v>
      </c>
      <c r="G2923">
        <v>11.35141</v>
      </c>
      <c r="H2923">
        <v>11.35141</v>
      </c>
      <c r="I2923">
        <v>72.651499999999999</v>
      </c>
      <c r="J2923">
        <v>0</v>
      </c>
      <c r="K2923">
        <v>0</v>
      </c>
      <c r="L2923">
        <v>0</v>
      </c>
      <c r="M2923">
        <v>0</v>
      </c>
      <c r="N2923">
        <v>0</v>
      </c>
      <c r="O2923">
        <v>1469</v>
      </c>
    </row>
    <row r="2924" spans="1:15">
      <c r="A2924" t="s">
        <v>30</v>
      </c>
      <c r="B2924" t="s">
        <v>39</v>
      </c>
      <c r="C2924" t="s">
        <v>45</v>
      </c>
      <c r="D2924" t="s">
        <v>53</v>
      </c>
      <c r="E2924">
        <v>11</v>
      </c>
      <c r="F2924" t="str">
        <f t="shared" si="45"/>
        <v>Average Per Device1-in-2June System Peak Day30% Cycling11</v>
      </c>
      <c r="G2924">
        <v>4.2636719999999997</v>
      </c>
      <c r="H2924">
        <v>4.2636719999999997</v>
      </c>
      <c r="I2924">
        <v>72.651499999999999</v>
      </c>
      <c r="J2924">
        <v>0</v>
      </c>
      <c r="K2924">
        <v>0</v>
      </c>
      <c r="L2924">
        <v>0</v>
      </c>
      <c r="M2924">
        <v>0</v>
      </c>
      <c r="N2924">
        <v>0</v>
      </c>
      <c r="O2924">
        <v>1469</v>
      </c>
    </row>
    <row r="2925" spans="1:15">
      <c r="A2925" t="s">
        <v>51</v>
      </c>
      <c r="B2925" t="s">
        <v>39</v>
      </c>
      <c r="C2925" t="s">
        <v>45</v>
      </c>
      <c r="D2925" t="s">
        <v>53</v>
      </c>
      <c r="E2925">
        <v>11</v>
      </c>
      <c r="F2925" t="str">
        <f t="shared" si="45"/>
        <v>Aggregate1-in-2June System Peak Day30% Cycling11</v>
      </c>
      <c r="G2925">
        <v>16.675219999999999</v>
      </c>
      <c r="H2925">
        <v>16.675219999999999</v>
      </c>
      <c r="I2925">
        <v>72.651499999999999</v>
      </c>
      <c r="J2925">
        <v>0</v>
      </c>
      <c r="K2925">
        <v>0</v>
      </c>
      <c r="L2925">
        <v>0</v>
      </c>
      <c r="M2925">
        <v>0</v>
      </c>
      <c r="N2925">
        <v>0</v>
      </c>
      <c r="O2925">
        <v>1469</v>
      </c>
    </row>
    <row r="2926" spans="1:15">
      <c r="A2926" t="s">
        <v>31</v>
      </c>
      <c r="B2926" t="s">
        <v>39</v>
      </c>
      <c r="C2926" t="s">
        <v>45</v>
      </c>
      <c r="D2926" t="s">
        <v>53</v>
      </c>
      <c r="E2926">
        <v>12</v>
      </c>
      <c r="F2926" t="str">
        <f t="shared" si="45"/>
        <v>Average Per Ton1-in-2June System Peak Day30% Cycling12</v>
      </c>
      <c r="G2926">
        <v>1.1659569999999999</v>
      </c>
      <c r="H2926">
        <v>1.1659569999999999</v>
      </c>
      <c r="I2926">
        <v>73.916300000000007</v>
      </c>
      <c r="J2926">
        <v>0</v>
      </c>
      <c r="K2926">
        <v>0</v>
      </c>
      <c r="L2926">
        <v>0</v>
      </c>
      <c r="M2926">
        <v>0</v>
      </c>
      <c r="N2926">
        <v>0</v>
      </c>
      <c r="O2926">
        <v>1469</v>
      </c>
    </row>
    <row r="2927" spans="1:15">
      <c r="A2927" t="s">
        <v>29</v>
      </c>
      <c r="B2927" t="s">
        <v>39</v>
      </c>
      <c r="C2927" t="s">
        <v>45</v>
      </c>
      <c r="D2927" t="s">
        <v>53</v>
      </c>
      <c r="E2927">
        <v>12</v>
      </c>
      <c r="F2927" t="str">
        <f t="shared" si="45"/>
        <v>Average Per Premise1-in-2June System Peak Day30% Cycling12</v>
      </c>
      <c r="G2927">
        <v>12.022690000000001</v>
      </c>
      <c r="H2927">
        <v>12.022690000000001</v>
      </c>
      <c r="I2927">
        <v>73.916300000000007</v>
      </c>
      <c r="J2927">
        <v>0</v>
      </c>
      <c r="K2927">
        <v>0</v>
      </c>
      <c r="L2927">
        <v>0</v>
      </c>
      <c r="M2927">
        <v>0</v>
      </c>
      <c r="N2927">
        <v>0</v>
      </c>
      <c r="O2927">
        <v>1469</v>
      </c>
    </row>
    <row r="2928" spans="1:15">
      <c r="A2928" t="s">
        <v>30</v>
      </c>
      <c r="B2928" t="s">
        <v>39</v>
      </c>
      <c r="C2928" t="s">
        <v>45</v>
      </c>
      <c r="D2928" t="s">
        <v>53</v>
      </c>
      <c r="E2928">
        <v>12</v>
      </c>
      <c r="F2928" t="str">
        <f t="shared" si="45"/>
        <v>Average Per Device1-in-2June System Peak Day30% Cycling12</v>
      </c>
      <c r="G2928">
        <v>4.515809</v>
      </c>
      <c r="H2928">
        <v>4.515809</v>
      </c>
      <c r="I2928">
        <v>73.916300000000007</v>
      </c>
      <c r="J2928">
        <v>0</v>
      </c>
      <c r="K2928">
        <v>0</v>
      </c>
      <c r="L2928">
        <v>0</v>
      </c>
      <c r="M2928">
        <v>0</v>
      </c>
      <c r="N2928">
        <v>0</v>
      </c>
      <c r="O2928">
        <v>1469</v>
      </c>
    </row>
    <row r="2929" spans="1:15">
      <c r="A2929" t="s">
        <v>51</v>
      </c>
      <c r="B2929" t="s">
        <v>39</v>
      </c>
      <c r="C2929" t="s">
        <v>45</v>
      </c>
      <c r="D2929" t="s">
        <v>53</v>
      </c>
      <c r="E2929">
        <v>12</v>
      </c>
      <c r="F2929" t="str">
        <f t="shared" si="45"/>
        <v>Aggregate1-in-2June System Peak Day30% Cycling12</v>
      </c>
      <c r="G2929">
        <v>17.66133</v>
      </c>
      <c r="H2929">
        <v>17.66133</v>
      </c>
      <c r="I2929">
        <v>73.916300000000007</v>
      </c>
      <c r="J2929">
        <v>0</v>
      </c>
      <c r="K2929">
        <v>0</v>
      </c>
      <c r="L2929">
        <v>0</v>
      </c>
      <c r="M2929">
        <v>0</v>
      </c>
      <c r="N2929">
        <v>0</v>
      </c>
      <c r="O2929">
        <v>1469</v>
      </c>
    </row>
    <row r="2930" spans="1:15">
      <c r="A2930" t="s">
        <v>31</v>
      </c>
      <c r="B2930" t="s">
        <v>39</v>
      </c>
      <c r="C2930" t="s">
        <v>45</v>
      </c>
      <c r="D2930" t="s">
        <v>53</v>
      </c>
      <c r="E2930">
        <v>13</v>
      </c>
      <c r="F2930" t="str">
        <f t="shared" si="45"/>
        <v>Average Per Ton1-in-2June System Peak Day30% Cycling13</v>
      </c>
      <c r="G2930">
        <v>1.1871670000000001</v>
      </c>
      <c r="H2930">
        <v>1.1871670000000001</v>
      </c>
      <c r="I2930">
        <v>75.213099999999997</v>
      </c>
      <c r="J2930">
        <v>0</v>
      </c>
      <c r="K2930">
        <v>0</v>
      </c>
      <c r="L2930">
        <v>0</v>
      </c>
      <c r="M2930">
        <v>0</v>
      </c>
      <c r="N2930">
        <v>0</v>
      </c>
      <c r="O2930">
        <v>1469</v>
      </c>
    </row>
    <row r="2931" spans="1:15">
      <c r="A2931" t="s">
        <v>29</v>
      </c>
      <c r="B2931" t="s">
        <v>39</v>
      </c>
      <c r="C2931" t="s">
        <v>45</v>
      </c>
      <c r="D2931" t="s">
        <v>53</v>
      </c>
      <c r="E2931">
        <v>13</v>
      </c>
      <c r="F2931" t="str">
        <f t="shared" si="45"/>
        <v>Average Per Premise1-in-2June System Peak Day30% Cycling13</v>
      </c>
      <c r="G2931">
        <v>12.241400000000001</v>
      </c>
      <c r="H2931">
        <v>12.241400000000001</v>
      </c>
      <c r="I2931">
        <v>75.213099999999997</v>
      </c>
      <c r="J2931">
        <v>0</v>
      </c>
      <c r="K2931">
        <v>0</v>
      </c>
      <c r="L2931">
        <v>0</v>
      </c>
      <c r="M2931">
        <v>0</v>
      </c>
      <c r="N2931">
        <v>0</v>
      </c>
      <c r="O2931">
        <v>1469</v>
      </c>
    </row>
    <row r="2932" spans="1:15">
      <c r="A2932" t="s">
        <v>30</v>
      </c>
      <c r="B2932" t="s">
        <v>39</v>
      </c>
      <c r="C2932" t="s">
        <v>45</v>
      </c>
      <c r="D2932" t="s">
        <v>53</v>
      </c>
      <c r="E2932">
        <v>13</v>
      </c>
      <c r="F2932" t="str">
        <f t="shared" si="45"/>
        <v>Average Per Device1-in-2June System Peak Day30% Cycling13</v>
      </c>
      <c r="G2932">
        <v>4.5979590000000004</v>
      </c>
      <c r="H2932">
        <v>4.5979590000000004</v>
      </c>
      <c r="I2932">
        <v>75.213099999999997</v>
      </c>
      <c r="J2932">
        <v>0</v>
      </c>
      <c r="K2932">
        <v>0</v>
      </c>
      <c r="L2932">
        <v>0</v>
      </c>
      <c r="M2932">
        <v>0</v>
      </c>
      <c r="N2932">
        <v>0</v>
      </c>
      <c r="O2932">
        <v>1469</v>
      </c>
    </row>
    <row r="2933" spans="1:15">
      <c r="A2933" t="s">
        <v>51</v>
      </c>
      <c r="B2933" t="s">
        <v>39</v>
      </c>
      <c r="C2933" t="s">
        <v>45</v>
      </c>
      <c r="D2933" t="s">
        <v>53</v>
      </c>
      <c r="E2933">
        <v>13</v>
      </c>
      <c r="F2933" t="str">
        <f t="shared" si="45"/>
        <v>Aggregate1-in-2June System Peak Day30% Cycling13</v>
      </c>
      <c r="G2933">
        <v>17.982620000000001</v>
      </c>
      <c r="H2933">
        <v>17.982620000000001</v>
      </c>
      <c r="I2933">
        <v>75.213099999999997</v>
      </c>
      <c r="J2933">
        <v>0</v>
      </c>
      <c r="K2933">
        <v>0</v>
      </c>
      <c r="L2933">
        <v>0</v>
      </c>
      <c r="M2933">
        <v>0</v>
      </c>
      <c r="N2933">
        <v>0</v>
      </c>
      <c r="O2933">
        <v>1469</v>
      </c>
    </row>
    <row r="2934" spans="1:15">
      <c r="A2934" t="s">
        <v>31</v>
      </c>
      <c r="B2934" t="s">
        <v>39</v>
      </c>
      <c r="C2934" t="s">
        <v>45</v>
      </c>
      <c r="D2934" t="s">
        <v>53</v>
      </c>
      <c r="E2934">
        <v>14</v>
      </c>
      <c r="F2934" t="str">
        <f t="shared" si="45"/>
        <v>Average Per Ton1-in-2June System Peak Day30% Cycling14</v>
      </c>
      <c r="G2934">
        <v>1.1518809999999999</v>
      </c>
      <c r="H2934">
        <v>1.1920310000000001</v>
      </c>
      <c r="I2934">
        <v>75.813500000000005</v>
      </c>
      <c r="J2934">
        <v>1.3006800000000001E-2</v>
      </c>
      <c r="K2934">
        <v>2.9043099999999999E-2</v>
      </c>
      <c r="L2934">
        <v>4.0149799999999999E-2</v>
      </c>
      <c r="M2934">
        <v>5.1256400000000001E-2</v>
      </c>
      <c r="N2934">
        <v>6.7292699999999997E-2</v>
      </c>
      <c r="O2934">
        <v>1469</v>
      </c>
    </row>
    <row r="2935" spans="1:15">
      <c r="A2935" t="s">
        <v>29</v>
      </c>
      <c r="B2935" t="s">
        <v>39</v>
      </c>
      <c r="C2935" t="s">
        <v>45</v>
      </c>
      <c r="D2935" t="s">
        <v>53</v>
      </c>
      <c r="E2935">
        <v>14</v>
      </c>
      <c r="F2935" t="str">
        <f t="shared" si="45"/>
        <v>Average Per Premise1-in-2June System Peak Day30% Cycling14</v>
      </c>
      <c r="G2935">
        <v>11.877549999999999</v>
      </c>
      <c r="H2935">
        <v>12.291550000000001</v>
      </c>
      <c r="I2935">
        <v>75.813500000000005</v>
      </c>
      <c r="J2935">
        <v>0.13411909999999999</v>
      </c>
      <c r="K2935">
        <v>0.29947610000000002</v>
      </c>
      <c r="L2935">
        <v>0.41400179999999998</v>
      </c>
      <c r="M2935">
        <v>0.52852759999999999</v>
      </c>
      <c r="N2935">
        <v>0.69388459999999996</v>
      </c>
      <c r="O2935">
        <v>1469</v>
      </c>
    </row>
    <row r="2936" spans="1:15">
      <c r="A2936" t="s">
        <v>30</v>
      </c>
      <c r="B2936" t="s">
        <v>39</v>
      </c>
      <c r="C2936" t="s">
        <v>45</v>
      </c>
      <c r="D2936" t="s">
        <v>53</v>
      </c>
      <c r="E2936">
        <v>14</v>
      </c>
      <c r="F2936" t="str">
        <f t="shared" si="45"/>
        <v>Average Per Device1-in-2June System Peak Day30% Cycling14</v>
      </c>
      <c r="G2936">
        <v>4.4612949999999998</v>
      </c>
      <c r="H2936">
        <v>4.616797</v>
      </c>
      <c r="I2936">
        <v>75.813500000000005</v>
      </c>
      <c r="J2936">
        <v>5.03761E-2</v>
      </c>
      <c r="K2936">
        <v>0.1124854</v>
      </c>
      <c r="L2936">
        <v>0.1555021</v>
      </c>
      <c r="M2936">
        <v>0.1985188</v>
      </c>
      <c r="N2936">
        <v>0.26062809999999997</v>
      </c>
      <c r="O2936">
        <v>1469</v>
      </c>
    </row>
    <row r="2937" spans="1:15">
      <c r="A2937" t="s">
        <v>51</v>
      </c>
      <c r="B2937" t="s">
        <v>39</v>
      </c>
      <c r="C2937" t="s">
        <v>45</v>
      </c>
      <c r="D2937" t="s">
        <v>53</v>
      </c>
      <c r="E2937">
        <v>14</v>
      </c>
      <c r="F2937" t="str">
        <f t="shared" si="45"/>
        <v>Aggregate1-in-2June System Peak Day30% Cycling14</v>
      </c>
      <c r="G2937">
        <v>17.448119999999999</v>
      </c>
      <c r="H2937">
        <v>18.056290000000001</v>
      </c>
      <c r="I2937">
        <v>75.813500000000005</v>
      </c>
      <c r="J2937">
        <v>0.1970209</v>
      </c>
      <c r="K2937">
        <v>0.4399303</v>
      </c>
      <c r="L2937">
        <v>0.60816859999999995</v>
      </c>
      <c r="M2937">
        <v>0.77640699999999996</v>
      </c>
      <c r="N2937">
        <v>1.0193160000000001</v>
      </c>
      <c r="O2937">
        <v>1469</v>
      </c>
    </row>
    <row r="2938" spans="1:15">
      <c r="A2938" t="s">
        <v>31</v>
      </c>
      <c r="B2938" t="s">
        <v>39</v>
      </c>
      <c r="C2938" t="s">
        <v>45</v>
      </c>
      <c r="D2938" t="s">
        <v>53</v>
      </c>
      <c r="E2938">
        <v>15</v>
      </c>
      <c r="F2938" t="str">
        <f t="shared" si="45"/>
        <v>Average Per Ton1-in-2June System Peak Day30% Cycling15</v>
      </c>
      <c r="G2938">
        <v>1.147051</v>
      </c>
      <c r="H2938">
        <v>1.1916370000000001</v>
      </c>
      <c r="I2938">
        <v>75.439099999999996</v>
      </c>
      <c r="J2938">
        <v>1.44441E-2</v>
      </c>
      <c r="K2938">
        <v>3.2252500000000003E-2</v>
      </c>
      <c r="L2938">
        <v>4.4586500000000001E-2</v>
      </c>
      <c r="M2938">
        <v>5.6920499999999999E-2</v>
      </c>
      <c r="N2938">
        <v>7.4728799999999998E-2</v>
      </c>
      <c r="O2938">
        <v>1469</v>
      </c>
    </row>
    <row r="2939" spans="1:15">
      <c r="A2939" t="s">
        <v>29</v>
      </c>
      <c r="B2939" t="s">
        <v>39</v>
      </c>
      <c r="C2939" t="s">
        <v>45</v>
      </c>
      <c r="D2939" t="s">
        <v>53</v>
      </c>
      <c r="E2939">
        <v>15</v>
      </c>
      <c r="F2939" t="str">
        <f t="shared" si="45"/>
        <v>Average Per Premise1-in-2June System Peak Day30% Cycling15</v>
      </c>
      <c r="G2939">
        <v>11.82774</v>
      </c>
      <c r="H2939">
        <v>12.28749</v>
      </c>
      <c r="I2939">
        <v>75.439099999999996</v>
      </c>
      <c r="J2939">
        <v>0.14893970000000001</v>
      </c>
      <c r="K2939">
        <v>0.33256920000000001</v>
      </c>
      <c r="L2939">
        <v>0.45975050000000001</v>
      </c>
      <c r="M2939">
        <v>0.58693169999999995</v>
      </c>
      <c r="N2939">
        <v>0.77056119999999995</v>
      </c>
      <c r="O2939">
        <v>1469</v>
      </c>
    </row>
    <row r="2940" spans="1:15">
      <c r="A2940" t="s">
        <v>30</v>
      </c>
      <c r="B2940" t="s">
        <v>39</v>
      </c>
      <c r="C2940" t="s">
        <v>45</v>
      </c>
      <c r="D2940" t="s">
        <v>53</v>
      </c>
      <c r="E2940">
        <v>15</v>
      </c>
      <c r="F2940" t="str">
        <f t="shared" si="45"/>
        <v>Average Per Device1-in-2June System Peak Day30% Cycling15</v>
      </c>
      <c r="G2940">
        <v>4.4425860000000004</v>
      </c>
      <c r="H2940">
        <v>4.6152709999999999</v>
      </c>
      <c r="I2940">
        <v>75.439099999999996</v>
      </c>
      <c r="J2940">
        <v>5.5942800000000001E-2</v>
      </c>
      <c r="K2940">
        <v>0.1249154</v>
      </c>
      <c r="L2940">
        <v>0.17268559999999999</v>
      </c>
      <c r="M2940">
        <v>0.22045580000000001</v>
      </c>
      <c r="N2940">
        <v>0.28942839999999997</v>
      </c>
      <c r="O2940">
        <v>1469</v>
      </c>
    </row>
    <row r="2941" spans="1:15">
      <c r="A2941" t="s">
        <v>51</v>
      </c>
      <c r="B2941" t="s">
        <v>39</v>
      </c>
      <c r="C2941" t="s">
        <v>45</v>
      </c>
      <c r="D2941" t="s">
        <v>53</v>
      </c>
      <c r="E2941">
        <v>15</v>
      </c>
      <c r="F2941" t="str">
        <f t="shared" si="45"/>
        <v>Aggregate1-in-2June System Peak Day30% Cycling15</v>
      </c>
      <c r="G2941">
        <v>17.374949999999998</v>
      </c>
      <c r="H2941">
        <v>18.050329999999999</v>
      </c>
      <c r="I2941">
        <v>75.439099999999996</v>
      </c>
      <c r="J2941">
        <v>0.2187924</v>
      </c>
      <c r="K2941">
        <v>0.48854419999999998</v>
      </c>
      <c r="L2941">
        <v>0.67537349999999996</v>
      </c>
      <c r="M2941">
        <v>0.86220269999999999</v>
      </c>
      <c r="N2941">
        <v>1.1319539999999999</v>
      </c>
      <c r="O2941">
        <v>1469</v>
      </c>
    </row>
    <row r="2942" spans="1:15">
      <c r="A2942" t="s">
        <v>31</v>
      </c>
      <c r="B2942" t="s">
        <v>39</v>
      </c>
      <c r="C2942" t="s">
        <v>45</v>
      </c>
      <c r="D2942" t="s">
        <v>53</v>
      </c>
      <c r="E2942">
        <v>16</v>
      </c>
      <c r="F2942" t="str">
        <f t="shared" si="45"/>
        <v>Average Per Ton1-in-2June System Peak Day30% Cycling16</v>
      </c>
      <c r="G2942">
        <v>1.1271310000000001</v>
      </c>
      <c r="H2942">
        <v>1.1675580000000001</v>
      </c>
      <c r="I2942">
        <v>74.453400000000002</v>
      </c>
      <c r="J2942">
        <v>1.3096999999999999E-2</v>
      </c>
      <c r="K2942">
        <v>2.9244300000000001E-2</v>
      </c>
      <c r="L2942">
        <v>4.0427999999999999E-2</v>
      </c>
      <c r="M2942">
        <v>5.1611600000000001E-2</v>
      </c>
      <c r="N2942">
        <v>6.7759E-2</v>
      </c>
      <c r="O2942">
        <v>1469</v>
      </c>
    </row>
    <row r="2943" spans="1:15">
      <c r="A2943" t="s">
        <v>29</v>
      </c>
      <c r="B2943" t="s">
        <v>39</v>
      </c>
      <c r="C2943" t="s">
        <v>45</v>
      </c>
      <c r="D2943" t="s">
        <v>53</v>
      </c>
      <c r="E2943">
        <v>16</v>
      </c>
      <c r="F2943" t="str">
        <f t="shared" si="45"/>
        <v>Average Per Premise1-in-2June System Peak Day30% Cycling16</v>
      </c>
      <c r="G2943">
        <v>11.622339999999999</v>
      </c>
      <c r="H2943">
        <v>12.039210000000001</v>
      </c>
      <c r="I2943">
        <v>74.453400000000002</v>
      </c>
      <c r="J2943">
        <v>0.13504840000000001</v>
      </c>
      <c r="K2943">
        <v>0.30155110000000002</v>
      </c>
      <c r="L2943">
        <v>0.41687039999999997</v>
      </c>
      <c r="M2943">
        <v>0.53218969999999999</v>
      </c>
      <c r="N2943">
        <v>0.69869250000000005</v>
      </c>
      <c r="O2943">
        <v>1469</v>
      </c>
    </row>
    <row r="2944" spans="1:15">
      <c r="A2944" t="s">
        <v>30</v>
      </c>
      <c r="B2944" t="s">
        <v>39</v>
      </c>
      <c r="C2944" t="s">
        <v>45</v>
      </c>
      <c r="D2944" t="s">
        <v>53</v>
      </c>
      <c r="E2944">
        <v>16</v>
      </c>
      <c r="F2944" t="str">
        <f t="shared" si="45"/>
        <v>Average Per Device1-in-2June System Peak Day30% Cycling16</v>
      </c>
      <c r="G2944">
        <v>4.3654330000000003</v>
      </c>
      <c r="H2944">
        <v>4.5220130000000003</v>
      </c>
      <c r="I2944">
        <v>74.453400000000002</v>
      </c>
      <c r="J2944">
        <v>5.0725199999999998E-2</v>
      </c>
      <c r="K2944">
        <v>0.1132648</v>
      </c>
      <c r="L2944">
        <v>0.15657950000000001</v>
      </c>
      <c r="M2944">
        <v>0.1998943</v>
      </c>
      <c r="N2944">
        <v>0.262434</v>
      </c>
      <c r="O2944">
        <v>1469</v>
      </c>
    </row>
    <row r="2945" spans="1:15">
      <c r="A2945" t="s">
        <v>51</v>
      </c>
      <c r="B2945" t="s">
        <v>39</v>
      </c>
      <c r="C2945" t="s">
        <v>45</v>
      </c>
      <c r="D2945" t="s">
        <v>53</v>
      </c>
      <c r="E2945">
        <v>16</v>
      </c>
      <c r="F2945" t="str">
        <f t="shared" si="45"/>
        <v>Aggregate1-in-2June System Peak Day30% Cycling16</v>
      </c>
      <c r="G2945">
        <v>17.07321</v>
      </c>
      <c r="H2945">
        <v>17.685590000000001</v>
      </c>
      <c r="I2945">
        <v>74.453400000000002</v>
      </c>
      <c r="J2945">
        <v>0.19838610000000001</v>
      </c>
      <c r="K2945">
        <v>0.4429786</v>
      </c>
      <c r="L2945">
        <v>0.6123826</v>
      </c>
      <c r="M2945">
        <v>0.78178669999999995</v>
      </c>
      <c r="N2945">
        <v>1.0263789999999999</v>
      </c>
      <c r="O2945">
        <v>1469</v>
      </c>
    </row>
    <row r="2946" spans="1:15">
      <c r="A2946" t="s">
        <v>31</v>
      </c>
      <c r="B2946" t="s">
        <v>39</v>
      </c>
      <c r="C2946" t="s">
        <v>45</v>
      </c>
      <c r="D2946" t="s">
        <v>53</v>
      </c>
      <c r="E2946">
        <v>17</v>
      </c>
      <c r="F2946" t="str">
        <f t="shared" si="45"/>
        <v>Average Per Ton1-in-2June System Peak Day30% Cycling17</v>
      </c>
      <c r="G2946">
        <v>1.076198</v>
      </c>
      <c r="H2946">
        <v>1.1110709999999999</v>
      </c>
      <c r="I2946">
        <v>73.149799999999999</v>
      </c>
      <c r="J2946">
        <v>1.12972E-2</v>
      </c>
      <c r="K2946">
        <v>2.52257E-2</v>
      </c>
      <c r="L2946">
        <v>3.4872599999999997E-2</v>
      </c>
      <c r="M2946">
        <v>4.4519400000000001E-2</v>
      </c>
      <c r="N2946">
        <v>5.8447899999999997E-2</v>
      </c>
      <c r="O2946">
        <v>1469</v>
      </c>
    </row>
    <row r="2947" spans="1:15">
      <c r="A2947" t="s">
        <v>29</v>
      </c>
      <c r="B2947" t="s">
        <v>39</v>
      </c>
      <c r="C2947" t="s">
        <v>45</v>
      </c>
      <c r="D2947" t="s">
        <v>53</v>
      </c>
      <c r="E2947">
        <v>17</v>
      </c>
      <c r="F2947" t="str">
        <f t="shared" ref="F2947:F3010" si="46">CONCATENATE(A2947,B2947,C2947,D2947,E2947)</f>
        <v>Average Per Premise1-in-2June System Peak Day30% Cycling17</v>
      </c>
      <c r="G2947">
        <v>11.097149999999999</v>
      </c>
      <c r="H2947">
        <v>11.45674</v>
      </c>
      <c r="I2947">
        <v>73.149799999999999</v>
      </c>
      <c r="J2947">
        <v>0.11649080000000001</v>
      </c>
      <c r="K2947">
        <v>0.2601136</v>
      </c>
      <c r="L2947">
        <v>0.35958630000000003</v>
      </c>
      <c r="M2947">
        <v>0.45905899999999999</v>
      </c>
      <c r="N2947">
        <v>0.60268189999999999</v>
      </c>
      <c r="O2947">
        <v>1469</v>
      </c>
    </row>
    <row r="2948" spans="1:15">
      <c r="A2948" t="s">
        <v>30</v>
      </c>
      <c r="B2948" t="s">
        <v>39</v>
      </c>
      <c r="C2948" t="s">
        <v>45</v>
      </c>
      <c r="D2948" t="s">
        <v>53</v>
      </c>
      <c r="E2948">
        <v>17</v>
      </c>
      <c r="F2948" t="str">
        <f t="shared" si="46"/>
        <v>Average Per Device1-in-2June System Peak Day30% Cycling17</v>
      </c>
      <c r="G2948">
        <v>4.1681699999999999</v>
      </c>
      <c r="H2948">
        <v>4.3032339999999998</v>
      </c>
      <c r="I2948">
        <v>73.149799999999999</v>
      </c>
      <c r="J2948">
        <v>4.3754800000000003E-2</v>
      </c>
      <c r="K2948">
        <v>9.7700499999999996E-2</v>
      </c>
      <c r="L2948">
        <v>0.13506319999999999</v>
      </c>
      <c r="M2948">
        <v>0.17242589999999999</v>
      </c>
      <c r="N2948">
        <v>0.22637170000000001</v>
      </c>
      <c r="O2948">
        <v>1469</v>
      </c>
    </row>
    <row r="2949" spans="1:15">
      <c r="A2949" t="s">
        <v>51</v>
      </c>
      <c r="B2949" t="s">
        <v>39</v>
      </c>
      <c r="C2949" t="s">
        <v>45</v>
      </c>
      <c r="D2949" t="s">
        <v>53</v>
      </c>
      <c r="E2949">
        <v>17</v>
      </c>
      <c r="F2949" t="str">
        <f t="shared" si="46"/>
        <v>Aggregate1-in-2June System Peak Day30% Cycling17</v>
      </c>
      <c r="G2949">
        <v>16.30172</v>
      </c>
      <c r="H2949">
        <v>16.82995</v>
      </c>
      <c r="I2949">
        <v>73.149799999999999</v>
      </c>
      <c r="J2949">
        <v>0.1711249</v>
      </c>
      <c r="K2949">
        <v>0.38210690000000003</v>
      </c>
      <c r="L2949">
        <v>0.52823229999999999</v>
      </c>
      <c r="M2949">
        <v>0.67435769999999995</v>
      </c>
      <c r="N2949">
        <v>0.88533969999999995</v>
      </c>
      <c r="O2949">
        <v>1469</v>
      </c>
    </row>
    <row r="2950" spans="1:15">
      <c r="A2950" t="s">
        <v>31</v>
      </c>
      <c r="B2950" t="s">
        <v>39</v>
      </c>
      <c r="C2950" t="s">
        <v>45</v>
      </c>
      <c r="D2950" t="s">
        <v>53</v>
      </c>
      <c r="E2950">
        <v>18</v>
      </c>
      <c r="F2950" t="str">
        <f t="shared" si="46"/>
        <v>Average Per Ton1-in-2June System Peak Day30% Cycling18</v>
      </c>
      <c r="G2950">
        <v>0.96775739999999999</v>
      </c>
      <c r="H2950">
        <v>1.0006569999999999</v>
      </c>
      <c r="I2950">
        <v>70.749499999999998</v>
      </c>
      <c r="J2950">
        <v>1.0658000000000001E-2</v>
      </c>
      <c r="K2950">
        <v>2.3798300000000001E-2</v>
      </c>
      <c r="L2950">
        <v>3.2899299999999999E-2</v>
      </c>
      <c r="M2950">
        <v>4.2000299999999997E-2</v>
      </c>
      <c r="N2950">
        <v>5.5140599999999998E-2</v>
      </c>
      <c r="O2950">
        <v>1469</v>
      </c>
    </row>
    <row r="2951" spans="1:15">
      <c r="A2951" t="s">
        <v>29</v>
      </c>
      <c r="B2951" t="s">
        <v>39</v>
      </c>
      <c r="C2951" t="s">
        <v>45</v>
      </c>
      <c r="D2951" t="s">
        <v>53</v>
      </c>
      <c r="E2951">
        <v>18</v>
      </c>
      <c r="F2951" t="str">
        <f t="shared" si="46"/>
        <v>Average Per Premise1-in-2June System Peak Day30% Cycling18</v>
      </c>
      <c r="G2951">
        <v>9.9789689999999993</v>
      </c>
      <c r="H2951">
        <v>10.318210000000001</v>
      </c>
      <c r="I2951">
        <v>70.749499999999998</v>
      </c>
      <c r="J2951">
        <v>0.1098991</v>
      </c>
      <c r="K2951">
        <v>0.2453951</v>
      </c>
      <c r="L2951">
        <v>0.33923910000000002</v>
      </c>
      <c r="M2951">
        <v>0.4330833</v>
      </c>
      <c r="N2951">
        <v>0.56857919999999995</v>
      </c>
      <c r="O2951">
        <v>1469</v>
      </c>
    </row>
    <row r="2952" spans="1:15">
      <c r="A2952" t="s">
        <v>30</v>
      </c>
      <c r="B2952" t="s">
        <v>39</v>
      </c>
      <c r="C2952" t="s">
        <v>45</v>
      </c>
      <c r="D2952" t="s">
        <v>53</v>
      </c>
      <c r="E2952">
        <v>18</v>
      </c>
      <c r="F2952" t="str">
        <f t="shared" si="46"/>
        <v>Average Per Device1-in-2June System Peak Day30% Cycling18</v>
      </c>
      <c r="G2952">
        <v>3.748173</v>
      </c>
      <c r="H2952">
        <v>3.875594</v>
      </c>
      <c r="I2952">
        <v>70.749499999999998</v>
      </c>
      <c r="J2952">
        <v>4.12789E-2</v>
      </c>
      <c r="K2952">
        <v>9.2172199999999996E-2</v>
      </c>
      <c r="L2952">
        <v>0.1274207</v>
      </c>
      <c r="M2952">
        <v>0.16266920000000001</v>
      </c>
      <c r="N2952">
        <v>0.21356249999999999</v>
      </c>
      <c r="O2952">
        <v>1469</v>
      </c>
    </row>
    <row r="2953" spans="1:15">
      <c r="A2953" t="s">
        <v>51</v>
      </c>
      <c r="B2953" t="s">
        <v>39</v>
      </c>
      <c r="C2953" t="s">
        <v>45</v>
      </c>
      <c r="D2953" t="s">
        <v>53</v>
      </c>
      <c r="E2953">
        <v>18</v>
      </c>
      <c r="F2953" t="str">
        <f t="shared" si="46"/>
        <v>Aggregate1-in-2June System Peak Day30% Cycling18</v>
      </c>
      <c r="G2953">
        <v>14.65911</v>
      </c>
      <c r="H2953">
        <v>15.157450000000001</v>
      </c>
      <c r="I2953">
        <v>70.749499999999998</v>
      </c>
      <c r="J2953">
        <v>0.1614418</v>
      </c>
      <c r="K2953">
        <v>0.36048540000000001</v>
      </c>
      <c r="L2953">
        <v>0.49834230000000002</v>
      </c>
      <c r="M2953">
        <v>0.63619930000000002</v>
      </c>
      <c r="N2953">
        <v>0.83524279999999995</v>
      </c>
      <c r="O2953">
        <v>1469</v>
      </c>
    </row>
    <row r="2954" spans="1:15">
      <c r="A2954" t="s">
        <v>31</v>
      </c>
      <c r="B2954" t="s">
        <v>39</v>
      </c>
      <c r="C2954" t="s">
        <v>45</v>
      </c>
      <c r="D2954" t="s">
        <v>53</v>
      </c>
      <c r="E2954">
        <v>19</v>
      </c>
      <c r="F2954" t="str">
        <f t="shared" si="46"/>
        <v>Average Per Ton1-in-2June System Peak Day30% Cycling19</v>
      </c>
      <c r="G2954">
        <v>0.8703246</v>
      </c>
      <c r="H2954">
        <v>0.8703246</v>
      </c>
      <c r="I2954">
        <v>68.883600000000001</v>
      </c>
      <c r="J2954">
        <v>0</v>
      </c>
      <c r="K2954">
        <v>0</v>
      </c>
      <c r="L2954">
        <v>0</v>
      </c>
      <c r="M2954">
        <v>0</v>
      </c>
      <c r="N2954">
        <v>0</v>
      </c>
      <c r="O2954">
        <v>1469</v>
      </c>
    </row>
    <row r="2955" spans="1:15">
      <c r="A2955" t="s">
        <v>29</v>
      </c>
      <c r="B2955" t="s">
        <v>39</v>
      </c>
      <c r="C2955" t="s">
        <v>45</v>
      </c>
      <c r="D2955" t="s">
        <v>53</v>
      </c>
      <c r="E2955">
        <v>19</v>
      </c>
      <c r="F2955" t="str">
        <f t="shared" si="46"/>
        <v>Average Per Premise1-in-2June System Peak Day30% Cycling19</v>
      </c>
      <c r="G2955">
        <v>8.974297</v>
      </c>
      <c r="H2955">
        <v>8.974297</v>
      </c>
      <c r="I2955">
        <v>68.883600000000001</v>
      </c>
      <c r="J2955">
        <v>0</v>
      </c>
      <c r="K2955">
        <v>0</v>
      </c>
      <c r="L2955">
        <v>0</v>
      </c>
      <c r="M2955">
        <v>0</v>
      </c>
      <c r="N2955">
        <v>0</v>
      </c>
      <c r="O2955">
        <v>1469</v>
      </c>
    </row>
    <row r="2956" spans="1:15">
      <c r="A2956" t="s">
        <v>30</v>
      </c>
      <c r="B2956" t="s">
        <v>39</v>
      </c>
      <c r="C2956" t="s">
        <v>45</v>
      </c>
      <c r="D2956" t="s">
        <v>53</v>
      </c>
      <c r="E2956">
        <v>19</v>
      </c>
      <c r="F2956" t="str">
        <f t="shared" si="46"/>
        <v>Average Per Device1-in-2June System Peak Day30% Cycling19</v>
      </c>
      <c r="G2956">
        <v>3.3708109999999998</v>
      </c>
      <c r="H2956">
        <v>3.3708109999999998</v>
      </c>
      <c r="I2956">
        <v>68.883600000000001</v>
      </c>
      <c r="J2956">
        <v>0</v>
      </c>
      <c r="K2956">
        <v>0</v>
      </c>
      <c r="L2956">
        <v>0</v>
      </c>
      <c r="M2956">
        <v>0</v>
      </c>
      <c r="N2956">
        <v>0</v>
      </c>
      <c r="O2956">
        <v>1469</v>
      </c>
    </row>
    <row r="2957" spans="1:15">
      <c r="A2957" t="s">
        <v>51</v>
      </c>
      <c r="B2957" t="s">
        <v>39</v>
      </c>
      <c r="C2957" t="s">
        <v>45</v>
      </c>
      <c r="D2957" t="s">
        <v>53</v>
      </c>
      <c r="E2957">
        <v>19</v>
      </c>
      <c r="F2957" t="str">
        <f t="shared" si="46"/>
        <v>Aggregate1-in-2June System Peak Day30% Cycling19</v>
      </c>
      <c r="G2957">
        <v>13.18324</v>
      </c>
      <c r="H2957">
        <v>13.18324</v>
      </c>
      <c r="I2957">
        <v>68.883600000000001</v>
      </c>
      <c r="J2957">
        <v>0</v>
      </c>
      <c r="K2957">
        <v>0</v>
      </c>
      <c r="L2957">
        <v>0</v>
      </c>
      <c r="M2957">
        <v>0</v>
      </c>
      <c r="N2957">
        <v>0</v>
      </c>
      <c r="O2957">
        <v>1469</v>
      </c>
    </row>
    <row r="2958" spans="1:15">
      <c r="A2958" t="s">
        <v>31</v>
      </c>
      <c r="B2958" t="s">
        <v>39</v>
      </c>
      <c r="C2958" t="s">
        <v>45</v>
      </c>
      <c r="D2958" t="s">
        <v>53</v>
      </c>
      <c r="E2958">
        <v>20</v>
      </c>
      <c r="F2958" t="str">
        <f t="shared" si="46"/>
        <v>Average Per Ton1-in-2June System Peak Day30% Cycling20</v>
      </c>
      <c r="G2958">
        <v>0.81433029999999995</v>
      </c>
      <c r="H2958">
        <v>0.81433029999999995</v>
      </c>
      <c r="I2958">
        <v>67.006100000000004</v>
      </c>
      <c r="J2958">
        <v>0</v>
      </c>
      <c r="K2958">
        <v>0</v>
      </c>
      <c r="L2958">
        <v>0</v>
      </c>
      <c r="M2958">
        <v>0</v>
      </c>
      <c r="N2958">
        <v>0</v>
      </c>
      <c r="O2958">
        <v>1469</v>
      </c>
    </row>
    <row r="2959" spans="1:15">
      <c r="A2959" t="s">
        <v>29</v>
      </c>
      <c r="B2959" t="s">
        <v>39</v>
      </c>
      <c r="C2959" t="s">
        <v>45</v>
      </c>
      <c r="D2959" t="s">
        <v>53</v>
      </c>
      <c r="E2959">
        <v>20</v>
      </c>
      <c r="F2959" t="str">
        <f t="shared" si="46"/>
        <v>Average Per Premise1-in-2June System Peak Day30% Cycling20</v>
      </c>
      <c r="G2959">
        <v>8.3969159999999992</v>
      </c>
      <c r="H2959">
        <v>8.3969159999999992</v>
      </c>
      <c r="I2959">
        <v>67.006100000000004</v>
      </c>
      <c r="J2959">
        <v>0</v>
      </c>
      <c r="K2959">
        <v>0</v>
      </c>
      <c r="L2959">
        <v>0</v>
      </c>
      <c r="M2959">
        <v>0</v>
      </c>
      <c r="N2959">
        <v>0</v>
      </c>
      <c r="O2959">
        <v>1469</v>
      </c>
    </row>
    <row r="2960" spans="1:15">
      <c r="A2960" t="s">
        <v>30</v>
      </c>
      <c r="B2960" t="s">
        <v>39</v>
      </c>
      <c r="C2960" t="s">
        <v>45</v>
      </c>
      <c r="D2960" t="s">
        <v>53</v>
      </c>
      <c r="E2960">
        <v>20</v>
      </c>
      <c r="F2960" t="str">
        <f t="shared" si="46"/>
        <v>Average Per Device1-in-2June System Peak Day30% Cycling20</v>
      </c>
      <c r="G2960">
        <v>3.1539419999999998</v>
      </c>
      <c r="H2960">
        <v>3.1539419999999998</v>
      </c>
      <c r="I2960">
        <v>67.006100000000004</v>
      </c>
      <c r="J2960">
        <v>0</v>
      </c>
      <c r="K2960">
        <v>0</v>
      </c>
      <c r="L2960">
        <v>0</v>
      </c>
      <c r="M2960">
        <v>0</v>
      </c>
      <c r="N2960">
        <v>0</v>
      </c>
      <c r="O2960">
        <v>1469</v>
      </c>
    </row>
    <row r="2961" spans="1:15">
      <c r="A2961" t="s">
        <v>51</v>
      </c>
      <c r="B2961" t="s">
        <v>39</v>
      </c>
      <c r="C2961" t="s">
        <v>45</v>
      </c>
      <c r="D2961" t="s">
        <v>53</v>
      </c>
      <c r="E2961">
        <v>20</v>
      </c>
      <c r="F2961" t="str">
        <f t="shared" si="46"/>
        <v>Aggregate1-in-2June System Peak Day30% Cycling20</v>
      </c>
      <c r="G2961">
        <v>12.33507</v>
      </c>
      <c r="H2961">
        <v>12.33507</v>
      </c>
      <c r="I2961">
        <v>67.006100000000004</v>
      </c>
      <c r="J2961">
        <v>0</v>
      </c>
      <c r="K2961">
        <v>0</v>
      </c>
      <c r="L2961">
        <v>0</v>
      </c>
      <c r="M2961">
        <v>0</v>
      </c>
      <c r="N2961">
        <v>0</v>
      </c>
      <c r="O2961">
        <v>1469</v>
      </c>
    </row>
    <row r="2962" spans="1:15">
      <c r="A2962" t="s">
        <v>31</v>
      </c>
      <c r="B2962" t="s">
        <v>39</v>
      </c>
      <c r="C2962" t="s">
        <v>45</v>
      </c>
      <c r="D2962" t="s">
        <v>53</v>
      </c>
      <c r="E2962">
        <v>21</v>
      </c>
      <c r="F2962" t="str">
        <f t="shared" si="46"/>
        <v>Average Per Ton1-in-2June System Peak Day30% Cycling21</v>
      </c>
      <c r="G2962">
        <v>0.76398520000000003</v>
      </c>
      <c r="H2962">
        <v>0.76398520000000003</v>
      </c>
      <c r="I2962">
        <v>65.361500000000007</v>
      </c>
      <c r="J2962">
        <v>0</v>
      </c>
      <c r="K2962">
        <v>0</v>
      </c>
      <c r="L2962">
        <v>0</v>
      </c>
      <c r="M2962">
        <v>0</v>
      </c>
      <c r="N2962">
        <v>0</v>
      </c>
      <c r="O2962">
        <v>1469</v>
      </c>
    </row>
    <row r="2963" spans="1:15">
      <c r="A2963" t="s">
        <v>29</v>
      </c>
      <c r="B2963" t="s">
        <v>39</v>
      </c>
      <c r="C2963" t="s">
        <v>45</v>
      </c>
      <c r="D2963" t="s">
        <v>53</v>
      </c>
      <c r="E2963">
        <v>21</v>
      </c>
      <c r="F2963" t="str">
        <f t="shared" si="46"/>
        <v>Average Per Premise1-in-2June System Peak Day30% Cycling21</v>
      </c>
      <c r="G2963">
        <v>7.8777850000000003</v>
      </c>
      <c r="H2963">
        <v>7.8777850000000003</v>
      </c>
      <c r="I2963">
        <v>65.361500000000007</v>
      </c>
      <c r="J2963">
        <v>0</v>
      </c>
      <c r="K2963">
        <v>0</v>
      </c>
      <c r="L2963">
        <v>0</v>
      </c>
      <c r="M2963">
        <v>0</v>
      </c>
      <c r="N2963">
        <v>0</v>
      </c>
      <c r="O2963">
        <v>1469</v>
      </c>
    </row>
    <row r="2964" spans="1:15">
      <c r="A2964" t="s">
        <v>30</v>
      </c>
      <c r="B2964" t="s">
        <v>39</v>
      </c>
      <c r="C2964" t="s">
        <v>45</v>
      </c>
      <c r="D2964" t="s">
        <v>53</v>
      </c>
      <c r="E2964">
        <v>21</v>
      </c>
      <c r="F2964" t="str">
        <f t="shared" si="46"/>
        <v>Average Per Device1-in-2June System Peak Day30% Cycling21</v>
      </c>
      <c r="G2964">
        <v>2.9589530000000002</v>
      </c>
      <c r="H2964">
        <v>2.9589530000000002</v>
      </c>
      <c r="I2964">
        <v>65.361500000000007</v>
      </c>
      <c r="J2964">
        <v>0</v>
      </c>
      <c r="K2964">
        <v>0</v>
      </c>
      <c r="L2964">
        <v>0</v>
      </c>
      <c r="M2964">
        <v>0</v>
      </c>
      <c r="N2964">
        <v>0</v>
      </c>
      <c r="O2964">
        <v>1469</v>
      </c>
    </row>
    <row r="2965" spans="1:15">
      <c r="A2965" t="s">
        <v>51</v>
      </c>
      <c r="B2965" t="s">
        <v>39</v>
      </c>
      <c r="C2965" t="s">
        <v>45</v>
      </c>
      <c r="D2965" t="s">
        <v>53</v>
      </c>
      <c r="E2965">
        <v>21</v>
      </c>
      <c r="F2965" t="str">
        <f t="shared" si="46"/>
        <v>Aggregate1-in-2June System Peak Day30% Cycling21</v>
      </c>
      <c r="G2965">
        <v>11.572469999999999</v>
      </c>
      <c r="H2965">
        <v>11.572469999999999</v>
      </c>
      <c r="I2965">
        <v>65.361500000000007</v>
      </c>
      <c r="J2965">
        <v>0</v>
      </c>
      <c r="K2965">
        <v>0</v>
      </c>
      <c r="L2965">
        <v>0</v>
      </c>
      <c r="M2965">
        <v>0</v>
      </c>
      <c r="N2965">
        <v>0</v>
      </c>
      <c r="O2965">
        <v>1469</v>
      </c>
    </row>
    <row r="2966" spans="1:15">
      <c r="A2966" t="s">
        <v>31</v>
      </c>
      <c r="B2966" t="s">
        <v>39</v>
      </c>
      <c r="C2966" t="s">
        <v>45</v>
      </c>
      <c r="D2966" t="s">
        <v>53</v>
      </c>
      <c r="E2966">
        <v>22</v>
      </c>
      <c r="F2966" t="str">
        <f t="shared" si="46"/>
        <v>Average Per Ton1-in-2June System Peak Day30% Cycling22</v>
      </c>
      <c r="G2966">
        <v>0.67121240000000004</v>
      </c>
      <c r="H2966">
        <v>0.67121240000000004</v>
      </c>
      <c r="I2966">
        <v>64.743399999999994</v>
      </c>
      <c r="J2966">
        <v>0</v>
      </c>
      <c r="K2966">
        <v>0</v>
      </c>
      <c r="L2966">
        <v>0</v>
      </c>
      <c r="M2966">
        <v>0</v>
      </c>
      <c r="N2966">
        <v>0</v>
      </c>
      <c r="O2966">
        <v>1469</v>
      </c>
    </row>
    <row r="2967" spans="1:15">
      <c r="A2967" t="s">
        <v>29</v>
      </c>
      <c r="B2967" t="s">
        <v>39</v>
      </c>
      <c r="C2967" t="s">
        <v>45</v>
      </c>
      <c r="D2967" t="s">
        <v>53</v>
      </c>
      <c r="E2967">
        <v>22</v>
      </c>
      <c r="F2967" t="str">
        <f t="shared" si="46"/>
        <v>Average Per Premise1-in-2June System Peak Day30% Cycling22</v>
      </c>
      <c r="G2967">
        <v>6.9211650000000002</v>
      </c>
      <c r="H2967">
        <v>6.9211650000000002</v>
      </c>
      <c r="I2967">
        <v>64.743399999999994</v>
      </c>
      <c r="J2967">
        <v>0</v>
      </c>
      <c r="K2967">
        <v>0</v>
      </c>
      <c r="L2967">
        <v>0</v>
      </c>
      <c r="M2967">
        <v>0</v>
      </c>
      <c r="N2967">
        <v>0</v>
      </c>
      <c r="O2967">
        <v>1469</v>
      </c>
    </row>
    <row r="2968" spans="1:15">
      <c r="A2968" t="s">
        <v>30</v>
      </c>
      <c r="B2968" t="s">
        <v>39</v>
      </c>
      <c r="C2968" t="s">
        <v>45</v>
      </c>
      <c r="D2968" t="s">
        <v>53</v>
      </c>
      <c r="E2968">
        <v>22</v>
      </c>
      <c r="F2968" t="str">
        <f t="shared" si="46"/>
        <v>Average Per Device1-in-2June System Peak Day30% Cycling22</v>
      </c>
      <c r="G2968">
        <v>2.59964</v>
      </c>
      <c r="H2968">
        <v>2.59964</v>
      </c>
      <c r="I2968">
        <v>64.743399999999994</v>
      </c>
      <c r="J2968">
        <v>0</v>
      </c>
      <c r="K2968">
        <v>0</v>
      </c>
      <c r="L2968">
        <v>0</v>
      </c>
      <c r="M2968">
        <v>0</v>
      </c>
      <c r="N2968">
        <v>0</v>
      </c>
      <c r="O2968">
        <v>1469</v>
      </c>
    </row>
    <row r="2969" spans="1:15">
      <c r="A2969" t="s">
        <v>51</v>
      </c>
      <c r="B2969" t="s">
        <v>39</v>
      </c>
      <c r="C2969" t="s">
        <v>45</v>
      </c>
      <c r="D2969" t="s">
        <v>53</v>
      </c>
      <c r="E2969">
        <v>22</v>
      </c>
      <c r="F2969" t="str">
        <f t="shared" si="46"/>
        <v>Aggregate1-in-2June System Peak Day30% Cycling22</v>
      </c>
      <c r="G2969">
        <v>10.16719</v>
      </c>
      <c r="H2969">
        <v>10.16719</v>
      </c>
      <c r="I2969">
        <v>64.743399999999994</v>
      </c>
      <c r="J2969">
        <v>0</v>
      </c>
      <c r="K2969">
        <v>0</v>
      </c>
      <c r="L2969">
        <v>0</v>
      </c>
      <c r="M2969">
        <v>0</v>
      </c>
      <c r="N2969">
        <v>0</v>
      </c>
      <c r="O2969">
        <v>1469</v>
      </c>
    </row>
    <row r="2970" spans="1:15">
      <c r="A2970" t="s">
        <v>31</v>
      </c>
      <c r="B2970" t="s">
        <v>39</v>
      </c>
      <c r="C2970" t="s">
        <v>45</v>
      </c>
      <c r="D2970" t="s">
        <v>53</v>
      </c>
      <c r="E2970">
        <v>23</v>
      </c>
      <c r="F2970" t="str">
        <f t="shared" si="46"/>
        <v>Average Per Ton1-in-2June System Peak Day30% Cycling23</v>
      </c>
      <c r="G2970">
        <v>0.5837154</v>
      </c>
      <c r="H2970">
        <v>0.5837154</v>
      </c>
      <c r="I2970">
        <v>64.078299999999999</v>
      </c>
      <c r="J2970">
        <v>0</v>
      </c>
      <c r="K2970">
        <v>0</v>
      </c>
      <c r="L2970">
        <v>0</v>
      </c>
      <c r="M2970">
        <v>0</v>
      </c>
      <c r="N2970">
        <v>0</v>
      </c>
      <c r="O2970">
        <v>1469</v>
      </c>
    </row>
    <row r="2971" spans="1:15">
      <c r="A2971" t="s">
        <v>29</v>
      </c>
      <c r="B2971" t="s">
        <v>39</v>
      </c>
      <c r="C2971" t="s">
        <v>45</v>
      </c>
      <c r="D2971" t="s">
        <v>53</v>
      </c>
      <c r="E2971">
        <v>23</v>
      </c>
      <c r="F2971" t="str">
        <f t="shared" si="46"/>
        <v>Average Per Premise1-in-2June System Peak Day30% Cycling23</v>
      </c>
      <c r="G2971">
        <v>6.0189440000000003</v>
      </c>
      <c r="H2971">
        <v>6.0189440000000003</v>
      </c>
      <c r="I2971">
        <v>64.078299999999999</v>
      </c>
      <c r="J2971">
        <v>0</v>
      </c>
      <c r="K2971">
        <v>0</v>
      </c>
      <c r="L2971">
        <v>0</v>
      </c>
      <c r="M2971">
        <v>0</v>
      </c>
      <c r="N2971">
        <v>0</v>
      </c>
      <c r="O2971">
        <v>1469</v>
      </c>
    </row>
    <row r="2972" spans="1:15">
      <c r="A2972" t="s">
        <v>30</v>
      </c>
      <c r="B2972" t="s">
        <v>39</v>
      </c>
      <c r="C2972" t="s">
        <v>45</v>
      </c>
      <c r="D2972" t="s">
        <v>53</v>
      </c>
      <c r="E2972">
        <v>23</v>
      </c>
      <c r="F2972" t="str">
        <f t="shared" si="46"/>
        <v>Average Per Device1-in-2June System Peak Day30% Cycling23</v>
      </c>
      <c r="G2972">
        <v>2.2607590000000002</v>
      </c>
      <c r="H2972">
        <v>2.2607590000000002</v>
      </c>
      <c r="I2972">
        <v>64.078299999999999</v>
      </c>
      <c r="J2972">
        <v>0</v>
      </c>
      <c r="K2972">
        <v>0</v>
      </c>
      <c r="L2972">
        <v>0</v>
      </c>
      <c r="M2972">
        <v>0</v>
      </c>
      <c r="N2972">
        <v>0</v>
      </c>
      <c r="O2972">
        <v>1469</v>
      </c>
    </row>
    <row r="2973" spans="1:15">
      <c r="A2973" t="s">
        <v>51</v>
      </c>
      <c r="B2973" t="s">
        <v>39</v>
      </c>
      <c r="C2973" t="s">
        <v>45</v>
      </c>
      <c r="D2973" t="s">
        <v>53</v>
      </c>
      <c r="E2973">
        <v>23</v>
      </c>
      <c r="F2973" t="str">
        <f t="shared" si="46"/>
        <v>Aggregate1-in-2June System Peak Day30% Cycling23</v>
      </c>
      <c r="G2973">
        <v>8.8418290000000006</v>
      </c>
      <c r="H2973">
        <v>8.8418290000000006</v>
      </c>
      <c r="I2973">
        <v>64.078299999999999</v>
      </c>
      <c r="J2973">
        <v>0</v>
      </c>
      <c r="K2973">
        <v>0</v>
      </c>
      <c r="L2973">
        <v>0</v>
      </c>
      <c r="M2973">
        <v>0</v>
      </c>
      <c r="N2973">
        <v>0</v>
      </c>
      <c r="O2973">
        <v>1469</v>
      </c>
    </row>
    <row r="2974" spans="1:15">
      <c r="A2974" t="s">
        <v>31</v>
      </c>
      <c r="B2974" t="s">
        <v>39</v>
      </c>
      <c r="C2974" t="s">
        <v>45</v>
      </c>
      <c r="D2974" t="s">
        <v>53</v>
      </c>
      <c r="E2974">
        <v>24</v>
      </c>
      <c r="F2974" t="str">
        <f t="shared" si="46"/>
        <v>Average Per Ton1-in-2June System Peak Day30% Cycling24</v>
      </c>
      <c r="G2974">
        <v>0.52237469999999997</v>
      </c>
      <c r="H2974">
        <v>0.52237469999999997</v>
      </c>
      <c r="I2974">
        <v>63.309100000000001</v>
      </c>
      <c r="J2974">
        <v>0</v>
      </c>
      <c r="K2974">
        <v>0</v>
      </c>
      <c r="L2974">
        <v>0</v>
      </c>
      <c r="M2974">
        <v>0</v>
      </c>
      <c r="N2974">
        <v>0</v>
      </c>
      <c r="O2974">
        <v>1469</v>
      </c>
    </row>
    <row r="2975" spans="1:15">
      <c r="A2975" t="s">
        <v>29</v>
      </c>
      <c r="B2975" t="s">
        <v>39</v>
      </c>
      <c r="C2975" t="s">
        <v>45</v>
      </c>
      <c r="D2975" t="s">
        <v>53</v>
      </c>
      <c r="E2975">
        <v>24</v>
      </c>
      <c r="F2975" t="str">
        <f t="shared" si="46"/>
        <v>Average Per Premise1-in-2June System Peak Day30% Cycling24</v>
      </c>
      <c r="G2975">
        <v>5.3864340000000004</v>
      </c>
      <c r="H2975">
        <v>5.3864340000000004</v>
      </c>
      <c r="I2975">
        <v>63.309100000000001</v>
      </c>
      <c r="J2975">
        <v>0</v>
      </c>
      <c r="K2975">
        <v>0</v>
      </c>
      <c r="L2975">
        <v>0</v>
      </c>
      <c r="M2975">
        <v>0</v>
      </c>
      <c r="N2975">
        <v>0</v>
      </c>
      <c r="O2975">
        <v>1469</v>
      </c>
    </row>
    <row r="2976" spans="1:15">
      <c r="A2976" t="s">
        <v>30</v>
      </c>
      <c r="B2976" t="s">
        <v>39</v>
      </c>
      <c r="C2976" t="s">
        <v>45</v>
      </c>
      <c r="D2976" t="s">
        <v>53</v>
      </c>
      <c r="E2976">
        <v>24</v>
      </c>
      <c r="F2976" t="str">
        <f t="shared" si="46"/>
        <v>Average Per Device1-in-2June System Peak Day30% Cycling24</v>
      </c>
      <c r="G2976">
        <v>2.0231840000000001</v>
      </c>
      <c r="H2976">
        <v>2.0231840000000001</v>
      </c>
      <c r="I2976">
        <v>63.309100000000001</v>
      </c>
      <c r="J2976">
        <v>0</v>
      </c>
      <c r="K2976">
        <v>0</v>
      </c>
      <c r="L2976">
        <v>0</v>
      </c>
      <c r="M2976">
        <v>0</v>
      </c>
      <c r="N2976">
        <v>0</v>
      </c>
      <c r="O2976">
        <v>1469</v>
      </c>
    </row>
    <row r="2977" spans="1:15">
      <c r="A2977" t="s">
        <v>51</v>
      </c>
      <c r="B2977" t="s">
        <v>39</v>
      </c>
      <c r="C2977" t="s">
        <v>45</v>
      </c>
      <c r="D2977" t="s">
        <v>53</v>
      </c>
      <c r="E2977">
        <v>24</v>
      </c>
      <c r="F2977" t="str">
        <f t="shared" si="46"/>
        <v>Aggregate1-in-2June System Peak Day30% Cycling24</v>
      </c>
      <c r="G2977">
        <v>7.9126709999999996</v>
      </c>
      <c r="H2977">
        <v>7.9126709999999996</v>
      </c>
      <c r="I2977">
        <v>63.309100000000001</v>
      </c>
      <c r="J2977">
        <v>0</v>
      </c>
      <c r="K2977">
        <v>0</v>
      </c>
      <c r="L2977">
        <v>0</v>
      </c>
      <c r="M2977">
        <v>0</v>
      </c>
      <c r="N2977">
        <v>0</v>
      </c>
      <c r="O2977">
        <v>1469</v>
      </c>
    </row>
    <row r="2978" spans="1:15">
      <c r="A2978" t="s">
        <v>31</v>
      </c>
      <c r="B2978" t="s">
        <v>39</v>
      </c>
      <c r="C2978" t="s">
        <v>45</v>
      </c>
      <c r="D2978" t="s">
        <v>32</v>
      </c>
      <c r="E2978">
        <v>1</v>
      </c>
      <c r="F2978" t="str">
        <f t="shared" si="46"/>
        <v>Average Per Ton1-in-2June System Peak Day50% Cycling1</v>
      </c>
      <c r="G2978">
        <v>0.39702749999999998</v>
      </c>
      <c r="H2978">
        <v>0.39702749999999998</v>
      </c>
      <c r="I2978">
        <v>63.677199999999999</v>
      </c>
      <c r="J2978">
        <v>0</v>
      </c>
      <c r="K2978">
        <v>0</v>
      </c>
      <c r="L2978">
        <v>0</v>
      </c>
      <c r="M2978">
        <v>0</v>
      </c>
      <c r="N2978">
        <v>0</v>
      </c>
      <c r="O2978">
        <v>3401</v>
      </c>
    </row>
    <row r="2979" spans="1:15">
      <c r="A2979" t="s">
        <v>29</v>
      </c>
      <c r="B2979" t="s">
        <v>39</v>
      </c>
      <c r="C2979" t="s">
        <v>45</v>
      </c>
      <c r="D2979" t="s">
        <v>32</v>
      </c>
      <c r="E2979">
        <v>1</v>
      </c>
      <c r="F2979" t="str">
        <f t="shared" si="46"/>
        <v>Average Per Premise1-in-2June System Peak Day50% Cycling1</v>
      </c>
      <c r="G2979">
        <v>3.4861960000000001</v>
      </c>
      <c r="H2979">
        <v>3.4861960000000001</v>
      </c>
      <c r="I2979">
        <v>63.677199999999999</v>
      </c>
      <c r="J2979">
        <v>0</v>
      </c>
      <c r="K2979">
        <v>0</v>
      </c>
      <c r="L2979">
        <v>0</v>
      </c>
      <c r="M2979">
        <v>0</v>
      </c>
      <c r="N2979">
        <v>0</v>
      </c>
      <c r="O2979">
        <v>3401</v>
      </c>
    </row>
    <row r="2980" spans="1:15">
      <c r="A2980" t="s">
        <v>30</v>
      </c>
      <c r="B2980" t="s">
        <v>39</v>
      </c>
      <c r="C2980" t="s">
        <v>45</v>
      </c>
      <c r="D2980" t="s">
        <v>32</v>
      </c>
      <c r="E2980">
        <v>1</v>
      </c>
      <c r="F2980" t="str">
        <f t="shared" si="46"/>
        <v>Average Per Device1-in-2June System Peak Day50% Cycling1</v>
      </c>
      <c r="G2980">
        <v>1.543018</v>
      </c>
      <c r="H2980">
        <v>1.543018</v>
      </c>
      <c r="I2980">
        <v>63.677199999999999</v>
      </c>
      <c r="J2980">
        <v>0</v>
      </c>
      <c r="K2980">
        <v>0</v>
      </c>
      <c r="L2980">
        <v>0</v>
      </c>
      <c r="M2980">
        <v>0</v>
      </c>
      <c r="N2980">
        <v>0</v>
      </c>
      <c r="O2980">
        <v>3401</v>
      </c>
    </row>
    <row r="2981" spans="1:15">
      <c r="A2981" t="s">
        <v>51</v>
      </c>
      <c r="B2981" t="s">
        <v>39</v>
      </c>
      <c r="C2981" t="s">
        <v>45</v>
      </c>
      <c r="D2981" t="s">
        <v>32</v>
      </c>
      <c r="E2981">
        <v>1</v>
      </c>
      <c r="F2981" t="str">
        <f t="shared" si="46"/>
        <v>Aggregate1-in-2June System Peak Day50% Cycling1</v>
      </c>
      <c r="G2981">
        <v>11.85655</v>
      </c>
      <c r="H2981">
        <v>11.85655</v>
      </c>
      <c r="I2981">
        <v>63.677199999999999</v>
      </c>
      <c r="J2981">
        <v>0</v>
      </c>
      <c r="K2981">
        <v>0</v>
      </c>
      <c r="L2981">
        <v>0</v>
      </c>
      <c r="M2981">
        <v>0</v>
      </c>
      <c r="N2981">
        <v>0</v>
      </c>
      <c r="O2981">
        <v>3401</v>
      </c>
    </row>
    <row r="2982" spans="1:15">
      <c r="A2982" t="s">
        <v>31</v>
      </c>
      <c r="B2982" t="s">
        <v>39</v>
      </c>
      <c r="C2982" t="s">
        <v>45</v>
      </c>
      <c r="D2982" t="s">
        <v>32</v>
      </c>
      <c r="E2982">
        <v>2</v>
      </c>
      <c r="F2982" t="str">
        <f t="shared" si="46"/>
        <v>Average Per Ton1-in-2June System Peak Day50% Cycling2</v>
      </c>
      <c r="G2982">
        <v>0.38190869999999999</v>
      </c>
      <c r="H2982">
        <v>0.38190869999999999</v>
      </c>
      <c r="I2982">
        <v>62.048200000000001</v>
      </c>
      <c r="J2982">
        <v>0</v>
      </c>
      <c r="K2982">
        <v>0</v>
      </c>
      <c r="L2982">
        <v>0</v>
      </c>
      <c r="M2982">
        <v>0</v>
      </c>
      <c r="N2982">
        <v>0</v>
      </c>
      <c r="O2982">
        <v>3401</v>
      </c>
    </row>
    <row r="2983" spans="1:15">
      <c r="A2983" t="s">
        <v>29</v>
      </c>
      <c r="B2983" t="s">
        <v>39</v>
      </c>
      <c r="C2983" t="s">
        <v>45</v>
      </c>
      <c r="D2983" t="s">
        <v>32</v>
      </c>
      <c r="E2983">
        <v>2</v>
      </c>
      <c r="F2983" t="str">
        <f t="shared" si="46"/>
        <v>Average Per Premise1-in-2June System Peak Day50% Cycling2</v>
      </c>
      <c r="G2983">
        <v>3.3534419999999998</v>
      </c>
      <c r="H2983">
        <v>3.3534419999999998</v>
      </c>
      <c r="I2983">
        <v>62.048200000000001</v>
      </c>
      <c r="J2983">
        <v>0</v>
      </c>
      <c r="K2983">
        <v>0</v>
      </c>
      <c r="L2983">
        <v>0</v>
      </c>
      <c r="M2983">
        <v>0</v>
      </c>
      <c r="N2983">
        <v>0</v>
      </c>
      <c r="O2983">
        <v>3401</v>
      </c>
    </row>
    <row r="2984" spans="1:15">
      <c r="A2984" t="s">
        <v>30</v>
      </c>
      <c r="B2984" t="s">
        <v>39</v>
      </c>
      <c r="C2984" t="s">
        <v>45</v>
      </c>
      <c r="D2984" t="s">
        <v>32</v>
      </c>
      <c r="E2984">
        <v>2</v>
      </c>
      <c r="F2984" t="str">
        <f t="shared" si="46"/>
        <v>Average Per Device1-in-2June System Peak Day50% Cycling2</v>
      </c>
      <c r="G2984">
        <v>1.4842599999999999</v>
      </c>
      <c r="H2984">
        <v>1.4842599999999999</v>
      </c>
      <c r="I2984">
        <v>62.048200000000001</v>
      </c>
      <c r="J2984">
        <v>0</v>
      </c>
      <c r="K2984">
        <v>0</v>
      </c>
      <c r="L2984">
        <v>0</v>
      </c>
      <c r="M2984">
        <v>0</v>
      </c>
      <c r="N2984">
        <v>0</v>
      </c>
      <c r="O2984">
        <v>3401</v>
      </c>
    </row>
    <row r="2985" spans="1:15">
      <c r="A2985" t="s">
        <v>51</v>
      </c>
      <c r="B2985" t="s">
        <v>39</v>
      </c>
      <c r="C2985" t="s">
        <v>45</v>
      </c>
      <c r="D2985" t="s">
        <v>32</v>
      </c>
      <c r="E2985">
        <v>2</v>
      </c>
      <c r="F2985" t="str">
        <f t="shared" si="46"/>
        <v>Aggregate1-in-2June System Peak Day50% Cycling2</v>
      </c>
      <c r="G2985">
        <v>11.405049999999999</v>
      </c>
      <c r="H2985">
        <v>11.405049999999999</v>
      </c>
      <c r="I2985">
        <v>62.048200000000001</v>
      </c>
      <c r="J2985">
        <v>0</v>
      </c>
      <c r="K2985">
        <v>0</v>
      </c>
      <c r="L2985">
        <v>0</v>
      </c>
      <c r="M2985">
        <v>0</v>
      </c>
      <c r="N2985">
        <v>0</v>
      </c>
      <c r="O2985">
        <v>3401</v>
      </c>
    </row>
    <row r="2986" spans="1:15">
      <c r="A2986" t="s">
        <v>31</v>
      </c>
      <c r="B2986" t="s">
        <v>39</v>
      </c>
      <c r="C2986" t="s">
        <v>45</v>
      </c>
      <c r="D2986" t="s">
        <v>32</v>
      </c>
      <c r="E2986">
        <v>3</v>
      </c>
      <c r="F2986" t="str">
        <f t="shared" si="46"/>
        <v>Average Per Ton1-in-2June System Peak Day50% Cycling3</v>
      </c>
      <c r="G2986">
        <v>0.37279109999999999</v>
      </c>
      <c r="H2986">
        <v>0.37279109999999999</v>
      </c>
      <c r="I2986">
        <v>62.213200000000001</v>
      </c>
      <c r="J2986">
        <v>0</v>
      </c>
      <c r="K2986">
        <v>0</v>
      </c>
      <c r="L2986">
        <v>0</v>
      </c>
      <c r="M2986">
        <v>0</v>
      </c>
      <c r="N2986">
        <v>0</v>
      </c>
      <c r="O2986">
        <v>3401</v>
      </c>
    </row>
    <row r="2987" spans="1:15">
      <c r="A2987" t="s">
        <v>29</v>
      </c>
      <c r="B2987" t="s">
        <v>39</v>
      </c>
      <c r="C2987" t="s">
        <v>45</v>
      </c>
      <c r="D2987" t="s">
        <v>32</v>
      </c>
      <c r="E2987">
        <v>3</v>
      </c>
      <c r="F2987" t="str">
        <f t="shared" si="46"/>
        <v>Average Per Premise1-in-2June System Peak Day50% Cycling3</v>
      </c>
      <c r="G2987">
        <v>3.2733819999999998</v>
      </c>
      <c r="H2987">
        <v>3.2733819999999998</v>
      </c>
      <c r="I2987">
        <v>62.213200000000001</v>
      </c>
      <c r="J2987">
        <v>0</v>
      </c>
      <c r="K2987">
        <v>0</v>
      </c>
      <c r="L2987">
        <v>0</v>
      </c>
      <c r="M2987">
        <v>0</v>
      </c>
      <c r="N2987">
        <v>0</v>
      </c>
      <c r="O2987">
        <v>3401</v>
      </c>
    </row>
    <row r="2988" spans="1:15">
      <c r="A2988" t="s">
        <v>30</v>
      </c>
      <c r="B2988" t="s">
        <v>39</v>
      </c>
      <c r="C2988" t="s">
        <v>45</v>
      </c>
      <c r="D2988" t="s">
        <v>32</v>
      </c>
      <c r="E2988">
        <v>3</v>
      </c>
      <c r="F2988" t="str">
        <f t="shared" si="46"/>
        <v>Average Per Device1-in-2June System Peak Day50% Cycling3</v>
      </c>
      <c r="G2988">
        <v>1.448825</v>
      </c>
      <c r="H2988">
        <v>1.448825</v>
      </c>
      <c r="I2988">
        <v>62.213200000000001</v>
      </c>
      <c r="J2988">
        <v>0</v>
      </c>
      <c r="K2988">
        <v>0</v>
      </c>
      <c r="L2988">
        <v>0</v>
      </c>
      <c r="M2988">
        <v>0</v>
      </c>
      <c r="N2988">
        <v>0</v>
      </c>
      <c r="O2988">
        <v>3401</v>
      </c>
    </row>
    <row r="2989" spans="1:15">
      <c r="A2989" t="s">
        <v>51</v>
      </c>
      <c r="B2989" t="s">
        <v>39</v>
      </c>
      <c r="C2989" t="s">
        <v>45</v>
      </c>
      <c r="D2989" t="s">
        <v>32</v>
      </c>
      <c r="E2989">
        <v>3</v>
      </c>
      <c r="F2989" t="str">
        <f t="shared" si="46"/>
        <v>Aggregate1-in-2June System Peak Day50% Cycling3</v>
      </c>
      <c r="G2989">
        <v>11.132770000000001</v>
      </c>
      <c r="H2989">
        <v>11.132770000000001</v>
      </c>
      <c r="I2989">
        <v>62.213200000000001</v>
      </c>
      <c r="J2989">
        <v>0</v>
      </c>
      <c r="K2989">
        <v>0</v>
      </c>
      <c r="L2989">
        <v>0</v>
      </c>
      <c r="M2989">
        <v>0</v>
      </c>
      <c r="N2989">
        <v>0</v>
      </c>
      <c r="O2989">
        <v>3401</v>
      </c>
    </row>
    <row r="2990" spans="1:15">
      <c r="A2990" t="s">
        <v>31</v>
      </c>
      <c r="B2990" t="s">
        <v>39</v>
      </c>
      <c r="C2990" t="s">
        <v>45</v>
      </c>
      <c r="D2990" t="s">
        <v>32</v>
      </c>
      <c r="E2990">
        <v>4</v>
      </c>
      <c r="F2990" t="str">
        <f t="shared" si="46"/>
        <v>Average Per Ton1-in-2June System Peak Day50% Cycling4</v>
      </c>
      <c r="G2990">
        <v>0.36958049999999998</v>
      </c>
      <c r="H2990">
        <v>0.36958049999999998</v>
      </c>
      <c r="I2990">
        <v>62.363399999999999</v>
      </c>
      <c r="J2990">
        <v>0</v>
      </c>
      <c r="K2990">
        <v>0</v>
      </c>
      <c r="L2990">
        <v>0</v>
      </c>
      <c r="M2990">
        <v>0</v>
      </c>
      <c r="N2990">
        <v>0</v>
      </c>
      <c r="O2990">
        <v>3401</v>
      </c>
    </row>
    <row r="2991" spans="1:15">
      <c r="A2991" t="s">
        <v>29</v>
      </c>
      <c r="B2991" t="s">
        <v>39</v>
      </c>
      <c r="C2991" t="s">
        <v>45</v>
      </c>
      <c r="D2991" t="s">
        <v>32</v>
      </c>
      <c r="E2991">
        <v>4</v>
      </c>
      <c r="F2991" t="str">
        <f t="shared" si="46"/>
        <v>Average Per Premise1-in-2June System Peak Day50% Cycling4</v>
      </c>
      <c r="G2991">
        <v>3.2451910000000002</v>
      </c>
      <c r="H2991">
        <v>3.2451910000000002</v>
      </c>
      <c r="I2991">
        <v>62.363399999999999</v>
      </c>
      <c r="J2991">
        <v>0</v>
      </c>
      <c r="K2991">
        <v>0</v>
      </c>
      <c r="L2991">
        <v>0</v>
      </c>
      <c r="M2991">
        <v>0</v>
      </c>
      <c r="N2991">
        <v>0</v>
      </c>
      <c r="O2991">
        <v>3401</v>
      </c>
    </row>
    <row r="2992" spans="1:15">
      <c r="A2992" t="s">
        <v>30</v>
      </c>
      <c r="B2992" t="s">
        <v>39</v>
      </c>
      <c r="C2992" t="s">
        <v>45</v>
      </c>
      <c r="D2992" t="s">
        <v>32</v>
      </c>
      <c r="E2992">
        <v>4</v>
      </c>
      <c r="F2992" t="str">
        <f t="shared" si="46"/>
        <v>Average Per Device1-in-2June System Peak Day50% Cycling4</v>
      </c>
      <c r="G2992">
        <v>1.436347</v>
      </c>
      <c r="H2992">
        <v>1.436347</v>
      </c>
      <c r="I2992">
        <v>62.363399999999999</v>
      </c>
      <c r="J2992">
        <v>0</v>
      </c>
      <c r="K2992">
        <v>0</v>
      </c>
      <c r="L2992">
        <v>0</v>
      </c>
      <c r="M2992">
        <v>0</v>
      </c>
      <c r="N2992">
        <v>0</v>
      </c>
      <c r="O2992">
        <v>3401</v>
      </c>
    </row>
    <row r="2993" spans="1:15">
      <c r="A2993" t="s">
        <v>51</v>
      </c>
      <c r="B2993" t="s">
        <v>39</v>
      </c>
      <c r="C2993" t="s">
        <v>45</v>
      </c>
      <c r="D2993" t="s">
        <v>32</v>
      </c>
      <c r="E2993">
        <v>4</v>
      </c>
      <c r="F2993" t="str">
        <f t="shared" si="46"/>
        <v>Aggregate1-in-2June System Peak Day50% Cycling4</v>
      </c>
      <c r="G2993">
        <v>11.03689</v>
      </c>
      <c r="H2993">
        <v>11.03689</v>
      </c>
      <c r="I2993">
        <v>62.363399999999999</v>
      </c>
      <c r="J2993">
        <v>0</v>
      </c>
      <c r="K2993">
        <v>0</v>
      </c>
      <c r="L2993">
        <v>0</v>
      </c>
      <c r="M2993">
        <v>0</v>
      </c>
      <c r="N2993">
        <v>0</v>
      </c>
      <c r="O2993">
        <v>3401</v>
      </c>
    </row>
    <row r="2994" spans="1:15">
      <c r="A2994" t="s">
        <v>31</v>
      </c>
      <c r="B2994" t="s">
        <v>39</v>
      </c>
      <c r="C2994" t="s">
        <v>45</v>
      </c>
      <c r="D2994" t="s">
        <v>32</v>
      </c>
      <c r="E2994">
        <v>5</v>
      </c>
      <c r="F2994" t="str">
        <f t="shared" si="46"/>
        <v>Average Per Ton1-in-2June System Peak Day50% Cycling5</v>
      </c>
      <c r="G2994">
        <v>0.38151990000000002</v>
      </c>
      <c r="H2994">
        <v>0.38151990000000002</v>
      </c>
      <c r="I2994">
        <v>62.802700000000002</v>
      </c>
      <c r="J2994">
        <v>0</v>
      </c>
      <c r="K2994">
        <v>0</v>
      </c>
      <c r="L2994">
        <v>0</v>
      </c>
      <c r="M2994">
        <v>0</v>
      </c>
      <c r="N2994">
        <v>0</v>
      </c>
      <c r="O2994">
        <v>3401</v>
      </c>
    </row>
    <row r="2995" spans="1:15">
      <c r="A2995" t="s">
        <v>29</v>
      </c>
      <c r="B2995" t="s">
        <v>39</v>
      </c>
      <c r="C2995" t="s">
        <v>45</v>
      </c>
      <c r="D2995" t="s">
        <v>32</v>
      </c>
      <c r="E2995">
        <v>5</v>
      </c>
      <c r="F2995" t="str">
        <f t="shared" si="46"/>
        <v>Average Per Premise1-in-2June System Peak Day50% Cycling5</v>
      </c>
      <c r="G2995">
        <v>3.3500269999999999</v>
      </c>
      <c r="H2995">
        <v>3.3500269999999999</v>
      </c>
      <c r="I2995">
        <v>62.802700000000002</v>
      </c>
      <c r="J2995">
        <v>0</v>
      </c>
      <c r="K2995">
        <v>0</v>
      </c>
      <c r="L2995">
        <v>0</v>
      </c>
      <c r="M2995">
        <v>0</v>
      </c>
      <c r="N2995">
        <v>0</v>
      </c>
      <c r="O2995">
        <v>3401</v>
      </c>
    </row>
    <row r="2996" spans="1:15">
      <c r="A2996" t="s">
        <v>30</v>
      </c>
      <c r="B2996" t="s">
        <v>39</v>
      </c>
      <c r="C2996" t="s">
        <v>45</v>
      </c>
      <c r="D2996" t="s">
        <v>32</v>
      </c>
      <c r="E2996">
        <v>5</v>
      </c>
      <c r="F2996" t="str">
        <f t="shared" si="46"/>
        <v>Average Per Device1-in-2June System Peak Day50% Cycling5</v>
      </c>
      <c r="G2996">
        <v>1.4827490000000001</v>
      </c>
      <c r="H2996">
        <v>1.4827490000000001</v>
      </c>
      <c r="I2996">
        <v>62.802700000000002</v>
      </c>
      <c r="J2996">
        <v>0</v>
      </c>
      <c r="K2996">
        <v>0</v>
      </c>
      <c r="L2996">
        <v>0</v>
      </c>
      <c r="M2996">
        <v>0</v>
      </c>
      <c r="N2996">
        <v>0</v>
      </c>
      <c r="O2996">
        <v>3401</v>
      </c>
    </row>
    <row r="2997" spans="1:15">
      <c r="A2997" t="s">
        <v>51</v>
      </c>
      <c r="B2997" t="s">
        <v>39</v>
      </c>
      <c r="C2997" t="s">
        <v>45</v>
      </c>
      <c r="D2997" t="s">
        <v>32</v>
      </c>
      <c r="E2997">
        <v>5</v>
      </c>
      <c r="F2997" t="str">
        <f t="shared" si="46"/>
        <v>Aggregate1-in-2June System Peak Day50% Cycling5</v>
      </c>
      <c r="G2997">
        <v>11.39344</v>
      </c>
      <c r="H2997">
        <v>11.39344</v>
      </c>
      <c r="I2997">
        <v>62.802700000000002</v>
      </c>
      <c r="J2997">
        <v>0</v>
      </c>
      <c r="K2997">
        <v>0</v>
      </c>
      <c r="L2997">
        <v>0</v>
      </c>
      <c r="M2997">
        <v>0</v>
      </c>
      <c r="N2997">
        <v>0</v>
      </c>
      <c r="O2997">
        <v>3401</v>
      </c>
    </row>
    <row r="2998" spans="1:15">
      <c r="A2998" t="s">
        <v>31</v>
      </c>
      <c r="B2998" t="s">
        <v>39</v>
      </c>
      <c r="C2998" t="s">
        <v>45</v>
      </c>
      <c r="D2998" t="s">
        <v>32</v>
      </c>
      <c r="E2998">
        <v>6</v>
      </c>
      <c r="F2998" t="str">
        <f t="shared" si="46"/>
        <v>Average Per Ton1-in-2June System Peak Day50% Cycling6</v>
      </c>
      <c r="G2998">
        <v>0.4135085</v>
      </c>
      <c r="H2998">
        <v>0.4135085</v>
      </c>
      <c r="I2998">
        <v>62.373699999999999</v>
      </c>
      <c r="J2998">
        <v>0</v>
      </c>
      <c r="K2998">
        <v>0</v>
      </c>
      <c r="L2998">
        <v>0</v>
      </c>
      <c r="M2998">
        <v>0</v>
      </c>
      <c r="N2998">
        <v>0</v>
      </c>
      <c r="O2998">
        <v>3401</v>
      </c>
    </row>
    <row r="2999" spans="1:15">
      <c r="A2999" t="s">
        <v>29</v>
      </c>
      <c r="B2999" t="s">
        <v>39</v>
      </c>
      <c r="C2999" t="s">
        <v>45</v>
      </c>
      <c r="D2999" t="s">
        <v>32</v>
      </c>
      <c r="E2999">
        <v>6</v>
      </c>
      <c r="F2999" t="str">
        <f t="shared" si="46"/>
        <v>Average Per Premise1-in-2June System Peak Day50% Cycling6</v>
      </c>
      <c r="G2999">
        <v>3.6309110000000002</v>
      </c>
      <c r="H2999">
        <v>3.6309110000000002</v>
      </c>
      <c r="I2999">
        <v>62.373699999999999</v>
      </c>
      <c r="J2999">
        <v>0</v>
      </c>
      <c r="K2999">
        <v>0</v>
      </c>
      <c r="L2999">
        <v>0</v>
      </c>
      <c r="M2999">
        <v>0</v>
      </c>
      <c r="N2999">
        <v>0</v>
      </c>
      <c r="O2999">
        <v>3401</v>
      </c>
    </row>
    <row r="3000" spans="1:15">
      <c r="A3000" t="s">
        <v>30</v>
      </c>
      <c r="B3000" t="s">
        <v>39</v>
      </c>
      <c r="C3000" t="s">
        <v>45</v>
      </c>
      <c r="D3000" t="s">
        <v>32</v>
      </c>
      <c r="E3000">
        <v>6</v>
      </c>
      <c r="F3000" t="str">
        <f t="shared" si="46"/>
        <v>Average Per Device1-in-2June System Peak Day50% Cycling6</v>
      </c>
      <c r="G3000">
        <v>1.60707</v>
      </c>
      <c r="H3000">
        <v>1.60707</v>
      </c>
      <c r="I3000">
        <v>62.373699999999999</v>
      </c>
      <c r="J3000">
        <v>0</v>
      </c>
      <c r="K3000">
        <v>0</v>
      </c>
      <c r="L3000">
        <v>0</v>
      </c>
      <c r="M3000">
        <v>0</v>
      </c>
      <c r="N3000">
        <v>0</v>
      </c>
      <c r="O3000">
        <v>3401</v>
      </c>
    </row>
    <row r="3001" spans="1:15">
      <c r="A3001" t="s">
        <v>51</v>
      </c>
      <c r="B3001" t="s">
        <v>39</v>
      </c>
      <c r="C3001" t="s">
        <v>45</v>
      </c>
      <c r="D3001" t="s">
        <v>32</v>
      </c>
      <c r="E3001">
        <v>6</v>
      </c>
      <c r="F3001" t="str">
        <f t="shared" si="46"/>
        <v>Aggregate1-in-2June System Peak Day50% Cycling6</v>
      </c>
      <c r="G3001">
        <v>12.34873</v>
      </c>
      <c r="H3001">
        <v>12.34873</v>
      </c>
      <c r="I3001">
        <v>62.373699999999999</v>
      </c>
      <c r="J3001">
        <v>0</v>
      </c>
      <c r="K3001">
        <v>0</v>
      </c>
      <c r="L3001">
        <v>0</v>
      </c>
      <c r="M3001">
        <v>0</v>
      </c>
      <c r="N3001">
        <v>0</v>
      </c>
      <c r="O3001">
        <v>3401</v>
      </c>
    </row>
    <row r="3002" spans="1:15">
      <c r="A3002" t="s">
        <v>31</v>
      </c>
      <c r="B3002" t="s">
        <v>39</v>
      </c>
      <c r="C3002" t="s">
        <v>45</v>
      </c>
      <c r="D3002" t="s">
        <v>32</v>
      </c>
      <c r="E3002">
        <v>7</v>
      </c>
      <c r="F3002" t="str">
        <f t="shared" si="46"/>
        <v>Average Per Ton1-in-2June System Peak Day50% Cycling7</v>
      </c>
      <c r="G3002">
        <v>0.46947909999999998</v>
      </c>
      <c r="H3002">
        <v>0.46947909999999998</v>
      </c>
      <c r="I3002">
        <v>63.1126</v>
      </c>
      <c r="J3002">
        <v>0</v>
      </c>
      <c r="K3002">
        <v>0</v>
      </c>
      <c r="L3002">
        <v>0</v>
      </c>
      <c r="M3002">
        <v>0</v>
      </c>
      <c r="N3002">
        <v>0</v>
      </c>
      <c r="O3002">
        <v>3401</v>
      </c>
    </row>
    <row r="3003" spans="1:15">
      <c r="A3003" t="s">
        <v>29</v>
      </c>
      <c r="B3003" t="s">
        <v>39</v>
      </c>
      <c r="C3003" t="s">
        <v>45</v>
      </c>
      <c r="D3003" t="s">
        <v>32</v>
      </c>
      <c r="E3003">
        <v>7</v>
      </c>
      <c r="F3003" t="str">
        <f t="shared" si="46"/>
        <v>Average Per Premise1-in-2June System Peak Day50% Cycling7</v>
      </c>
      <c r="G3003">
        <v>4.1223739999999998</v>
      </c>
      <c r="H3003">
        <v>4.1223739999999998</v>
      </c>
      <c r="I3003">
        <v>63.1126</v>
      </c>
      <c r="J3003">
        <v>0</v>
      </c>
      <c r="K3003">
        <v>0</v>
      </c>
      <c r="L3003">
        <v>0</v>
      </c>
      <c r="M3003">
        <v>0</v>
      </c>
      <c r="N3003">
        <v>0</v>
      </c>
      <c r="O3003">
        <v>3401</v>
      </c>
    </row>
    <row r="3004" spans="1:15">
      <c r="A3004" t="s">
        <v>30</v>
      </c>
      <c r="B3004" t="s">
        <v>39</v>
      </c>
      <c r="C3004" t="s">
        <v>45</v>
      </c>
      <c r="D3004" t="s">
        <v>32</v>
      </c>
      <c r="E3004">
        <v>7</v>
      </c>
      <c r="F3004" t="str">
        <f t="shared" si="46"/>
        <v>Average Per Device1-in-2June System Peak Day50% Cycling7</v>
      </c>
      <c r="G3004">
        <v>1.8245960000000001</v>
      </c>
      <c r="H3004">
        <v>1.8245960000000001</v>
      </c>
      <c r="I3004">
        <v>63.1126</v>
      </c>
      <c r="J3004">
        <v>0</v>
      </c>
      <c r="K3004">
        <v>0</v>
      </c>
      <c r="L3004">
        <v>0</v>
      </c>
      <c r="M3004">
        <v>0</v>
      </c>
      <c r="N3004">
        <v>0</v>
      </c>
      <c r="O3004">
        <v>3401</v>
      </c>
    </row>
    <row r="3005" spans="1:15">
      <c r="A3005" t="s">
        <v>51</v>
      </c>
      <c r="B3005" t="s">
        <v>39</v>
      </c>
      <c r="C3005" t="s">
        <v>45</v>
      </c>
      <c r="D3005" t="s">
        <v>32</v>
      </c>
      <c r="E3005">
        <v>7</v>
      </c>
      <c r="F3005" t="str">
        <f t="shared" si="46"/>
        <v>Aggregate1-in-2June System Peak Day50% Cycling7</v>
      </c>
      <c r="G3005">
        <v>14.020200000000001</v>
      </c>
      <c r="H3005">
        <v>14.020200000000001</v>
      </c>
      <c r="I3005">
        <v>63.1126</v>
      </c>
      <c r="J3005">
        <v>0</v>
      </c>
      <c r="K3005">
        <v>0</v>
      </c>
      <c r="L3005">
        <v>0</v>
      </c>
      <c r="M3005">
        <v>0</v>
      </c>
      <c r="N3005">
        <v>0</v>
      </c>
      <c r="O3005">
        <v>3401</v>
      </c>
    </row>
    <row r="3006" spans="1:15">
      <c r="A3006" t="s">
        <v>31</v>
      </c>
      <c r="B3006" t="s">
        <v>39</v>
      </c>
      <c r="C3006" t="s">
        <v>45</v>
      </c>
      <c r="D3006" t="s">
        <v>32</v>
      </c>
      <c r="E3006">
        <v>8</v>
      </c>
      <c r="F3006" t="str">
        <f t="shared" si="46"/>
        <v>Average Per Ton1-in-2June System Peak Day50% Cycling8</v>
      </c>
      <c r="G3006">
        <v>0.57733230000000002</v>
      </c>
      <c r="H3006">
        <v>0.57733230000000002</v>
      </c>
      <c r="I3006">
        <v>63.838900000000002</v>
      </c>
      <c r="J3006">
        <v>0</v>
      </c>
      <c r="K3006">
        <v>0</v>
      </c>
      <c r="L3006">
        <v>0</v>
      </c>
      <c r="M3006">
        <v>0</v>
      </c>
      <c r="N3006">
        <v>0</v>
      </c>
      <c r="O3006">
        <v>3401</v>
      </c>
    </row>
    <row r="3007" spans="1:15">
      <c r="A3007" t="s">
        <v>29</v>
      </c>
      <c r="B3007" t="s">
        <v>39</v>
      </c>
      <c r="C3007" t="s">
        <v>45</v>
      </c>
      <c r="D3007" t="s">
        <v>32</v>
      </c>
      <c r="E3007">
        <v>8</v>
      </c>
      <c r="F3007" t="str">
        <f t="shared" si="46"/>
        <v>Average Per Premise1-in-2June System Peak Day50% Cycling8</v>
      </c>
      <c r="G3007">
        <v>5.0694049999999997</v>
      </c>
      <c r="H3007">
        <v>5.0694049999999997</v>
      </c>
      <c r="I3007">
        <v>63.838900000000002</v>
      </c>
      <c r="J3007">
        <v>0</v>
      </c>
      <c r="K3007">
        <v>0</v>
      </c>
      <c r="L3007">
        <v>0</v>
      </c>
      <c r="M3007">
        <v>0</v>
      </c>
      <c r="N3007">
        <v>0</v>
      </c>
      <c r="O3007">
        <v>3401</v>
      </c>
    </row>
    <row r="3008" spans="1:15">
      <c r="A3008" t="s">
        <v>30</v>
      </c>
      <c r="B3008" t="s">
        <v>39</v>
      </c>
      <c r="C3008" t="s">
        <v>45</v>
      </c>
      <c r="D3008" t="s">
        <v>32</v>
      </c>
      <c r="E3008">
        <v>8</v>
      </c>
      <c r="F3008" t="str">
        <f t="shared" si="46"/>
        <v>Average Per Device1-in-2June System Peak Day50% Cycling8</v>
      </c>
      <c r="G3008">
        <v>2.2437589999999998</v>
      </c>
      <c r="H3008">
        <v>2.2437589999999998</v>
      </c>
      <c r="I3008">
        <v>63.838900000000002</v>
      </c>
      <c r="J3008">
        <v>0</v>
      </c>
      <c r="K3008">
        <v>0</v>
      </c>
      <c r="L3008">
        <v>0</v>
      </c>
      <c r="M3008">
        <v>0</v>
      </c>
      <c r="N3008">
        <v>0</v>
      </c>
      <c r="O3008">
        <v>3401</v>
      </c>
    </row>
    <row r="3009" spans="1:15">
      <c r="A3009" t="s">
        <v>51</v>
      </c>
      <c r="B3009" t="s">
        <v>39</v>
      </c>
      <c r="C3009" t="s">
        <v>45</v>
      </c>
      <c r="D3009" t="s">
        <v>32</v>
      </c>
      <c r="E3009">
        <v>8</v>
      </c>
      <c r="F3009" t="str">
        <f t="shared" si="46"/>
        <v>Aggregate1-in-2June System Peak Day50% Cycling8</v>
      </c>
      <c r="G3009">
        <v>17.241050000000001</v>
      </c>
      <c r="H3009">
        <v>17.241050000000001</v>
      </c>
      <c r="I3009">
        <v>63.838900000000002</v>
      </c>
      <c r="J3009">
        <v>0</v>
      </c>
      <c r="K3009">
        <v>0</v>
      </c>
      <c r="L3009">
        <v>0</v>
      </c>
      <c r="M3009">
        <v>0</v>
      </c>
      <c r="N3009">
        <v>0</v>
      </c>
      <c r="O3009">
        <v>3401</v>
      </c>
    </row>
    <row r="3010" spans="1:15">
      <c r="A3010" t="s">
        <v>31</v>
      </c>
      <c r="B3010" t="s">
        <v>39</v>
      </c>
      <c r="C3010" t="s">
        <v>45</v>
      </c>
      <c r="D3010" t="s">
        <v>32</v>
      </c>
      <c r="E3010">
        <v>9</v>
      </c>
      <c r="F3010" t="str">
        <f t="shared" si="46"/>
        <v>Average Per Ton1-in-2June System Peak Day50% Cycling9</v>
      </c>
      <c r="G3010">
        <v>0.73469390000000001</v>
      </c>
      <c r="H3010">
        <v>0.73469390000000001</v>
      </c>
      <c r="I3010">
        <v>65.403400000000005</v>
      </c>
      <c r="J3010">
        <v>0</v>
      </c>
      <c r="K3010">
        <v>0</v>
      </c>
      <c r="L3010">
        <v>0</v>
      </c>
      <c r="M3010">
        <v>0</v>
      </c>
      <c r="N3010">
        <v>0</v>
      </c>
      <c r="O3010">
        <v>3401</v>
      </c>
    </row>
    <row r="3011" spans="1:15">
      <c r="A3011" t="s">
        <v>29</v>
      </c>
      <c r="B3011" t="s">
        <v>39</v>
      </c>
      <c r="C3011" t="s">
        <v>45</v>
      </c>
      <c r="D3011" t="s">
        <v>32</v>
      </c>
      <c r="E3011">
        <v>9</v>
      </c>
      <c r="F3011" t="str">
        <f t="shared" ref="F3011:F3074" si="47">CONCATENATE(A3011,B3011,C3011,D3011,E3011)</f>
        <v>Average Per Premise1-in-2June System Peak Day50% Cycling9</v>
      </c>
      <c r="G3011">
        <v>6.4511570000000003</v>
      </c>
      <c r="H3011">
        <v>6.4511570000000003</v>
      </c>
      <c r="I3011">
        <v>65.403400000000005</v>
      </c>
      <c r="J3011">
        <v>0</v>
      </c>
      <c r="K3011">
        <v>0</v>
      </c>
      <c r="L3011">
        <v>0</v>
      </c>
      <c r="M3011">
        <v>0</v>
      </c>
      <c r="N3011">
        <v>0</v>
      </c>
      <c r="O3011">
        <v>3401</v>
      </c>
    </row>
    <row r="3012" spans="1:15">
      <c r="A3012" t="s">
        <v>30</v>
      </c>
      <c r="B3012" t="s">
        <v>39</v>
      </c>
      <c r="C3012" t="s">
        <v>45</v>
      </c>
      <c r="D3012" t="s">
        <v>32</v>
      </c>
      <c r="E3012">
        <v>9</v>
      </c>
      <c r="F3012" t="str">
        <f t="shared" si="47"/>
        <v>Average Per Device1-in-2June System Peak Day50% Cycling9</v>
      </c>
      <c r="G3012">
        <v>2.855334</v>
      </c>
      <c r="H3012">
        <v>2.855334</v>
      </c>
      <c r="I3012">
        <v>65.403400000000005</v>
      </c>
      <c r="J3012">
        <v>0</v>
      </c>
      <c r="K3012">
        <v>0</v>
      </c>
      <c r="L3012">
        <v>0</v>
      </c>
      <c r="M3012">
        <v>0</v>
      </c>
      <c r="N3012">
        <v>0</v>
      </c>
      <c r="O3012">
        <v>3401</v>
      </c>
    </row>
    <row r="3013" spans="1:15">
      <c r="A3013" t="s">
        <v>51</v>
      </c>
      <c r="B3013" t="s">
        <v>39</v>
      </c>
      <c r="C3013" t="s">
        <v>45</v>
      </c>
      <c r="D3013" t="s">
        <v>32</v>
      </c>
      <c r="E3013">
        <v>9</v>
      </c>
      <c r="F3013" t="str">
        <f t="shared" si="47"/>
        <v>Aggregate1-in-2June System Peak Day50% Cycling9</v>
      </c>
      <c r="G3013">
        <v>21.940380000000001</v>
      </c>
      <c r="H3013">
        <v>21.940380000000001</v>
      </c>
      <c r="I3013">
        <v>65.403400000000005</v>
      </c>
      <c r="J3013">
        <v>0</v>
      </c>
      <c r="K3013">
        <v>0</v>
      </c>
      <c r="L3013">
        <v>0</v>
      </c>
      <c r="M3013">
        <v>0</v>
      </c>
      <c r="N3013">
        <v>0</v>
      </c>
      <c r="O3013">
        <v>3401</v>
      </c>
    </row>
    <row r="3014" spans="1:15">
      <c r="A3014" t="s">
        <v>31</v>
      </c>
      <c r="B3014" t="s">
        <v>39</v>
      </c>
      <c r="C3014" t="s">
        <v>45</v>
      </c>
      <c r="D3014" t="s">
        <v>32</v>
      </c>
      <c r="E3014">
        <v>10</v>
      </c>
      <c r="F3014" t="str">
        <f t="shared" si="47"/>
        <v>Average Per Ton1-in-2June System Peak Day50% Cycling10</v>
      </c>
      <c r="G3014">
        <v>0.87007239999999997</v>
      </c>
      <c r="H3014">
        <v>0.87007239999999997</v>
      </c>
      <c r="I3014">
        <v>68.808599999999998</v>
      </c>
      <c r="J3014">
        <v>0</v>
      </c>
      <c r="K3014">
        <v>0</v>
      </c>
      <c r="L3014">
        <v>0</v>
      </c>
      <c r="M3014">
        <v>0</v>
      </c>
      <c r="N3014">
        <v>0</v>
      </c>
      <c r="O3014">
        <v>3401</v>
      </c>
    </row>
    <row r="3015" spans="1:15">
      <c r="A3015" t="s">
        <v>29</v>
      </c>
      <c r="B3015" t="s">
        <v>39</v>
      </c>
      <c r="C3015" t="s">
        <v>45</v>
      </c>
      <c r="D3015" t="s">
        <v>32</v>
      </c>
      <c r="E3015">
        <v>10</v>
      </c>
      <c r="F3015" t="str">
        <f t="shared" si="47"/>
        <v>Average Per Premise1-in-2June System Peak Day50% Cycling10</v>
      </c>
      <c r="G3015">
        <v>7.6398799999999998</v>
      </c>
      <c r="H3015">
        <v>7.6398799999999998</v>
      </c>
      <c r="I3015">
        <v>68.808599999999998</v>
      </c>
      <c r="J3015">
        <v>0</v>
      </c>
      <c r="K3015">
        <v>0</v>
      </c>
      <c r="L3015">
        <v>0</v>
      </c>
      <c r="M3015">
        <v>0</v>
      </c>
      <c r="N3015">
        <v>0</v>
      </c>
      <c r="O3015">
        <v>3401</v>
      </c>
    </row>
    <row r="3016" spans="1:15">
      <c r="A3016" t="s">
        <v>30</v>
      </c>
      <c r="B3016" t="s">
        <v>39</v>
      </c>
      <c r="C3016" t="s">
        <v>45</v>
      </c>
      <c r="D3016" t="s">
        <v>32</v>
      </c>
      <c r="E3016">
        <v>10</v>
      </c>
      <c r="F3016" t="str">
        <f t="shared" si="47"/>
        <v>Average Per Device1-in-2June System Peak Day50% Cycling10</v>
      </c>
      <c r="G3016">
        <v>3.381472</v>
      </c>
      <c r="H3016">
        <v>3.381472</v>
      </c>
      <c r="I3016">
        <v>68.808599999999998</v>
      </c>
      <c r="J3016">
        <v>0</v>
      </c>
      <c r="K3016">
        <v>0</v>
      </c>
      <c r="L3016">
        <v>0</v>
      </c>
      <c r="M3016">
        <v>0</v>
      </c>
      <c r="N3016">
        <v>0</v>
      </c>
      <c r="O3016">
        <v>3401</v>
      </c>
    </row>
    <row r="3017" spans="1:15">
      <c r="A3017" t="s">
        <v>51</v>
      </c>
      <c r="B3017" t="s">
        <v>39</v>
      </c>
      <c r="C3017" t="s">
        <v>45</v>
      </c>
      <c r="D3017" t="s">
        <v>32</v>
      </c>
      <c r="E3017">
        <v>10</v>
      </c>
      <c r="F3017" t="str">
        <f t="shared" si="47"/>
        <v>Aggregate1-in-2June System Peak Day50% Cycling10</v>
      </c>
      <c r="G3017">
        <v>25.983229999999999</v>
      </c>
      <c r="H3017">
        <v>25.983229999999999</v>
      </c>
      <c r="I3017">
        <v>68.808599999999998</v>
      </c>
      <c r="J3017">
        <v>0</v>
      </c>
      <c r="K3017">
        <v>0</v>
      </c>
      <c r="L3017">
        <v>0</v>
      </c>
      <c r="M3017">
        <v>0</v>
      </c>
      <c r="N3017">
        <v>0</v>
      </c>
      <c r="O3017">
        <v>3401</v>
      </c>
    </row>
    <row r="3018" spans="1:15">
      <c r="A3018" t="s">
        <v>31</v>
      </c>
      <c r="B3018" t="s">
        <v>39</v>
      </c>
      <c r="C3018" t="s">
        <v>45</v>
      </c>
      <c r="D3018" t="s">
        <v>32</v>
      </c>
      <c r="E3018">
        <v>11</v>
      </c>
      <c r="F3018" t="str">
        <f t="shared" si="47"/>
        <v>Average Per Ton1-in-2June System Peak Day50% Cycling11</v>
      </c>
      <c r="G3018">
        <v>0.97512589999999999</v>
      </c>
      <c r="H3018">
        <v>0.97512589999999999</v>
      </c>
      <c r="I3018">
        <v>71.739800000000002</v>
      </c>
      <c r="J3018">
        <v>0</v>
      </c>
      <c r="K3018">
        <v>0</v>
      </c>
      <c r="L3018">
        <v>0</v>
      </c>
      <c r="M3018">
        <v>0</v>
      </c>
      <c r="N3018">
        <v>0</v>
      </c>
      <c r="O3018">
        <v>3401</v>
      </c>
    </row>
    <row r="3019" spans="1:15">
      <c r="A3019" t="s">
        <v>29</v>
      </c>
      <c r="B3019" t="s">
        <v>39</v>
      </c>
      <c r="C3019" t="s">
        <v>45</v>
      </c>
      <c r="D3019" t="s">
        <v>32</v>
      </c>
      <c r="E3019">
        <v>11</v>
      </c>
      <c r="F3019" t="str">
        <f t="shared" si="47"/>
        <v>Average Per Premise1-in-2June System Peak Day50% Cycling11</v>
      </c>
      <c r="G3019">
        <v>8.5623280000000008</v>
      </c>
      <c r="H3019">
        <v>8.5623280000000008</v>
      </c>
      <c r="I3019">
        <v>71.739800000000002</v>
      </c>
      <c r="J3019">
        <v>0</v>
      </c>
      <c r="K3019">
        <v>0</v>
      </c>
      <c r="L3019">
        <v>0</v>
      </c>
      <c r="M3019">
        <v>0</v>
      </c>
      <c r="N3019">
        <v>0</v>
      </c>
      <c r="O3019">
        <v>3401</v>
      </c>
    </row>
    <row r="3020" spans="1:15">
      <c r="A3020" t="s">
        <v>30</v>
      </c>
      <c r="B3020" t="s">
        <v>39</v>
      </c>
      <c r="C3020" t="s">
        <v>45</v>
      </c>
      <c r="D3020" t="s">
        <v>32</v>
      </c>
      <c r="E3020">
        <v>11</v>
      </c>
      <c r="F3020" t="str">
        <f t="shared" si="47"/>
        <v>Average Per Device1-in-2June System Peak Day50% Cycling11</v>
      </c>
      <c r="G3020">
        <v>3.789755</v>
      </c>
      <c r="H3020">
        <v>3.789755</v>
      </c>
      <c r="I3020">
        <v>71.739800000000002</v>
      </c>
      <c r="J3020">
        <v>0</v>
      </c>
      <c r="K3020">
        <v>0</v>
      </c>
      <c r="L3020">
        <v>0</v>
      </c>
      <c r="M3020">
        <v>0</v>
      </c>
      <c r="N3020">
        <v>0</v>
      </c>
      <c r="O3020">
        <v>3401</v>
      </c>
    </row>
    <row r="3021" spans="1:15">
      <c r="A3021" t="s">
        <v>51</v>
      </c>
      <c r="B3021" t="s">
        <v>39</v>
      </c>
      <c r="C3021" t="s">
        <v>45</v>
      </c>
      <c r="D3021" t="s">
        <v>32</v>
      </c>
      <c r="E3021">
        <v>11</v>
      </c>
      <c r="F3021" t="str">
        <f t="shared" si="47"/>
        <v>Aggregate1-in-2June System Peak Day50% Cycling11</v>
      </c>
      <c r="G3021">
        <v>29.120480000000001</v>
      </c>
      <c r="H3021">
        <v>29.120480000000001</v>
      </c>
      <c r="I3021">
        <v>71.739800000000002</v>
      </c>
      <c r="J3021">
        <v>0</v>
      </c>
      <c r="K3021">
        <v>0</v>
      </c>
      <c r="L3021">
        <v>0</v>
      </c>
      <c r="M3021">
        <v>0</v>
      </c>
      <c r="N3021">
        <v>0</v>
      </c>
      <c r="O3021">
        <v>3401</v>
      </c>
    </row>
    <row r="3022" spans="1:15">
      <c r="A3022" t="s">
        <v>31</v>
      </c>
      <c r="B3022" t="s">
        <v>39</v>
      </c>
      <c r="C3022" t="s">
        <v>45</v>
      </c>
      <c r="D3022" t="s">
        <v>32</v>
      </c>
      <c r="E3022">
        <v>12</v>
      </c>
      <c r="F3022" t="str">
        <f t="shared" si="47"/>
        <v>Average Per Ton1-in-2June System Peak Day50% Cycling12</v>
      </c>
      <c r="G3022">
        <v>1.0292539999999999</v>
      </c>
      <c r="H3022">
        <v>1.0292539999999999</v>
      </c>
      <c r="I3022">
        <v>73.157300000000006</v>
      </c>
      <c r="J3022">
        <v>0</v>
      </c>
      <c r="K3022">
        <v>0</v>
      </c>
      <c r="L3022">
        <v>0</v>
      </c>
      <c r="M3022">
        <v>0</v>
      </c>
      <c r="N3022">
        <v>0</v>
      </c>
      <c r="O3022">
        <v>3401</v>
      </c>
    </row>
    <row r="3023" spans="1:15">
      <c r="A3023" t="s">
        <v>29</v>
      </c>
      <c r="B3023" t="s">
        <v>39</v>
      </c>
      <c r="C3023" t="s">
        <v>45</v>
      </c>
      <c r="D3023" t="s">
        <v>32</v>
      </c>
      <c r="E3023">
        <v>12</v>
      </c>
      <c r="F3023" t="str">
        <f t="shared" si="47"/>
        <v>Average Per Premise1-in-2June System Peak Day50% Cycling12</v>
      </c>
      <c r="G3023">
        <v>9.0376110000000001</v>
      </c>
      <c r="H3023">
        <v>9.0376110000000001</v>
      </c>
      <c r="I3023">
        <v>73.157300000000006</v>
      </c>
      <c r="J3023">
        <v>0</v>
      </c>
      <c r="K3023">
        <v>0</v>
      </c>
      <c r="L3023">
        <v>0</v>
      </c>
      <c r="M3023">
        <v>0</v>
      </c>
      <c r="N3023">
        <v>0</v>
      </c>
      <c r="O3023">
        <v>3401</v>
      </c>
    </row>
    <row r="3024" spans="1:15">
      <c r="A3024" t="s">
        <v>30</v>
      </c>
      <c r="B3024" t="s">
        <v>39</v>
      </c>
      <c r="C3024" t="s">
        <v>45</v>
      </c>
      <c r="D3024" t="s">
        <v>32</v>
      </c>
      <c r="E3024">
        <v>12</v>
      </c>
      <c r="F3024" t="str">
        <f t="shared" si="47"/>
        <v>Average Per Device1-in-2June System Peak Day50% Cycling12</v>
      </c>
      <c r="G3024">
        <v>4.0001189999999998</v>
      </c>
      <c r="H3024">
        <v>4.0001189999999998</v>
      </c>
      <c r="I3024">
        <v>73.157300000000006</v>
      </c>
      <c r="J3024">
        <v>0</v>
      </c>
      <c r="K3024">
        <v>0</v>
      </c>
      <c r="L3024">
        <v>0</v>
      </c>
      <c r="M3024">
        <v>0</v>
      </c>
      <c r="N3024">
        <v>0</v>
      </c>
      <c r="O3024">
        <v>3401</v>
      </c>
    </row>
    <row r="3025" spans="1:15">
      <c r="A3025" t="s">
        <v>51</v>
      </c>
      <c r="B3025" t="s">
        <v>39</v>
      </c>
      <c r="C3025" t="s">
        <v>45</v>
      </c>
      <c r="D3025" t="s">
        <v>32</v>
      </c>
      <c r="E3025">
        <v>12</v>
      </c>
      <c r="F3025" t="str">
        <f t="shared" si="47"/>
        <v>Aggregate1-in-2June System Peak Day50% Cycling12</v>
      </c>
      <c r="G3025">
        <v>30.736910000000002</v>
      </c>
      <c r="H3025">
        <v>30.736910000000002</v>
      </c>
      <c r="I3025">
        <v>73.157300000000006</v>
      </c>
      <c r="J3025">
        <v>0</v>
      </c>
      <c r="K3025">
        <v>0</v>
      </c>
      <c r="L3025">
        <v>0</v>
      </c>
      <c r="M3025">
        <v>0</v>
      </c>
      <c r="N3025">
        <v>0</v>
      </c>
      <c r="O3025">
        <v>3401</v>
      </c>
    </row>
    <row r="3026" spans="1:15">
      <c r="A3026" t="s">
        <v>31</v>
      </c>
      <c r="B3026" t="s">
        <v>39</v>
      </c>
      <c r="C3026" t="s">
        <v>45</v>
      </c>
      <c r="D3026" t="s">
        <v>32</v>
      </c>
      <c r="E3026">
        <v>13</v>
      </c>
      <c r="F3026" t="str">
        <f t="shared" si="47"/>
        <v>Average Per Ton1-in-2June System Peak Day50% Cycling13</v>
      </c>
      <c r="G3026">
        <v>1.044424</v>
      </c>
      <c r="H3026">
        <v>1.044424</v>
      </c>
      <c r="I3026">
        <v>74.225499999999997</v>
      </c>
      <c r="J3026">
        <v>0</v>
      </c>
      <c r="K3026">
        <v>0</v>
      </c>
      <c r="L3026">
        <v>0</v>
      </c>
      <c r="M3026">
        <v>0</v>
      </c>
      <c r="N3026">
        <v>0</v>
      </c>
      <c r="O3026">
        <v>3401</v>
      </c>
    </row>
    <row r="3027" spans="1:15">
      <c r="A3027" t="s">
        <v>29</v>
      </c>
      <c r="B3027" t="s">
        <v>39</v>
      </c>
      <c r="C3027" t="s">
        <v>45</v>
      </c>
      <c r="D3027" t="s">
        <v>32</v>
      </c>
      <c r="E3027">
        <v>13</v>
      </c>
      <c r="F3027" t="str">
        <f t="shared" si="47"/>
        <v>Average Per Premise1-in-2June System Peak Day50% Cycling13</v>
      </c>
      <c r="G3027">
        <v>9.1708160000000003</v>
      </c>
      <c r="H3027">
        <v>9.1708160000000003</v>
      </c>
      <c r="I3027">
        <v>74.225499999999997</v>
      </c>
      <c r="J3027">
        <v>0</v>
      </c>
      <c r="K3027">
        <v>0</v>
      </c>
      <c r="L3027">
        <v>0</v>
      </c>
      <c r="M3027">
        <v>0</v>
      </c>
      <c r="N3027">
        <v>0</v>
      </c>
      <c r="O3027">
        <v>3401</v>
      </c>
    </row>
    <row r="3028" spans="1:15">
      <c r="A3028" t="s">
        <v>30</v>
      </c>
      <c r="B3028" t="s">
        <v>39</v>
      </c>
      <c r="C3028" t="s">
        <v>45</v>
      </c>
      <c r="D3028" t="s">
        <v>32</v>
      </c>
      <c r="E3028">
        <v>13</v>
      </c>
      <c r="F3028" t="str">
        <f t="shared" si="47"/>
        <v>Average Per Device1-in-2June System Peak Day50% Cycling13</v>
      </c>
      <c r="G3028">
        <v>4.0590770000000003</v>
      </c>
      <c r="H3028">
        <v>4.0590770000000003</v>
      </c>
      <c r="I3028">
        <v>74.225499999999997</v>
      </c>
      <c r="J3028">
        <v>0</v>
      </c>
      <c r="K3028">
        <v>0</v>
      </c>
      <c r="L3028">
        <v>0</v>
      </c>
      <c r="M3028">
        <v>0</v>
      </c>
      <c r="N3028">
        <v>0</v>
      </c>
      <c r="O3028">
        <v>3401</v>
      </c>
    </row>
    <row r="3029" spans="1:15">
      <c r="A3029" t="s">
        <v>51</v>
      </c>
      <c r="B3029" t="s">
        <v>39</v>
      </c>
      <c r="C3029" t="s">
        <v>45</v>
      </c>
      <c r="D3029" t="s">
        <v>32</v>
      </c>
      <c r="E3029">
        <v>13</v>
      </c>
      <c r="F3029" t="str">
        <f t="shared" si="47"/>
        <v>Aggregate1-in-2June System Peak Day50% Cycling13</v>
      </c>
      <c r="G3029">
        <v>31.18995</v>
      </c>
      <c r="H3029">
        <v>31.18995</v>
      </c>
      <c r="I3029">
        <v>74.225499999999997</v>
      </c>
      <c r="J3029">
        <v>0</v>
      </c>
      <c r="K3029">
        <v>0</v>
      </c>
      <c r="L3029">
        <v>0</v>
      </c>
      <c r="M3029">
        <v>0</v>
      </c>
      <c r="N3029">
        <v>0</v>
      </c>
      <c r="O3029">
        <v>3401</v>
      </c>
    </row>
    <row r="3030" spans="1:15">
      <c r="A3030" t="s">
        <v>31</v>
      </c>
      <c r="B3030" t="s">
        <v>39</v>
      </c>
      <c r="C3030" t="s">
        <v>45</v>
      </c>
      <c r="D3030" t="s">
        <v>32</v>
      </c>
      <c r="E3030">
        <v>14</v>
      </c>
      <c r="F3030" t="str">
        <f t="shared" si="47"/>
        <v>Average Per Ton1-in-2June System Peak Day50% Cycling14</v>
      </c>
      <c r="G3030">
        <v>1.0145919999999999</v>
      </c>
      <c r="H3030">
        <v>1.0489980000000001</v>
      </c>
      <c r="I3030">
        <v>74.628100000000003</v>
      </c>
      <c r="J3030">
        <v>-2.8205999999999999E-3</v>
      </c>
      <c r="K3030">
        <v>1.9172999999999999E-2</v>
      </c>
      <c r="L3030">
        <v>3.4405699999999997E-2</v>
      </c>
      <c r="M3030">
        <v>4.9638399999999999E-2</v>
      </c>
      <c r="N3030">
        <v>7.1632000000000001E-2</v>
      </c>
      <c r="O3030">
        <v>3401</v>
      </c>
    </row>
    <row r="3031" spans="1:15">
      <c r="A3031" t="s">
        <v>29</v>
      </c>
      <c r="B3031" t="s">
        <v>39</v>
      </c>
      <c r="C3031" t="s">
        <v>45</v>
      </c>
      <c r="D3031" t="s">
        <v>32</v>
      </c>
      <c r="E3031">
        <v>14</v>
      </c>
      <c r="F3031" t="str">
        <f t="shared" si="47"/>
        <v>Average Per Premise1-in-2June System Peak Day50% Cycling14</v>
      </c>
      <c r="G3031">
        <v>8.9088729999999998</v>
      </c>
      <c r="H3031">
        <v>9.2109810000000003</v>
      </c>
      <c r="I3031">
        <v>74.628100000000003</v>
      </c>
      <c r="J3031">
        <v>-2.47671E-2</v>
      </c>
      <c r="K3031">
        <v>0.16835320000000001</v>
      </c>
      <c r="L3031">
        <v>0.30210769999999998</v>
      </c>
      <c r="M3031">
        <v>0.43586219999999998</v>
      </c>
      <c r="N3031">
        <v>0.62898240000000005</v>
      </c>
      <c r="O3031">
        <v>3401</v>
      </c>
    </row>
    <row r="3032" spans="1:15">
      <c r="A3032" t="s">
        <v>30</v>
      </c>
      <c r="B3032" t="s">
        <v>39</v>
      </c>
      <c r="C3032" t="s">
        <v>45</v>
      </c>
      <c r="D3032" t="s">
        <v>32</v>
      </c>
      <c r="E3032">
        <v>14</v>
      </c>
      <c r="F3032" t="str">
        <f t="shared" si="47"/>
        <v>Average Per Device1-in-2June System Peak Day50% Cycling14</v>
      </c>
      <c r="G3032">
        <v>3.9431389999999999</v>
      </c>
      <c r="H3032">
        <v>4.076854</v>
      </c>
      <c r="I3032">
        <v>74.628100000000003</v>
      </c>
      <c r="J3032">
        <v>-1.0962100000000001E-2</v>
      </c>
      <c r="K3032">
        <v>7.4514499999999997E-2</v>
      </c>
      <c r="L3032">
        <v>0.13371530000000001</v>
      </c>
      <c r="M3032">
        <v>0.19291610000000001</v>
      </c>
      <c r="N3032">
        <v>0.27839259999999999</v>
      </c>
      <c r="O3032">
        <v>3401</v>
      </c>
    </row>
    <row r="3033" spans="1:15">
      <c r="A3033" t="s">
        <v>51</v>
      </c>
      <c r="B3033" t="s">
        <v>39</v>
      </c>
      <c r="C3033" t="s">
        <v>45</v>
      </c>
      <c r="D3033" t="s">
        <v>32</v>
      </c>
      <c r="E3033">
        <v>14</v>
      </c>
      <c r="F3033" t="str">
        <f t="shared" si="47"/>
        <v>Aggregate1-in-2June System Peak Day50% Cycling14</v>
      </c>
      <c r="G3033">
        <v>30.29908</v>
      </c>
      <c r="H3033">
        <v>31.326550000000001</v>
      </c>
      <c r="I3033">
        <v>74.628100000000003</v>
      </c>
      <c r="J3033">
        <v>-8.4232799999999997E-2</v>
      </c>
      <c r="K3033">
        <v>0.57256910000000005</v>
      </c>
      <c r="L3033">
        <v>1.027468</v>
      </c>
      <c r="M3033">
        <v>1.482367</v>
      </c>
      <c r="N3033">
        <v>2.1391689999999999</v>
      </c>
      <c r="O3033">
        <v>3401</v>
      </c>
    </row>
    <row r="3034" spans="1:15">
      <c r="A3034" t="s">
        <v>31</v>
      </c>
      <c r="B3034" t="s">
        <v>39</v>
      </c>
      <c r="C3034" t="s">
        <v>45</v>
      </c>
      <c r="D3034" t="s">
        <v>32</v>
      </c>
      <c r="E3034">
        <v>15</v>
      </c>
      <c r="F3034" t="str">
        <f t="shared" si="47"/>
        <v>Average Per Ton1-in-2June System Peak Day50% Cycling15</v>
      </c>
      <c r="G3034">
        <v>1.011209</v>
      </c>
      <c r="H3034">
        <v>1.051445</v>
      </c>
      <c r="I3034">
        <v>74.175200000000004</v>
      </c>
      <c r="J3034">
        <v>-3.2986000000000001E-3</v>
      </c>
      <c r="K3034">
        <v>2.2421900000000002E-2</v>
      </c>
      <c r="L3034">
        <v>4.0235899999999998E-2</v>
      </c>
      <c r="M3034">
        <v>5.8049900000000001E-2</v>
      </c>
      <c r="N3034">
        <v>8.3770399999999995E-2</v>
      </c>
      <c r="O3034">
        <v>3401</v>
      </c>
    </row>
    <row r="3035" spans="1:15">
      <c r="A3035" t="s">
        <v>29</v>
      </c>
      <c r="B3035" t="s">
        <v>39</v>
      </c>
      <c r="C3035" t="s">
        <v>45</v>
      </c>
      <c r="D3035" t="s">
        <v>32</v>
      </c>
      <c r="E3035">
        <v>15</v>
      </c>
      <c r="F3035" t="str">
        <f t="shared" si="47"/>
        <v>Average Per Premise1-in-2June System Peak Day50% Cycling15</v>
      </c>
      <c r="G3035">
        <v>8.8791689999999992</v>
      </c>
      <c r="H3035">
        <v>9.2324699999999993</v>
      </c>
      <c r="I3035">
        <v>74.175200000000004</v>
      </c>
      <c r="J3035">
        <v>-2.8964E-2</v>
      </c>
      <c r="K3035">
        <v>0.19688130000000001</v>
      </c>
      <c r="L3035">
        <v>0.35330109999999998</v>
      </c>
      <c r="M3035">
        <v>0.50972079999999997</v>
      </c>
      <c r="N3035">
        <v>0.7355661</v>
      </c>
      <c r="O3035">
        <v>3401</v>
      </c>
    </row>
    <row r="3036" spans="1:15">
      <c r="A3036" t="s">
        <v>30</v>
      </c>
      <c r="B3036" t="s">
        <v>39</v>
      </c>
      <c r="C3036" t="s">
        <v>45</v>
      </c>
      <c r="D3036" t="s">
        <v>32</v>
      </c>
      <c r="E3036">
        <v>15</v>
      </c>
      <c r="F3036" t="str">
        <f t="shared" si="47"/>
        <v>Average Per Device1-in-2June System Peak Day50% Cycling15</v>
      </c>
      <c r="G3036">
        <v>3.9299909999999998</v>
      </c>
      <c r="H3036">
        <v>4.0863649999999998</v>
      </c>
      <c r="I3036">
        <v>74.175200000000004</v>
      </c>
      <c r="J3036">
        <v>-1.28197E-2</v>
      </c>
      <c r="K3036">
        <v>8.7141300000000005E-2</v>
      </c>
      <c r="L3036">
        <v>0.15637390000000001</v>
      </c>
      <c r="M3036">
        <v>0.22560649999999999</v>
      </c>
      <c r="N3036">
        <v>0.32556740000000001</v>
      </c>
      <c r="O3036">
        <v>3401</v>
      </c>
    </row>
    <row r="3037" spans="1:15">
      <c r="A3037" t="s">
        <v>51</v>
      </c>
      <c r="B3037" t="s">
        <v>39</v>
      </c>
      <c r="C3037" t="s">
        <v>45</v>
      </c>
      <c r="D3037" t="s">
        <v>32</v>
      </c>
      <c r="E3037">
        <v>15</v>
      </c>
      <c r="F3037" t="str">
        <f t="shared" si="47"/>
        <v>Aggregate1-in-2June System Peak Day50% Cycling15</v>
      </c>
      <c r="G3037">
        <v>30.198049999999999</v>
      </c>
      <c r="H3037">
        <v>31.399629999999998</v>
      </c>
      <c r="I3037">
        <v>74.175200000000004</v>
      </c>
      <c r="J3037">
        <v>-9.8506399999999994E-2</v>
      </c>
      <c r="K3037">
        <v>0.66959340000000001</v>
      </c>
      <c r="L3037">
        <v>1.2015769999999999</v>
      </c>
      <c r="M3037">
        <v>1.7335609999999999</v>
      </c>
      <c r="N3037">
        <v>2.5016600000000002</v>
      </c>
      <c r="O3037">
        <v>3401</v>
      </c>
    </row>
    <row r="3038" spans="1:15">
      <c r="A3038" t="s">
        <v>31</v>
      </c>
      <c r="B3038" t="s">
        <v>39</v>
      </c>
      <c r="C3038" t="s">
        <v>45</v>
      </c>
      <c r="D3038" t="s">
        <v>32</v>
      </c>
      <c r="E3038">
        <v>16</v>
      </c>
      <c r="F3038" t="str">
        <f t="shared" si="47"/>
        <v>Average Per Ton1-in-2June System Peak Day50% Cycling16</v>
      </c>
      <c r="G3038">
        <v>0.99088050000000005</v>
      </c>
      <c r="H3038">
        <v>1.0367519999999999</v>
      </c>
      <c r="I3038">
        <v>73.414599999999993</v>
      </c>
      <c r="J3038">
        <v>-3.7605999999999998E-3</v>
      </c>
      <c r="K3038">
        <v>2.5562700000000001E-2</v>
      </c>
      <c r="L3038">
        <v>4.58719E-2</v>
      </c>
      <c r="M3038">
        <v>6.6181100000000007E-2</v>
      </c>
      <c r="N3038">
        <v>9.5504400000000003E-2</v>
      </c>
      <c r="O3038">
        <v>3401</v>
      </c>
    </row>
    <row r="3039" spans="1:15">
      <c r="A3039" t="s">
        <v>29</v>
      </c>
      <c r="B3039" t="s">
        <v>39</v>
      </c>
      <c r="C3039" t="s">
        <v>45</v>
      </c>
      <c r="D3039" t="s">
        <v>32</v>
      </c>
      <c r="E3039">
        <v>16</v>
      </c>
      <c r="F3039" t="str">
        <f t="shared" si="47"/>
        <v>Average Per Premise1-in-2June System Peak Day50% Cycling16</v>
      </c>
      <c r="G3039">
        <v>8.700666</v>
      </c>
      <c r="H3039">
        <v>9.1034550000000003</v>
      </c>
      <c r="I3039">
        <v>73.414599999999993</v>
      </c>
      <c r="J3039">
        <v>-3.3021000000000002E-2</v>
      </c>
      <c r="K3039">
        <v>0.2244592</v>
      </c>
      <c r="L3039">
        <v>0.40278920000000001</v>
      </c>
      <c r="M3039">
        <v>0.58111930000000001</v>
      </c>
      <c r="N3039">
        <v>0.83859950000000005</v>
      </c>
      <c r="O3039">
        <v>3401</v>
      </c>
    </row>
    <row r="3040" spans="1:15">
      <c r="A3040" t="s">
        <v>30</v>
      </c>
      <c r="B3040" t="s">
        <v>39</v>
      </c>
      <c r="C3040" t="s">
        <v>45</v>
      </c>
      <c r="D3040" t="s">
        <v>32</v>
      </c>
      <c r="E3040">
        <v>16</v>
      </c>
      <c r="F3040" t="str">
        <f t="shared" si="47"/>
        <v>Average Per Device1-in-2June System Peak Day50% Cycling16</v>
      </c>
      <c r="G3040">
        <v>3.850984</v>
      </c>
      <c r="H3040">
        <v>4.0292620000000001</v>
      </c>
      <c r="I3040">
        <v>73.414599999999993</v>
      </c>
      <c r="J3040">
        <v>-1.4615400000000001E-2</v>
      </c>
      <c r="K3040">
        <v>9.9347400000000002E-2</v>
      </c>
      <c r="L3040">
        <v>0.17827770000000001</v>
      </c>
      <c r="M3040">
        <v>0.25720799999999999</v>
      </c>
      <c r="N3040">
        <v>0.37117090000000003</v>
      </c>
      <c r="O3040">
        <v>3401</v>
      </c>
    </row>
    <row r="3041" spans="1:15">
      <c r="A3041" t="s">
        <v>51</v>
      </c>
      <c r="B3041" t="s">
        <v>39</v>
      </c>
      <c r="C3041" t="s">
        <v>45</v>
      </c>
      <c r="D3041" t="s">
        <v>32</v>
      </c>
      <c r="E3041">
        <v>16</v>
      </c>
      <c r="F3041" t="str">
        <f t="shared" si="47"/>
        <v>Aggregate1-in-2June System Peak Day50% Cycling16</v>
      </c>
      <c r="G3041">
        <v>29.590959999999999</v>
      </c>
      <c r="H3041">
        <v>30.960850000000001</v>
      </c>
      <c r="I3041">
        <v>73.414599999999993</v>
      </c>
      <c r="J3041">
        <v>-0.1123045</v>
      </c>
      <c r="K3041">
        <v>0.76338569999999994</v>
      </c>
      <c r="L3041">
        <v>1.3698859999999999</v>
      </c>
      <c r="M3041">
        <v>1.9763869999999999</v>
      </c>
      <c r="N3041">
        <v>2.852077</v>
      </c>
      <c r="O3041">
        <v>3401</v>
      </c>
    </row>
    <row r="3042" spans="1:15">
      <c r="A3042" t="s">
        <v>31</v>
      </c>
      <c r="B3042" t="s">
        <v>39</v>
      </c>
      <c r="C3042" t="s">
        <v>45</v>
      </c>
      <c r="D3042" t="s">
        <v>32</v>
      </c>
      <c r="E3042">
        <v>17</v>
      </c>
      <c r="F3042" t="str">
        <f t="shared" si="47"/>
        <v>Average Per Ton1-in-2June System Peak Day50% Cycling17</v>
      </c>
      <c r="G3042">
        <v>0.94172889999999998</v>
      </c>
      <c r="H3042">
        <v>0.98704289999999995</v>
      </c>
      <c r="I3042">
        <v>72.274600000000007</v>
      </c>
      <c r="J3042">
        <v>-3.7149000000000001E-3</v>
      </c>
      <c r="K3042">
        <v>2.5251800000000001E-2</v>
      </c>
      <c r="L3042">
        <v>4.5314E-2</v>
      </c>
      <c r="M3042">
        <v>6.5376199999999995E-2</v>
      </c>
      <c r="N3042">
        <v>9.4342899999999993E-2</v>
      </c>
      <c r="O3042">
        <v>3401</v>
      </c>
    </row>
    <row r="3043" spans="1:15">
      <c r="A3043" t="s">
        <v>29</v>
      </c>
      <c r="B3043" t="s">
        <v>39</v>
      </c>
      <c r="C3043" t="s">
        <v>45</v>
      </c>
      <c r="D3043" t="s">
        <v>32</v>
      </c>
      <c r="E3043">
        <v>17</v>
      </c>
      <c r="F3043" t="str">
        <f t="shared" si="47"/>
        <v>Average Per Premise1-in-2June System Peak Day50% Cycling17</v>
      </c>
      <c r="G3043">
        <v>8.2690780000000004</v>
      </c>
      <c r="H3043">
        <v>8.6669680000000007</v>
      </c>
      <c r="I3043">
        <v>72.274600000000007</v>
      </c>
      <c r="J3043">
        <v>-3.26194E-2</v>
      </c>
      <c r="K3043">
        <v>0.22172939999999999</v>
      </c>
      <c r="L3043">
        <v>0.39789059999999998</v>
      </c>
      <c r="M3043">
        <v>0.5740518</v>
      </c>
      <c r="N3043">
        <v>0.82840060000000004</v>
      </c>
      <c r="O3043">
        <v>3401</v>
      </c>
    </row>
    <row r="3044" spans="1:15">
      <c r="A3044" t="s">
        <v>30</v>
      </c>
      <c r="B3044" t="s">
        <v>39</v>
      </c>
      <c r="C3044" t="s">
        <v>45</v>
      </c>
      <c r="D3044" t="s">
        <v>32</v>
      </c>
      <c r="E3044">
        <v>17</v>
      </c>
      <c r="F3044" t="str">
        <f t="shared" si="47"/>
        <v>Average Per Device1-in-2June System Peak Day50% Cycling17</v>
      </c>
      <c r="G3044">
        <v>3.6599599999999999</v>
      </c>
      <c r="H3044">
        <v>3.8360699999999999</v>
      </c>
      <c r="I3044">
        <v>72.274600000000007</v>
      </c>
      <c r="J3044">
        <v>-1.44376E-2</v>
      </c>
      <c r="K3044">
        <v>9.8139199999999996E-2</v>
      </c>
      <c r="L3044">
        <v>0.17610960000000001</v>
      </c>
      <c r="M3044">
        <v>0.25407990000000003</v>
      </c>
      <c r="N3044">
        <v>0.3666568</v>
      </c>
      <c r="O3044">
        <v>3401</v>
      </c>
    </row>
    <row r="3045" spans="1:15">
      <c r="A3045" t="s">
        <v>51</v>
      </c>
      <c r="B3045" t="s">
        <v>39</v>
      </c>
      <c r="C3045" t="s">
        <v>45</v>
      </c>
      <c r="D3045" t="s">
        <v>32</v>
      </c>
      <c r="E3045">
        <v>17</v>
      </c>
      <c r="F3045" t="str">
        <f t="shared" si="47"/>
        <v>Aggregate1-in-2June System Peak Day50% Cycling17</v>
      </c>
      <c r="G3045">
        <v>28.12313</v>
      </c>
      <c r="H3045">
        <v>29.47636</v>
      </c>
      <c r="I3045">
        <v>72.274600000000007</v>
      </c>
      <c r="J3045">
        <v>-0.1109387</v>
      </c>
      <c r="K3045">
        <v>0.75410160000000004</v>
      </c>
      <c r="L3045">
        <v>1.353226</v>
      </c>
      <c r="M3045">
        <v>1.95235</v>
      </c>
      <c r="N3045">
        <v>2.8173910000000002</v>
      </c>
      <c r="O3045">
        <v>3401</v>
      </c>
    </row>
    <row r="3046" spans="1:15">
      <c r="A3046" t="s">
        <v>31</v>
      </c>
      <c r="B3046" t="s">
        <v>39</v>
      </c>
      <c r="C3046" t="s">
        <v>45</v>
      </c>
      <c r="D3046" t="s">
        <v>32</v>
      </c>
      <c r="E3046">
        <v>18</v>
      </c>
      <c r="F3046" t="str">
        <f t="shared" si="47"/>
        <v>Average Per Ton1-in-2June System Peak Day50% Cycling18</v>
      </c>
      <c r="G3046">
        <v>0.84713629999999995</v>
      </c>
      <c r="H3046">
        <v>0.88033669999999997</v>
      </c>
      <c r="I3046">
        <v>69.934100000000001</v>
      </c>
      <c r="J3046">
        <v>-2.7217999999999999E-3</v>
      </c>
      <c r="K3046">
        <v>1.8501299999999998E-2</v>
      </c>
      <c r="L3046">
        <v>3.3200399999999998E-2</v>
      </c>
      <c r="M3046">
        <v>4.7899400000000002E-2</v>
      </c>
      <c r="N3046">
        <v>6.9122600000000006E-2</v>
      </c>
      <c r="O3046">
        <v>3401</v>
      </c>
    </row>
    <row r="3047" spans="1:15">
      <c r="A3047" t="s">
        <v>29</v>
      </c>
      <c r="B3047" t="s">
        <v>39</v>
      </c>
      <c r="C3047" t="s">
        <v>45</v>
      </c>
      <c r="D3047" t="s">
        <v>32</v>
      </c>
      <c r="E3047">
        <v>18</v>
      </c>
      <c r="F3047" t="str">
        <f t="shared" si="47"/>
        <v>Average Per Premise1-in-2June System Peak Day50% Cycling18</v>
      </c>
      <c r="G3047">
        <v>7.438485</v>
      </c>
      <c r="H3047">
        <v>7.7300089999999999</v>
      </c>
      <c r="I3047">
        <v>69.934100000000001</v>
      </c>
      <c r="J3047">
        <v>-2.3899400000000001E-2</v>
      </c>
      <c r="K3047">
        <v>0.1624553</v>
      </c>
      <c r="L3047">
        <v>0.2915239</v>
      </c>
      <c r="M3047">
        <v>0.42059269999999999</v>
      </c>
      <c r="N3047">
        <v>0.60694729999999997</v>
      </c>
      <c r="O3047">
        <v>3401</v>
      </c>
    </row>
    <row r="3048" spans="1:15">
      <c r="A3048" t="s">
        <v>30</v>
      </c>
      <c r="B3048" t="s">
        <v>39</v>
      </c>
      <c r="C3048" t="s">
        <v>45</v>
      </c>
      <c r="D3048" t="s">
        <v>32</v>
      </c>
      <c r="E3048">
        <v>18</v>
      </c>
      <c r="F3048" t="str">
        <f t="shared" si="47"/>
        <v>Average Per Device1-in-2June System Peak Day50% Cycling18</v>
      </c>
      <c r="G3048">
        <v>3.2923330000000002</v>
      </c>
      <c r="H3048">
        <v>3.4213640000000001</v>
      </c>
      <c r="I3048">
        <v>69.934100000000001</v>
      </c>
      <c r="J3048">
        <v>-1.05781E-2</v>
      </c>
      <c r="K3048">
        <v>7.1903999999999996E-2</v>
      </c>
      <c r="L3048">
        <v>0.1290308</v>
      </c>
      <c r="M3048">
        <v>0.18615770000000001</v>
      </c>
      <c r="N3048">
        <v>0.26863969999999998</v>
      </c>
      <c r="O3048">
        <v>3401</v>
      </c>
    </row>
    <row r="3049" spans="1:15">
      <c r="A3049" t="s">
        <v>51</v>
      </c>
      <c r="B3049" t="s">
        <v>39</v>
      </c>
      <c r="C3049" t="s">
        <v>45</v>
      </c>
      <c r="D3049" t="s">
        <v>32</v>
      </c>
      <c r="E3049">
        <v>18</v>
      </c>
      <c r="F3049" t="str">
        <f t="shared" si="47"/>
        <v>Aggregate1-in-2June System Peak Day50% Cycling18</v>
      </c>
      <c r="G3049">
        <v>25.298290000000001</v>
      </c>
      <c r="H3049">
        <v>26.289760000000001</v>
      </c>
      <c r="I3049">
        <v>69.934100000000001</v>
      </c>
      <c r="J3049">
        <v>-8.1281900000000004E-2</v>
      </c>
      <c r="K3049">
        <v>0.55251039999999996</v>
      </c>
      <c r="L3049">
        <v>0.99147289999999999</v>
      </c>
      <c r="M3049">
        <v>1.430436</v>
      </c>
      <c r="N3049">
        <v>2.064228</v>
      </c>
      <c r="O3049">
        <v>3401</v>
      </c>
    </row>
    <row r="3050" spans="1:15">
      <c r="A3050" t="s">
        <v>31</v>
      </c>
      <c r="B3050" t="s">
        <v>39</v>
      </c>
      <c r="C3050" t="s">
        <v>45</v>
      </c>
      <c r="D3050" t="s">
        <v>32</v>
      </c>
      <c r="E3050">
        <v>19</v>
      </c>
      <c r="F3050" t="str">
        <f t="shared" si="47"/>
        <v>Average Per Ton1-in-2June System Peak Day50% Cycling19</v>
      </c>
      <c r="G3050">
        <v>0.75819230000000004</v>
      </c>
      <c r="H3050">
        <v>0.75819230000000004</v>
      </c>
      <c r="I3050">
        <v>68.139399999999995</v>
      </c>
      <c r="J3050">
        <v>0</v>
      </c>
      <c r="K3050">
        <v>0</v>
      </c>
      <c r="L3050">
        <v>0</v>
      </c>
      <c r="M3050">
        <v>0</v>
      </c>
      <c r="N3050">
        <v>0</v>
      </c>
      <c r="O3050">
        <v>3401</v>
      </c>
    </row>
    <row r="3051" spans="1:15">
      <c r="A3051" t="s">
        <v>29</v>
      </c>
      <c r="B3051" t="s">
        <v>39</v>
      </c>
      <c r="C3051" t="s">
        <v>45</v>
      </c>
      <c r="D3051" t="s">
        <v>32</v>
      </c>
      <c r="E3051">
        <v>19</v>
      </c>
      <c r="F3051" t="str">
        <f t="shared" si="47"/>
        <v>Average Per Premise1-in-2June System Peak Day50% Cycling19</v>
      </c>
      <c r="G3051">
        <v>6.6574900000000001</v>
      </c>
      <c r="H3051">
        <v>6.6574900000000001</v>
      </c>
      <c r="I3051">
        <v>68.139399999999995</v>
      </c>
      <c r="J3051">
        <v>0</v>
      </c>
      <c r="K3051">
        <v>0</v>
      </c>
      <c r="L3051">
        <v>0</v>
      </c>
      <c r="M3051">
        <v>0</v>
      </c>
      <c r="N3051">
        <v>0</v>
      </c>
      <c r="O3051">
        <v>3401</v>
      </c>
    </row>
    <row r="3052" spans="1:15">
      <c r="A3052" t="s">
        <v>30</v>
      </c>
      <c r="B3052" t="s">
        <v>39</v>
      </c>
      <c r="C3052" t="s">
        <v>45</v>
      </c>
      <c r="D3052" t="s">
        <v>32</v>
      </c>
      <c r="E3052">
        <v>19</v>
      </c>
      <c r="F3052" t="str">
        <f t="shared" si="47"/>
        <v>Average Per Device1-in-2June System Peak Day50% Cycling19</v>
      </c>
      <c r="G3052">
        <v>2.9466589999999999</v>
      </c>
      <c r="H3052">
        <v>2.9466589999999999</v>
      </c>
      <c r="I3052">
        <v>68.139399999999995</v>
      </c>
      <c r="J3052">
        <v>0</v>
      </c>
      <c r="K3052">
        <v>0</v>
      </c>
      <c r="L3052">
        <v>0</v>
      </c>
      <c r="M3052">
        <v>0</v>
      </c>
      <c r="N3052">
        <v>0</v>
      </c>
      <c r="O3052">
        <v>3401</v>
      </c>
    </row>
    <row r="3053" spans="1:15">
      <c r="A3053" t="s">
        <v>51</v>
      </c>
      <c r="B3053" t="s">
        <v>39</v>
      </c>
      <c r="C3053" t="s">
        <v>45</v>
      </c>
      <c r="D3053" t="s">
        <v>32</v>
      </c>
      <c r="E3053">
        <v>19</v>
      </c>
      <c r="F3053" t="str">
        <f t="shared" si="47"/>
        <v>Aggregate1-in-2June System Peak Day50% Cycling19</v>
      </c>
      <c r="G3053">
        <v>22.642130000000002</v>
      </c>
      <c r="H3053">
        <v>22.642130000000002</v>
      </c>
      <c r="I3053">
        <v>68.139399999999995</v>
      </c>
      <c r="J3053">
        <v>0</v>
      </c>
      <c r="K3053">
        <v>0</v>
      </c>
      <c r="L3053">
        <v>0</v>
      </c>
      <c r="M3053">
        <v>0</v>
      </c>
      <c r="N3053">
        <v>0</v>
      </c>
      <c r="O3053">
        <v>3401</v>
      </c>
    </row>
    <row r="3054" spans="1:15">
      <c r="A3054" t="s">
        <v>31</v>
      </c>
      <c r="B3054" t="s">
        <v>39</v>
      </c>
      <c r="C3054" t="s">
        <v>45</v>
      </c>
      <c r="D3054" t="s">
        <v>32</v>
      </c>
      <c r="E3054">
        <v>20</v>
      </c>
      <c r="F3054" t="str">
        <f t="shared" si="47"/>
        <v>Average Per Ton1-in-2June System Peak Day50% Cycling20</v>
      </c>
      <c r="G3054">
        <v>0.70745190000000002</v>
      </c>
      <c r="H3054">
        <v>0.70745190000000002</v>
      </c>
      <c r="I3054">
        <v>66.603899999999996</v>
      </c>
      <c r="J3054">
        <v>0</v>
      </c>
      <c r="K3054">
        <v>0</v>
      </c>
      <c r="L3054">
        <v>0</v>
      </c>
      <c r="M3054">
        <v>0</v>
      </c>
      <c r="N3054">
        <v>0</v>
      </c>
      <c r="O3054">
        <v>3401</v>
      </c>
    </row>
    <row r="3055" spans="1:15">
      <c r="A3055" t="s">
        <v>29</v>
      </c>
      <c r="B3055" t="s">
        <v>39</v>
      </c>
      <c r="C3055" t="s">
        <v>45</v>
      </c>
      <c r="D3055" t="s">
        <v>32</v>
      </c>
      <c r="E3055">
        <v>20</v>
      </c>
      <c r="F3055" t="str">
        <f t="shared" si="47"/>
        <v>Average Per Premise1-in-2June System Peak Day50% Cycling20</v>
      </c>
      <c r="G3055">
        <v>6.2119520000000001</v>
      </c>
      <c r="H3055">
        <v>6.2119520000000001</v>
      </c>
      <c r="I3055">
        <v>66.603899999999996</v>
      </c>
      <c r="J3055">
        <v>0</v>
      </c>
      <c r="K3055">
        <v>0</v>
      </c>
      <c r="L3055">
        <v>0</v>
      </c>
      <c r="M3055">
        <v>0</v>
      </c>
      <c r="N3055">
        <v>0</v>
      </c>
      <c r="O3055">
        <v>3401</v>
      </c>
    </row>
    <row r="3056" spans="1:15">
      <c r="A3056" t="s">
        <v>30</v>
      </c>
      <c r="B3056" t="s">
        <v>39</v>
      </c>
      <c r="C3056" t="s">
        <v>45</v>
      </c>
      <c r="D3056" t="s">
        <v>32</v>
      </c>
      <c r="E3056">
        <v>20</v>
      </c>
      <c r="F3056" t="str">
        <f t="shared" si="47"/>
        <v>Average Per Device1-in-2June System Peak Day50% Cycling20</v>
      </c>
      <c r="G3056">
        <v>2.74946</v>
      </c>
      <c r="H3056">
        <v>2.74946</v>
      </c>
      <c r="I3056">
        <v>66.603899999999996</v>
      </c>
      <c r="J3056">
        <v>0</v>
      </c>
      <c r="K3056">
        <v>0</v>
      </c>
      <c r="L3056">
        <v>0</v>
      </c>
      <c r="M3056">
        <v>0</v>
      </c>
      <c r="N3056">
        <v>0</v>
      </c>
      <c r="O3056">
        <v>3401</v>
      </c>
    </row>
    <row r="3057" spans="1:15">
      <c r="A3057" t="s">
        <v>51</v>
      </c>
      <c r="B3057" t="s">
        <v>39</v>
      </c>
      <c r="C3057" t="s">
        <v>45</v>
      </c>
      <c r="D3057" t="s">
        <v>32</v>
      </c>
      <c r="E3057">
        <v>20</v>
      </c>
      <c r="F3057" t="str">
        <f t="shared" si="47"/>
        <v>Aggregate1-in-2June System Peak Day50% Cycling20</v>
      </c>
      <c r="G3057">
        <v>21.126850000000001</v>
      </c>
      <c r="H3057">
        <v>21.126850000000001</v>
      </c>
      <c r="I3057">
        <v>66.603899999999996</v>
      </c>
      <c r="J3057">
        <v>0</v>
      </c>
      <c r="K3057">
        <v>0</v>
      </c>
      <c r="L3057">
        <v>0</v>
      </c>
      <c r="M3057">
        <v>0</v>
      </c>
      <c r="N3057">
        <v>0</v>
      </c>
      <c r="O3057">
        <v>3401</v>
      </c>
    </row>
    <row r="3058" spans="1:15">
      <c r="A3058" t="s">
        <v>31</v>
      </c>
      <c r="B3058" t="s">
        <v>39</v>
      </c>
      <c r="C3058" t="s">
        <v>45</v>
      </c>
      <c r="D3058" t="s">
        <v>32</v>
      </c>
      <c r="E3058">
        <v>21</v>
      </c>
      <c r="F3058" t="str">
        <f t="shared" si="47"/>
        <v>Average Per Ton1-in-2June System Peak Day50% Cycling21</v>
      </c>
      <c r="G3058">
        <v>0.64955379999999996</v>
      </c>
      <c r="H3058">
        <v>0.64955379999999996</v>
      </c>
      <c r="I3058">
        <v>65.347499999999997</v>
      </c>
      <c r="J3058">
        <v>0</v>
      </c>
      <c r="K3058">
        <v>0</v>
      </c>
      <c r="L3058">
        <v>0</v>
      </c>
      <c r="M3058">
        <v>0</v>
      </c>
      <c r="N3058">
        <v>0</v>
      </c>
      <c r="O3058">
        <v>3401</v>
      </c>
    </row>
    <row r="3059" spans="1:15">
      <c r="A3059" t="s">
        <v>29</v>
      </c>
      <c r="B3059" t="s">
        <v>39</v>
      </c>
      <c r="C3059" t="s">
        <v>45</v>
      </c>
      <c r="D3059" t="s">
        <v>32</v>
      </c>
      <c r="E3059">
        <v>21</v>
      </c>
      <c r="F3059" t="str">
        <f t="shared" si="47"/>
        <v>Average Per Premise1-in-2June System Peak Day50% Cycling21</v>
      </c>
      <c r="G3059">
        <v>5.7035640000000001</v>
      </c>
      <c r="H3059">
        <v>5.7035640000000001</v>
      </c>
      <c r="I3059">
        <v>65.347499999999997</v>
      </c>
      <c r="J3059">
        <v>0</v>
      </c>
      <c r="K3059">
        <v>0</v>
      </c>
      <c r="L3059">
        <v>0</v>
      </c>
      <c r="M3059">
        <v>0</v>
      </c>
      <c r="N3059">
        <v>0</v>
      </c>
      <c r="O3059">
        <v>3401</v>
      </c>
    </row>
    <row r="3060" spans="1:15">
      <c r="A3060" t="s">
        <v>30</v>
      </c>
      <c r="B3060" t="s">
        <v>39</v>
      </c>
      <c r="C3060" t="s">
        <v>45</v>
      </c>
      <c r="D3060" t="s">
        <v>32</v>
      </c>
      <c r="E3060">
        <v>21</v>
      </c>
      <c r="F3060" t="str">
        <f t="shared" si="47"/>
        <v>Average Per Device1-in-2June System Peak Day50% Cycling21</v>
      </c>
      <c r="G3060">
        <v>2.5244430000000002</v>
      </c>
      <c r="H3060">
        <v>2.5244430000000002</v>
      </c>
      <c r="I3060">
        <v>65.347499999999997</v>
      </c>
      <c r="J3060">
        <v>0</v>
      </c>
      <c r="K3060">
        <v>0</v>
      </c>
      <c r="L3060">
        <v>0</v>
      </c>
      <c r="M3060">
        <v>0</v>
      </c>
      <c r="N3060">
        <v>0</v>
      </c>
      <c r="O3060">
        <v>3401</v>
      </c>
    </row>
    <row r="3061" spans="1:15">
      <c r="A3061" t="s">
        <v>51</v>
      </c>
      <c r="B3061" t="s">
        <v>39</v>
      </c>
      <c r="C3061" t="s">
        <v>45</v>
      </c>
      <c r="D3061" t="s">
        <v>32</v>
      </c>
      <c r="E3061">
        <v>21</v>
      </c>
      <c r="F3061" t="str">
        <f t="shared" si="47"/>
        <v>Aggregate1-in-2June System Peak Day50% Cycling21</v>
      </c>
      <c r="G3061">
        <v>19.397819999999999</v>
      </c>
      <c r="H3061">
        <v>19.397819999999999</v>
      </c>
      <c r="I3061">
        <v>65.347499999999997</v>
      </c>
      <c r="J3061">
        <v>0</v>
      </c>
      <c r="K3061">
        <v>0</v>
      </c>
      <c r="L3061">
        <v>0</v>
      </c>
      <c r="M3061">
        <v>0</v>
      </c>
      <c r="N3061">
        <v>0</v>
      </c>
      <c r="O3061">
        <v>3401</v>
      </c>
    </row>
    <row r="3062" spans="1:15">
      <c r="A3062" t="s">
        <v>31</v>
      </c>
      <c r="B3062" t="s">
        <v>39</v>
      </c>
      <c r="C3062" t="s">
        <v>45</v>
      </c>
      <c r="D3062" t="s">
        <v>32</v>
      </c>
      <c r="E3062">
        <v>22</v>
      </c>
      <c r="F3062" t="str">
        <f t="shared" si="47"/>
        <v>Average Per Ton1-in-2June System Peak Day50% Cycling22</v>
      </c>
      <c r="G3062">
        <v>0.56916440000000001</v>
      </c>
      <c r="H3062">
        <v>0.56916440000000001</v>
      </c>
      <c r="I3062">
        <v>64.719499999999996</v>
      </c>
      <c r="J3062">
        <v>0</v>
      </c>
      <c r="K3062">
        <v>0</v>
      </c>
      <c r="L3062">
        <v>0</v>
      </c>
      <c r="M3062">
        <v>0</v>
      </c>
      <c r="N3062">
        <v>0</v>
      </c>
      <c r="O3062">
        <v>3401</v>
      </c>
    </row>
    <row r="3063" spans="1:15">
      <c r="A3063" t="s">
        <v>29</v>
      </c>
      <c r="B3063" t="s">
        <v>39</v>
      </c>
      <c r="C3063" t="s">
        <v>45</v>
      </c>
      <c r="D3063" t="s">
        <v>32</v>
      </c>
      <c r="E3063">
        <v>22</v>
      </c>
      <c r="F3063" t="str">
        <f t="shared" si="47"/>
        <v>Average Per Premise1-in-2June System Peak Day50% Cycling22</v>
      </c>
      <c r="G3063">
        <v>4.9976849999999997</v>
      </c>
      <c r="H3063">
        <v>4.9976849999999997</v>
      </c>
      <c r="I3063">
        <v>64.719499999999996</v>
      </c>
      <c r="J3063">
        <v>0</v>
      </c>
      <c r="K3063">
        <v>0</v>
      </c>
      <c r="L3063">
        <v>0</v>
      </c>
      <c r="M3063">
        <v>0</v>
      </c>
      <c r="N3063">
        <v>0</v>
      </c>
      <c r="O3063">
        <v>3401</v>
      </c>
    </row>
    <row r="3064" spans="1:15">
      <c r="A3064" t="s">
        <v>30</v>
      </c>
      <c r="B3064" t="s">
        <v>39</v>
      </c>
      <c r="C3064" t="s">
        <v>45</v>
      </c>
      <c r="D3064" t="s">
        <v>32</v>
      </c>
      <c r="E3064">
        <v>22</v>
      </c>
      <c r="F3064" t="str">
        <f t="shared" si="47"/>
        <v>Average Per Device1-in-2June System Peak Day50% Cycling22</v>
      </c>
      <c r="G3064">
        <v>2.2120160000000002</v>
      </c>
      <c r="H3064">
        <v>2.2120160000000002</v>
      </c>
      <c r="I3064">
        <v>64.719499999999996</v>
      </c>
      <c r="J3064">
        <v>0</v>
      </c>
      <c r="K3064">
        <v>0</v>
      </c>
      <c r="L3064">
        <v>0</v>
      </c>
      <c r="M3064">
        <v>0</v>
      </c>
      <c r="N3064">
        <v>0</v>
      </c>
      <c r="O3064">
        <v>3401</v>
      </c>
    </row>
    <row r="3065" spans="1:15">
      <c r="A3065" t="s">
        <v>51</v>
      </c>
      <c r="B3065" t="s">
        <v>39</v>
      </c>
      <c r="C3065" t="s">
        <v>45</v>
      </c>
      <c r="D3065" t="s">
        <v>32</v>
      </c>
      <c r="E3065">
        <v>22</v>
      </c>
      <c r="F3065" t="str">
        <f t="shared" si="47"/>
        <v>Aggregate1-in-2June System Peak Day50% Cycling22</v>
      </c>
      <c r="G3065">
        <v>16.997129999999999</v>
      </c>
      <c r="H3065">
        <v>16.997129999999999</v>
      </c>
      <c r="I3065">
        <v>64.719499999999996</v>
      </c>
      <c r="J3065">
        <v>0</v>
      </c>
      <c r="K3065">
        <v>0</v>
      </c>
      <c r="L3065">
        <v>0</v>
      </c>
      <c r="M3065">
        <v>0</v>
      </c>
      <c r="N3065">
        <v>0</v>
      </c>
      <c r="O3065">
        <v>3401</v>
      </c>
    </row>
    <row r="3066" spans="1:15">
      <c r="A3066" t="s">
        <v>31</v>
      </c>
      <c r="B3066" t="s">
        <v>39</v>
      </c>
      <c r="C3066" t="s">
        <v>45</v>
      </c>
      <c r="D3066" t="s">
        <v>32</v>
      </c>
      <c r="E3066">
        <v>23</v>
      </c>
      <c r="F3066" t="str">
        <f t="shared" si="47"/>
        <v>Average Per Ton1-in-2June System Peak Day50% Cycling23</v>
      </c>
      <c r="G3066">
        <v>0.49586209999999997</v>
      </c>
      <c r="H3066">
        <v>0.49586209999999997</v>
      </c>
      <c r="I3066">
        <v>64.212900000000005</v>
      </c>
      <c r="J3066">
        <v>0</v>
      </c>
      <c r="K3066">
        <v>0</v>
      </c>
      <c r="L3066">
        <v>0</v>
      </c>
      <c r="M3066">
        <v>0</v>
      </c>
      <c r="N3066">
        <v>0</v>
      </c>
      <c r="O3066">
        <v>3401</v>
      </c>
    </row>
    <row r="3067" spans="1:15">
      <c r="A3067" t="s">
        <v>29</v>
      </c>
      <c r="B3067" t="s">
        <v>39</v>
      </c>
      <c r="C3067" t="s">
        <v>45</v>
      </c>
      <c r="D3067" t="s">
        <v>32</v>
      </c>
      <c r="E3067">
        <v>23</v>
      </c>
      <c r="F3067" t="str">
        <f t="shared" si="47"/>
        <v>Average Per Premise1-in-2June System Peak Day50% Cycling23</v>
      </c>
      <c r="G3067">
        <v>4.3540369999999999</v>
      </c>
      <c r="H3067">
        <v>4.3540369999999999</v>
      </c>
      <c r="I3067">
        <v>64.212900000000005</v>
      </c>
      <c r="J3067">
        <v>0</v>
      </c>
      <c r="K3067">
        <v>0</v>
      </c>
      <c r="L3067">
        <v>0</v>
      </c>
      <c r="M3067">
        <v>0</v>
      </c>
      <c r="N3067">
        <v>0</v>
      </c>
      <c r="O3067">
        <v>3401</v>
      </c>
    </row>
    <row r="3068" spans="1:15">
      <c r="A3068" t="s">
        <v>30</v>
      </c>
      <c r="B3068" t="s">
        <v>39</v>
      </c>
      <c r="C3068" t="s">
        <v>45</v>
      </c>
      <c r="D3068" t="s">
        <v>32</v>
      </c>
      <c r="E3068">
        <v>23</v>
      </c>
      <c r="F3068" t="str">
        <f t="shared" si="47"/>
        <v>Average Per Device1-in-2June System Peak Day50% Cycling23</v>
      </c>
      <c r="G3068">
        <v>1.9271320000000001</v>
      </c>
      <c r="H3068">
        <v>1.9271320000000001</v>
      </c>
      <c r="I3068">
        <v>64.212900000000005</v>
      </c>
      <c r="J3068">
        <v>0</v>
      </c>
      <c r="K3068">
        <v>0</v>
      </c>
      <c r="L3068">
        <v>0</v>
      </c>
      <c r="M3068">
        <v>0</v>
      </c>
      <c r="N3068">
        <v>0</v>
      </c>
      <c r="O3068">
        <v>3401</v>
      </c>
    </row>
    <row r="3069" spans="1:15">
      <c r="A3069" t="s">
        <v>51</v>
      </c>
      <c r="B3069" t="s">
        <v>39</v>
      </c>
      <c r="C3069" t="s">
        <v>45</v>
      </c>
      <c r="D3069" t="s">
        <v>32</v>
      </c>
      <c r="E3069">
        <v>23</v>
      </c>
      <c r="F3069" t="str">
        <f t="shared" si="47"/>
        <v>Aggregate1-in-2June System Peak Day50% Cycling23</v>
      </c>
      <c r="G3069">
        <v>14.80808</v>
      </c>
      <c r="H3069">
        <v>14.80808</v>
      </c>
      <c r="I3069">
        <v>64.212900000000005</v>
      </c>
      <c r="J3069">
        <v>0</v>
      </c>
      <c r="K3069">
        <v>0</v>
      </c>
      <c r="L3069">
        <v>0</v>
      </c>
      <c r="M3069">
        <v>0</v>
      </c>
      <c r="N3069">
        <v>0</v>
      </c>
      <c r="O3069">
        <v>3401</v>
      </c>
    </row>
    <row r="3070" spans="1:15">
      <c r="A3070" t="s">
        <v>31</v>
      </c>
      <c r="B3070" t="s">
        <v>39</v>
      </c>
      <c r="C3070" t="s">
        <v>45</v>
      </c>
      <c r="D3070" t="s">
        <v>32</v>
      </c>
      <c r="E3070">
        <v>24</v>
      </c>
      <c r="F3070" t="str">
        <f t="shared" si="47"/>
        <v>Average Per Ton1-in-2June System Peak Day50% Cycling24</v>
      </c>
      <c r="G3070">
        <v>0.44745299999999999</v>
      </c>
      <c r="H3070">
        <v>0.44745299999999999</v>
      </c>
      <c r="I3070">
        <v>63.531300000000002</v>
      </c>
      <c r="J3070">
        <v>0</v>
      </c>
      <c r="K3070">
        <v>0</v>
      </c>
      <c r="L3070">
        <v>0</v>
      </c>
      <c r="M3070">
        <v>0</v>
      </c>
      <c r="N3070">
        <v>0</v>
      </c>
      <c r="O3070">
        <v>3401</v>
      </c>
    </row>
    <row r="3071" spans="1:15">
      <c r="A3071" t="s">
        <v>29</v>
      </c>
      <c r="B3071" t="s">
        <v>39</v>
      </c>
      <c r="C3071" t="s">
        <v>45</v>
      </c>
      <c r="D3071" t="s">
        <v>32</v>
      </c>
      <c r="E3071">
        <v>24</v>
      </c>
      <c r="F3071" t="str">
        <f t="shared" si="47"/>
        <v>Average Per Premise1-in-2June System Peak Day50% Cycling24</v>
      </c>
      <c r="G3071">
        <v>3.9289689999999999</v>
      </c>
      <c r="H3071">
        <v>3.9289689999999999</v>
      </c>
      <c r="I3071">
        <v>63.531300000000002</v>
      </c>
      <c r="J3071">
        <v>0</v>
      </c>
      <c r="K3071">
        <v>0</v>
      </c>
      <c r="L3071">
        <v>0</v>
      </c>
      <c r="M3071">
        <v>0</v>
      </c>
      <c r="N3071">
        <v>0</v>
      </c>
      <c r="O3071">
        <v>3401</v>
      </c>
    </row>
    <row r="3072" spans="1:15">
      <c r="A3072" t="s">
        <v>30</v>
      </c>
      <c r="B3072" t="s">
        <v>39</v>
      </c>
      <c r="C3072" t="s">
        <v>45</v>
      </c>
      <c r="D3072" t="s">
        <v>32</v>
      </c>
      <c r="E3072">
        <v>24</v>
      </c>
      <c r="F3072" t="str">
        <f t="shared" si="47"/>
        <v>Average Per Device1-in-2June System Peak Day50% Cycling24</v>
      </c>
      <c r="G3072">
        <v>1.738993</v>
      </c>
      <c r="H3072">
        <v>1.738993</v>
      </c>
      <c r="I3072">
        <v>63.531300000000002</v>
      </c>
      <c r="J3072">
        <v>0</v>
      </c>
      <c r="K3072">
        <v>0</v>
      </c>
      <c r="L3072">
        <v>0</v>
      </c>
      <c r="M3072">
        <v>0</v>
      </c>
      <c r="N3072">
        <v>0</v>
      </c>
      <c r="O3072">
        <v>3401</v>
      </c>
    </row>
    <row r="3073" spans="1:15">
      <c r="A3073" t="s">
        <v>51</v>
      </c>
      <c r="B3073" t="s">
        <v>39</v>
      </c>
      <c r="C3073" t="s">
        <v>45</v>
      </c>
      <c r="D3073" t="s">
        <v>32</v>
      </c>
      <c r="E3073">
        <v>24</v>
      </c>
      <c r="F3073" t="str">
        <f t="shared" si="47"/>
        <v>Aggregate1-in-2June System Peak Day50% Cycling24</v>
      </c>
      <c r="G3073">
        <v>13.36242</v>
      </c>
      <c r="H3073">
        <v>13.36242</v>
      </c>
      <c r="I3073">
        <v>63.531300000000002</v>
      </c>
      <c r="J3073">
        <v>0</v>
      </c>
      <c r="K3073">
        <v>0</v>
      </c>
      <c r="L3073">
        <v>0</v>
      </c>
      <c r="M3073">
        <v>0</v>
      </c>
      <c r="N3073">
        <v>0</v>
      </c>
      <c r="O3073">
        <v>3401</v>
      </c>
    </row>
    <row r="3074" spans="1:15">
      <c r="A3074" t="s">
        <v>31</v>
      </c>
      <c r="B3074" t="s">
        <v>39</v>
      </c>
      <c r="C3074" t="s">
        <v>45</v>
      </c>
      <c r="D3074" t="s">
        <v>27</v>
      </c>
      <c r="E3074">
        <v>1</v>
      </c>
      <c r="F3074" t="str">
        <f t="shared" si="47"/>
        <v>Average Per Ton1-in-2June System Peak DayAll1</v>
      </c>
      <c r="G3074">
        <v>0.4146321</v>
      </c>
      <c r="H3074">
        <v>0.4146321</v>
      </c>
      <c r="I3074">
        <v>63.572299999999998</v>
      </c>
      <c r="J3074">
        <v>0</v>
      </c>
      <c r="K3074">
        <v>0</v>
      </c>
      <c r="L3074">
        <v>0</v>
      </c>
      <c r="M3074">
        <v>0</v>
      </c>
      <c r="N3074">
        <v>0</v>
      </c>
      <c r="O3074">
        <v>4870</v>
      </c>
    </row>
    <row r="3075" spans="1:15">
      <c r="A3075" t="s">
        <v>29</v>
      </c>
      <c r="B3075" t="s">
        <v>39</v>
      </c>
      <c r="C3075" t="s">
        <v>45</v>
      </c>
      <c r="D3075" t="s">
        <v>27</v>
      </c>
      <c r="E3075">
        <v>1</v>
      </c>
      <c r="F3075" t="str">
        <f t="shared" ref="F3075:F3138" si="48">CONCATENATE(A3075,B3075,C3075,D3075,E3075)</f>
        <v>Average Per Premise1-in-2June System Peak DayAll1</v>
      </c>
      <c r="G3075">
        <v>3.8322219999999998</v>
      </c>
      <c r="H3075">
        <v>3.8322219999999998</v>
      </c>
      <c r="I3075">
        <v>63.572299999999998</v>
      </c>
      <c r="J3075">
        <v>0</v>
      </c>
      <c r="K3075">
        <v>0</v>
      </c>
      <c r="L3075">
        <v>0</v>
      </c>
      <c r="M3075">
        <v>0</v>
      </c>
      <c r="N3075">
        <v>0</v>
      </c>
      <c r="O3075">
        <v>4870</v>
      </c>
    </row>
    <row r="3076" spans="1:15">
      <c r="A3076" t="s">
        <v>30</v>
      </c>
      <c r="B3076" t="s">
        <v>39</v>
      </c>
      <c r="C3076" t="s">
        <v>45</v>
      </c>
      <c r="D3076" t="s">
        <v>27</v>
      </c>
      <c r="E3076">
        <v>1</v>
      </c>
      <c r="F3076" t="str">
        <f t="shared" si="48"/>
        <v>Average Per Device1-in-2June System Peak DayAll1</v>
      </c>
      <c r="G3076">
        <v>1.6095660000000001</v>
      </c>
      <c r="H3076">
        <v>1.6095660000000001</v>
      </c>
      <c r="I3076">
        <v>63.572299999999998</v>
      </c>
      <c r="J3076">
        <v>0</v>
      </c>
      <c r="K3076">
        <v>0</v>
      </c>
      <c r="L3076">
        <v>0</v>
      </c>
      <c r="M3076">
        <v>0</v>
      </c>
      <c r="N3076">
        <v>0</v>
      </c>
      <c r="O3076">
        <v>4870</v>
      </c>
    </row>
    <row r="3077" spans="1:15">
      <c r="A3077" t="s">
        <v>51</v>
      </c>
      <c r="B3077" t="s">
        <v>39</v>
      </c>
      <c r="C3077" t="s">
        <v>45</v>
      </c>
      <c r="D3077" t="s">
        <v>27</v>
      </c>
      <c r="E3077">
        <v>1</v>
      </c>
      <c r="F3077" t="str">
        <f t="shared" si="48"/>
        <v>Aggregate1-in-2June System Peak DayAll1</v>
      </c>
      <c r="G3077">
        <v>18.66292</v>
      </c>
      <c r="H3077">
        <v>18.66292</v>
      </c>
      <c r="I3077">
        <v>63.572299999999998</v>
      </c>
      <c r="J3077">
        <v>0</v>
      </c>
      <c r="K3077">
        <v>0</v>
      </c>
      <c r="L3077">
        <v>0</v>
      </c>
      <c r="M3077">
        <v>0</v>
      </c>
      <c r="N3077">
        <v>0</v>
      </c>
      <c r="O3077">
        <v>4870</v>
      </c>
    </row>
    <row r="3078" spans="1:15">
      <c r="A3078" t="s">
        <v>31</v>
      </c>
      <c r="B3078" t="s">
        <v>39</v>
      </c>
      <c r="C3078" t="s">
        <v>45</v>
      </c>
      <c r="D3078" t="s">
        <v>27</v>
      </c>
      <c r="E3078">
        <v>2</v>
      </c>
      <c r="F3078" t="str">
        <f t="shared" si="48"/>
        <v>Average Per Ton1-in-2June System Peak DayAll2</v>
      </c>
      <c r="G3078">
        <v>0.39723370000000002</v>
      </c>
      <c r="H3078">
        <v>0.39723370000000002</v>
      </c>
      <c r="I3078">
        <v>61.8795</v>
      </c>
      <c r="J3078">
        <v>0</v>
      </c>
      <c r="K3078">
        <v>0</v>
      </c>
      <c r="L3078">
        <v>0</v>
      </c>
      <c r="M3078">
        <v>0</v>
      </c>
      <c r="N3078">
        <v>0</v>
      </c>
      <c r="O3078">
        <v>4870</v>
      </c>
    </row>
    <row r="3079" spans="1:15">
      <c r="A3079" t="s">
        <v>29</v>
      </c>
      <c r="B3079" t="s">
        <v>39</v>
      </c>
      <c r="C3079" t="s">
        <v>45</v>
      </c>
      <c r="D3079" t="s">
        <v>27</v>
      </c>
      <c r="E3079">
        <v>2</v>
      </c>
      <c r="F3079" t="str">
        <f t="shared" si="48"/>
        <v>Average Per Premise1-in-2June System Peak DayAll2</v>
      </c>
      <c r="G3079">
        <v>3.6714180000000001</v>
      </c>
      <c r="H3079">
        <v>3.6714180000000001</v>
      </c>
      <c r="I3079">
        <v>61.8795</v>
      </c>
      <c r="J3079">
        <v>0</v>
      </c>
      <c r="K3079">
        <v>0</v>
      </c>
      <c r="L3079">
        <v>0</v>
      </c>
      <c r="M3079">
        <v>0</v>
      </c>
      <c r="N3079">
        <v>0</v>
      </c>
      <c r="O3079">
        <v>4870</v>
      </c>
    </row>
    <row r="3080" spans="1:15">
      <c r="A3080" t="s">
        <v>30</v>
      </c>
      <c r="B3080" t="s">
        <v>39</v>
      </c>
      <c r="C3080" t="s">
        <v>45</v>
      </c>
      <c r="D3080" t="s">
        <v>27</v>
      </c>
      <c r="E3080">
        <v>2</v>
      </c>
      <c r="F3080" t="str">
        <f t="shared" si="48"/>
        <v>Average Per Device1-in-2June System Peak DayAll2</v>
      </c>
      <c r="G3080">
        <v>1.542027</v>
      </c>
      <c r="H3080">
        <v>1.542027</v>
      </c>
      <c r="I3080">
        <v>61.8795</v>
      </c>
      <c r="J3080">
        <v>0</v>
      </c>
      <c r="K3080">
        <v>0</v>
      </c>
      <c r="L3080">
        <v>0</v>
      </c>
      <c r="M3080">
        <v>0</v>
      </c>
      <c r="N3080">
        <v>0</v>
      </c>
      <c r="O3080">
        <v>4870</v>
      </c>
    </row>
    <row r="3081" spans="1:15">
      <c r="A3081" t="s">
        <v>51</v>
      </c>
      <c r="B3081" t="s">
        <v>39</v>
      </c>
      <c r="C3081" t="s">
        <v>45</v>
      </c>
      <c r="D3081" t="s">
        <v>27</v>
      </c>
      <c r="E3081">
        <v>2</v>
      </c>
      <c r="F3081" t="str">
        <f t="shared" si="48"/>
        <v>Aggregate1-in-2June System Peak DayAll2</v>
      </c>
      <c r="G3081">
        <v>17.879809999999999</v>
      </c>
      <c r="H3081">
        <v>17.879809999999999</v>
      </c>
      <c r="I3081">
        <v>61.8795</v>
      </c>
      <c r="J3081">
        <v>0</v>
      </c>
      <c r="K3081">
        <v>0</v>
      </c>
      <c r="L3081">
        <v>0</v>
      </c>
      <c r="M3081">
        <v>0</v>
      </c>
      <c r="N3081">
        <v>0</v>
      </c>
      <c r="O3081">
        <v>4870</v>
      </c>
    </row>
    <row r="3082" spans="1:15">
      <c r="A3082" t="s">
        <v>31</v>
      </c>
      <c r="B3082" t="s">
        <v>39</v>
      </c>
      <c r="C3082" t="s">
        <v>45</v>
      </c>
      <c r="D3082" t="s">
        <v>27</v>
      </c>
      <c r="E3082">
        <v>3</v>
      </c>
      <c r="F3082" t="str">
        <f t="shared" si="48"/>
        <v>Average Per Ton1-in-2June System Peak DayAll3</v>
      </c>
      <c r="G3082">
        <v>0.38545600000000002</v>
      </c>
      <c r="H3082">
        <v>0.38545600000000002</v>
      </c>
      <c r="I3082">
        <v>62.033099999999997</v>
      </c>
      <c r="J3082">
        <v>0</v>
      </c>
      <c r="K3082">
        <v>0</v>
      </c>
      <c r="L3082">
        <v>0</v>
      </c>
      <c r="M3082">
        <v>0</v>
      </c>
      <c r="N3082">
        <v>0</v>
      </c>
      <c r="O3082">
        <v>4870</v>
      </c>
    </row>
    <row r="3083" spans="1:15">
      <c r="A3083" t="s">
        <v>29</v>
      </c>
      <c r="B3083" t="s">
        <v>39</v>
      </c>
      <c r="C3083" t="s">
        <v>45</v>
      </c>
      <c r="D3083" t="s">
        <v>27</v>
      </c>
      <c r="E3083">
        <v>3</v>
      </c>
      <c r="F3083" t="str">
        <f t="shared" si="48"/>
        <v>Average Per Premise1-in-2June System Peak DayAll3</v>
      </c>
      <c r="G3083">
        <v>3.5625629999999999</v>
      </c>
      <c r="H3083">
        <v>3.5625629999999999</v>
      </c>
      <c r="I3083">
        <v>62.033099999999997</v>
      </c>
      <c r="J3083">
        <v>0</v>
      </c>
      <c r="K3083">
        <v>0</v>
      </c>
      <c r="L3083">
        <v>0</v>
      </c>
      <c r="M3083">
        <v>0</v>
      </c>
      <c r="N3083">
        <v>0</v>
      </c>
      <c r="O3083">
        <v>4870</v>
      </c>
    </row>
    <row r="3084" spans="1:15">
      <c r="A3084" t="s">
        <v>30</v>
      </c>
      <c r="B3084" t="s">
        <v>39</v>
      </c>
      <c r="C3084" t="s">
        <v>45</v>
      </c>
      <c r="D3084" t="s">
        <v>27</v>
      </c>
      <c r="E3084">
        <v>3</v>
      </c>
      <c r="F3084" t="str">
        <f t="shared" si="48"/>
        <v>Average Per Device1-in-2June System Peak DayAll3</v>
      </c>
      <c r="G3084">
        <v>1.4963070000000001</v>
      </c>
      <c r="H3084">
        <v>1.4963070000000001</v>
      </c>
      <c r="I3084">
        <v>62.033099999999997</v>
      </c>
      <c r="J3084">
        <v>0</v>
      </c>
      <c r="K3084">
        <v>0</v>
      </c>
      <c r="L3084">
        <v>0</v>
      </c>
      <c r="M3084">
        <v>0</v>
      </c>
      <c r="N3084">
        <v>0</v>
      </c>
      <c r="O3084">
        <v>4870</v>
      </c>
    </row>
    <row r="3085" spans="1:15">
      <c r="A3085" t="s">
        <v>51</v>
      </c>
      <c r="B3085" t="s">
        <v>39</v>
      </c>
      <c r="C3085" t="s">
        <v>45</v>
      </c>
      <c r="D3085" t="s">
        <v>27</v>
      </c>
      <c r="E3085">
        <v>3</v>
      </c>
      <c r="F3085" t="str">
        <f t="shared" si="48"/>
        <v>Aggregate1-in-2June System Peak DayAll3</v>
      </c>
      <c r="G3085">
        <v>17.349679999999999</v>
      </c>
      <c r="H3085">
        <v>17.349679999999999</v>
      </c>
      <c r="I3085">
        <v>62.033099999999997</v>
      </c>
      <c r="J3085">
        <v>0</v>
      </c>
      <c r="K3085">
        <v>0</v>
      </c>
      <c r="L3085">
        <v>0</v>
      </c>
      <c r="M3085">
        <v>0</v>
      </c>
      <c r="N3085">
        <v>0</v>
      </c>
      <c r="O3085">
        <v>4870</v>
      </c>
    </row>
    <row r="3086" spans="1:15">
      <c r="A3086" t="s">
        <v>31</v>
      </c>
      <c r="B3086" t="s">
        <v>39</v>
      </c>
      <c r="C3086" t="s">
        <v>45</v>
      </c>
      <c r="D3086" t="s">
        <v>27</v>
      </c>
      <c r="E3086">
        <v>4</v>
      </c>
      <c r="F3086" t="str">
        <f t="shared" si="48"/>
        <v>Average Per Ton1-in-2June System Peak DayAll4</v>
      </c>
      <c r="G3086">
        <v>0.38058910000000001</v>
      </c>
      <c r="H3086">
        <v>0.38058910000000001</v>
      </c>
      <c r="I3086">
        <v>62.306800000000003</v>
      </c>
      <c r="J3086">
        <v>0</v>
      </c>
      <c r="K3086">
        <v>0</v>
      </c>
      <c r="L3086">
        <v>0</v>
      </c>
      <c r="M3086">
        <v>0</v>
      </c>
      <c r="N3086">
        <v>0</v>
      </c>
      <c r="O3086">
        <v>4870</v>
      </c>
    </row>
    <row r="3087" spans="1:15">
      <c r="A3087" t="s">
        <v>29</v>
      </c>
      <c r="B3087" t="s">
        <v>39</v>
      </c>
      <c r="C3087" t="s">
        <v>45</v>
      </c>
      <c r="D3087" t="s">
        <v>27</v>
      </c>
      <c r="E3087">
        <v>4</v>
      </c>
      <c r="F3087" t="str">
        <f t="shared" si="48"/>
        <v>Average Per Premise1-in-2June System Peak DayAll4</v>
      </c>
      <c r="G3087">
        <v>3.5175809999999998</v>
      </c>
      <c r="H3087">
        <v>3.5175809999999998</v>
      </c>
      <c r="I3087">
        <v>62.306800000000003</v>
      </c>
      <c r="J3087">
        <v>0</v>
      </c>
      <c r="K3087">
        <v>0</v>
      </c>
      <c r="L3087">
        <v>0</v>
      </c>
      <c r="M3087">
        <v>0</v>
      </c>
      <c r="N3087">
        <v>0</v>
      </c>
      <c r="O3087">
        <v>4870</v>
      </c>
    </row>
    <row r="3088" spans="1:15">
      <c r="A3088" t="s">
        <v>30</v>
      </c>
      <c r="B3088" t="s">
        <v>39</v>
      </c>
      <c r="C3088" t="s">
        <v>45</v>
      </c>
      <c r="D3088" t="s">
        <v>27</v>
      </c>
      <c r="E3088">
        <v>4</v>
      </c>
      <c r="F3088" t="str">
        <f t="shared" si="48"/>
        <v>Average Per Device1-in-2June System Peak DayAll4</v>
      </c>
      <c r="G3088">
        <v>1.477414</v>
      </c>
      <c r="H3088">
        <v>1.477414</v>
      </c>
      <c r="I3088">
        <v>62.306800000000003</v>
      </c>
      <c r="J3088">
        <v>0</v>
      </c>
      <c r="K3088">
        <v>0</v>
      </c>
      <c r="L3088">
        <v>0</v>
      </c>
      <c r="M3088">
        <v>0</v>
      </c>
      <c r="N3088">
        <v>0</v>
      </c>
      <c r="O3088">
        <v>4870</v>
      </c>
    </row>
    <row r="3089" spans="1:15">
      <c r="A3089" t="s">
        <v>51</v>
      </c>
      <c r="B3089" t="s">
        <v>39</v>
      </c>
      <c r="C3089" t="s">
        <v>45</v>
      </c>
      <c r="D3089" t="s">
        <v>27</v>
      </c>
      <c r="E3089">
        <v>4</v>
      </c>
      <c r="F3089" t="str">
        <f t="shared" si="48"/>
        <v>Aggregate1-in-2June System Peak DayAll4</v>
      </c>
      <c r="G3089">
        <v>17.13062</v>
      </c>
      <c r="H3089">
        <v>17.13062</v>
      </c>
      <c r="I3089">
        <v>62.306800000000003</v>
      </c>
      <c r="J3089">
        <v>0</v>
      </c>
      <c r="K3089">
        <v>0</v>
      </c>
      <c r="L3089">
        <v>0</v>
      </c>
      <c r="M3089">
        <v>0</v>
      </c>
      <c r="N3089">
        <v>0</v>
      </c>
      <c r="O3089">
        <v>4870</v>
      </c>
    </row>
    <row r="3090" spans="1:15">
      <c r="A3090" t="s">
        <v>31</v>
      </c>
      <c r="B3090" t="s">
        <v>39</v>
      </c>
      <c r="C3090" t="s">
        <v>45</v>
      </c>
      <c r="D3090" t="s">
        <v>27</v>
      </c>
      <c r="E3090">
        <v>5</v>
      </c>
      <c r="F3090" t="str">
        <f t="shared" si="48"/>
        <v>Average Per Ton1-in-2June System Peak DayAll5</v>
      </c>
      <c r="G3090">
        <v>0.39077600000000001</v>
      </c>
      <c r="H3090">
        <v>0.39077600000000001</v>
      </c>
      <c r="I3090">
        <v>62.800800000000002</v>
      </c>
      <c r="J3090">
        <v>0</v>
      </c>
      <c r="K3090">
        <v>0</v>
      </c>
      <c r="L3090">
        <v>0</v>
      </c>
      <c r="M3090">
        <v>0</v>
      </c>
      <c r="N3090">
        <v>0</v>
      </c>
      <c r="O3090">
        <v>4870</v>
      </c>
    </row>
    <row r="3091" spans="1:15">
      <c r="A3091" t="s">
        <v>29</v>
      </c>
      <c r="B3091" t="s">
        <v>39</v>
      </c>
      <c r="C3091" t="s">
        <v>45</v>
      </c>
      <c r="D3091" t="s">
        <v>27</v>
      </c>
      <c r="E3091">
        <v>5</v>
      </c>
      <c r="F3091" t="str">
        <f t="shared" si="48"/>
        <v>Average Per Premise1-in-2June System Peak DayAll5</v>
      </c>
      <c r="G3091">
        <v>3.6117330000000001</v>
      </c>
      <c r="H3091">
        <v>3.6117330000000001</v>
      </c>
      <c r="I3091">
        <v>62.800800000000002</v>
      </c>
      <c r="J3091">
        <v>0</v>
      </c>
      <c r="K3091">
        <v>0</v>
      </c>
      <c r="L3091">
        <v>0</v>
      </c>
      <c r="M3091">
        <v>0</v>
      </c>
      <c r="N3091">
        <v>0</v>
      </c>
      <c r="O3091">
        <v>4870</v>
      </c>
    </row>
    <row r="3092" spans="1:15">
      <c r="A3092" t="s">
        <v>30</v>
      </c>
      <c r="B3092" t="s">
        <v>39</v>
      </c>
      <c r="C3092" t="s">
        <v>45</v>
      </c>
      <c r="D3092" t="s">
        <v>27</v>
      </c>
      <c r="E3092">
        <v>5</v>
      </c>
      <c r="F3092" t="str">
        <f t="shared" si="48"/>
        <v>Average Per Device1-in-2June System Peak DayAll5</v>
      </c>
      <c r="G3092">
        <v>1.5169589999999999</v>
      </c>
      <c r="H3092">
        <v>1.5169589999999999</v>
      </c>
      <c r="I3092">
        <v>62.800800000000002</v>
      </c>
      <c r="J3092">
        <v>0</v>
      </c>
      <c r="K3092">
        <v>0</v>
      </c>
      <c r="L3092">
        <v>0</v>
      </c>
      <c r="M3092">
        <v>0</v>
      </c>
      <c r="N3092">
        <v>0</v>
      </c>
      <c r="O3092">
        <v>4870</v>
      </c>
    </row>
    <row r="3093" spans="1:15">
      <c r="A3093" t="s">
        <v>51</v>
      </c>
      <c r="B3093" t="s">
        <v>39</v>
      </c>
      <c r="C3093" t="s">
        <v>45</v>
      </c>
      <c r="D3093" t="s">
        <v>27</v>
      </c>
      <c r="E3093">
        <v>5</v>
      </c>
      <c r="F3093" t="str">
        <f t="shared" si="48"/>
        <v>Aggregate1-in-2June System Peak DayAll5</v>
      </c>
      <c r="G3093">
        <v>17.58914</v>
      </c>
      <c r="H3093">
        <v>17.58914</v>
      </c>
      <c r="I3093">
        <v>62.800800000000002</v>
      </c>
      <c r="J3093">
        <v>0</v>
      </c>
      <c r="K3093">
        <v>0</v>
      </c>
      <c r="L3093">
        <v>0</v>
      </c>
      <c r="M3093">
        <v>0</v>
      </c>
      <c r="N3093">
        <v>0</v>
      </c>
      <c r="O3093">
        <v>4870</v>
      </c>
    </row>
    <row r="3094" spans="1:15">
      <c r="A3094" t="s">
        <v>31</v>
      </c>
      <c r="B3094" t="s">
        <v>39</v>
      </c>
      <c r="C3094" t="s">
        <v>45</v>
      </c>
      <c r="D3094" t="s">
        <v>27</v>
      </c>
      <c r="E3094">
        <v>6</v>
      </c>
      <c r="F3094" t="str">
        <f t="shared" si="48"/>
        <v>Average Per Ton1-in-2June System Peak DayAll6</v>
      </c>
      <c r="G3094">
        <v>0.4266914</v>
      </c>
      <c r="H3094">
        <v>0.4266914</v>
      </c>
      <c r="I3094">
        <v>62.280700000000003</v>
      </c>
      <c r="J3094">
        <v>0</v>
      </c>
      <c r="K3094">
        <v>0</v>
      </c>
      <c r="L3094">
        <v>0</v>
      </c>
      <c r="M3094">
        <v>0</v>
      </c>
      <c r="N3094">
        <v>0</v>
      </c>
      <c r="O3094">
        <v>4870</v>
      </c>
    </row>
    <row r="3095" spans="1:15">
      <c r="A3095" t="s">
        <v>29</v>
      </c>
      <c r="B3095" t="s">
        <v>39</v>
      </c>
      <c r="C3095" t="s">
        <v>45</v>
      </c>
      <c r="D3095" t="s">
        <v>27</v>
      </c>
      <c r="E3095">
        <v>6</v>
      </c>
      <c r="F3095" t="str">
        <f t="shared" si="48"/>
        <v>Average Per Premise1-in-2June System Peak DayAll6</v>
      </c>
      <c r="G3095">
        <v>3.9436800000000001</v>
      </c>
      <c r="H3095">
        <v>3.9436800000000001</v>
      </c>
      <c r="I3095">
        <v>62.280700000000003</v>
      </c>
      <c r="J3095">
        <v>0</v>
      </c>
      <c r="K3095">
        <v>0</v>
      </c>
      <c r="L3095">
        <v>0</v>
      </c>
      <c r="M3095">
        <v>0</v>
      </c>
      <c r="N3095">
        <v>0</v>
      </c>
      <c r="O3095">
        <v>4870</v>
      </c>
    </row>
    <row r="3096" spans="1:15">
      <c r="A3096" t="s">
        <v>30</v>
      </c>
      <c r="B3096" t="s">
        <v>39</v>
      </c>
      <c r="C3096" t="s">
        <v>45</v>
      </c>
      <c r="D3096" t="s">
        <v>27</v>
      </c>
      <c r="E3096">
        <v>6</v>
      </c>
      <c r="F3096" t="str">
        <f t="shared" si="48"/>
        <v>Average Per Device1-in-2June System Peak DayAll6</v>
      </c>
      <c r="G3096">
        <v>1.65638</v>
      </c>
      <c r="H3096">
        <v>1.65638</v>
      </c>
      <c r="I3096">
        <v>62.280700000000003</v>
      </c>
      <c r="J3096">
        <v>0</v>
      </c>
      <c r="K3096">
        <v>0</v>
      </c>
      <c r="L3096">
        <v>0</v>
      </c>
      <c r="M3096">
        <v>0</v>
      </c>
      <c r="N3096">
        <v>0</v>
      </c>
      <c r="O3096">
        <v>4870</v>
      </c>
    </row>
    <row r="3097" spans="1:15">
      <c r="A3097" t="s">
        <v>51</v>
      </c>
      <c r="B3097" t="s">
        <v>39</v>
      </c>
      <c r="C3097" t="s">
        <v>45</v>
      </c>
      <c r="D3097" t="s">
        <v>27</v>
      </c>
      <c r="E3097">
        <v>6</v>
      </c>
      <c r="F3097" t="str">
        <f t="shared" si="48"/>
        <v>Aggregate1-in-2June System Peak DayAll6</v>
      </c>
      <c r="G3097">
        <v>19.205719999999999</v>
      </c>
      <c r="H3097">
        <v>19.205719999999999</v>
      </c>
      <c r="I3097">
        <v>62.280700000000003</v>
      </c>
      <c r="J3097">
        <v>0</v>
      </c>
      <c r="K3097">
        <v>0</v>
      </c>
      <c r="L3097">
        <v>0</v>
      </c>
      <c r="M3097">
        <v>0</v>
      </c>
      <c r="N3097">
        <v>0</v>
      </c>
      <c r="O3097">
        <v>4870</v>
      </c>
    </row>
    <row r="3098" spans="1:15">
      <c r="A3098" t="s">
        <v>31</v>
      </c>
      <c r="B3098" t="s">
        <v>39</v>
      </c>
      <c r="C3098" t="s">
        <v>45</v>
      </c>
      <c r="D3098" t="s">
        <v>27</v>
      </c>
      <c r="E3098">
        <v>7</v>
      </c>
      <c r="F3098" t="str">
        <f t="shared" si="48"/>
        <v>Average Per Ton1-in-2June System Peak DayAll7</v>
      </c>
      <c r="G3098">
        <v>0.48585119999999998</v>
      </c>
      <c r="H3098">
        <v>0.48585119999999998</v>
      </c>
      <c r="I3098">
        <v>63.032499999999999</v>
      </c>
      <c r="J3098">
        <v>0</v>
      </c>
      <c r="K3098">
        <v>0</v>
      </c>
      <c r="L3098">
        <v>0</v>
      </c>
      <c r="M3098">
        <v>0</v>
      </c>
      <c r="N3098">
        <v>0</v>
      </c>
      <c r="O3098">
        <v>4870</v>
      </c>
    </row>
    <row r="3099" spans="1:15">
      <c r="A3099" t="s">
        <v>29</v>
      </c>
      <c r="B3099" t="s">
        <v>39</v>
      </c>
      <c r="C3099" t="s">
        <v>45</v>
      </c>
      <c r="D3099" t="s">
        <v>27</v>
      </c>
      <c r="E3099">
        <v>7</v>
      </c>
      <c r="F3099" t="str">
        <f t="shared" si="48"/>
        <v>Average Per Premise1-in-2June System Peak DayAll7</v>
      </c>
      <c r="G3099">
        <v>4.490462</v>
      </c>
      <c r="H3099">
        <v>4.490462</v>
      </c>
      <c r="I3099">
        <v>63.032499999999999</v>
      </c>
      <c r="J3099">
        <v>0</v>
      </c>
      <c r="K3099">
        <v>0</v>
      </c>
      <c r="L3099">
        <v>0</v>
      </c>
      <c r="M3099">
        <v>0</v>
      </c>
      <c r="N3099">
        <v>0</v>
      </c>
      <c r="O3099">
        <v>4870</v>
      </c>
    </row>
    <row r="3100" spans="1:15">
      <c r="A3100" t="s">
        <v>30</v>
      </c>
      <c r="B3100" t="s">
        <v>39</v>
      </c>
      <c r="C3100" t="s">
        <v>45</v>
      </c>
      <c r="D3100" t="s">
        <v>27</v>
      </c>
      <c r="E3100">
        <v>7</v>
      </c>
      <c r="F3100" t="str">
        <f t="shared" si="48"/>
        <v>Average Per Device1-in-2June System Peak DayAll7</v>
      </c>
      <c r="G3100">
        <v>1.8860330000000001</v>
      </c>
      <c r="H3100">
        <v>1.8860330000000001</v>
      </c>
      <c r="I3100">
        <v>63.032499999999999</v>
      </c>
      <c r="J3100">
        <v>0</v>
      </c>
      <c r="K3100">
        <v>0</v>
      </c>
      <c r="L3100">
        <v>0</v>
      </c>
      <c r="M3100">
        <v>0</v>
      </c>
      <c r="N3100">
        <v>0</v>
      </c>
      <c r="O3100">
        <v>4870</v>
      </c>
    </row>
    <row r="3101" spans="1:15">
      <c r="A3101" t="s">
        <v>51</v>
      </c>
      <c r="B3101" t="s">
        <v>39</v>
      </c>
      <c r="C3101" t="s">
        <v>45</v>
      </c>
      <c r="D3101" t="s">
        <v>27</v>
      </c>
      <c r="E3101">
        <v>7</v>
      </c>
      <c r="F3101" t="str">
        <f t="shared" si="48"/>
        <v>Aggregate1-in-2June System Peak DayAll7</v>
      </c>
      <c r="G3101">
        <v>21.868549999999999</v>
      </c>
      <c r="H3101">
        <v>21.868549999999999</v>
      </c>
      <c r="I3101">
        <v>63.032499999999999</v>
      </c>
      <c r="J3101">
        <v>0</v>
      </c>
      <c r="K3101">
        <v>0</v>
      </c>
      <c r="L3101">
        <v>0</v>
      </c>
      <c r="M3101">
        <v>0</v>
      </c>
      <c r="N3101">
        <v>0</v>
      </c>
      <c r="O3101">
        <v>4870</v>
      </c>
    </row>
    <row r="3102" spans="1:15">
      <c r="A3102" t="s">
        <v>31</v>
      </c>
      <c r="B3102" t="s">
        <v>39</v>
      </c>
      <c r="C3102" t="s">
        <v>45</v>
      </c>
      <c r="D3102" t="s">
        <v>27</v>
      </c>
      <c r="E3102">
        <v>8</v>
      </c>
      <c r="F3102" t="str">
        <f t="shared" si="48"/>
        <v>Average Per Ton1-in-2June System Peak DayAll8</v>
      </c>
      <c r="G3102">
        <v>0.59628689999999995</v>
      </c>
      <c r="H3102">
        <v>0.59628689999999995</v>
      </c>
      <c r="I3102">
        <v>63.801000000000002</v>
      </c>
      <c r="J3102">
        <v>0</v>
      </c>
      <c r="K3102">
        <v>0</v>
      </c>
      <c r="L3102">
        <v>0</v>
      </c>
      <c r="M3102">
        <v>0</v>
      </c>
      <c r="N3102">
        <v>0</v>
      </c>
      <c r="O3102">
        <v>4870</v>
      </c>
    </row>
    <row r="3103" spans="1:15">
      <c r="A3103" t="s">
        <v>29</v>
      </c>
      <c r="B3103" t="s">
        <v>39</v>
      </c>
      <c r="C3103" t="s">
        <v>45</v>
      </c>
      <c r="D3103" t="s">
        <v>27</v>
      </c>
      <c r="E3103">
        <v>8</v>
      </c>
      <c r="F3103" t="str">
        <f t="shared" si="48"/>
        <v>Average Per Premise1-in-2June System Peak DayAll8</v>
      </c>
      <c r="G3103">
        <v>5.5111600000000003</v>
      </c>
      <c r="H3103">
        <v>5.5111600000000003</v>
      </c>
      <c r="I3103">
        <v>63.801000000000002</v>
      </c>
      <c r="J3103">
        <v>0</v>
      </c>
      <c r="K3103">
        <v>0</v>
      </c>
      <c r="L3103">
        <v>0</v>
      </c>
      <c r="M3103">
        <v>0</v>
      </c>
      <c r="N3103">
        <v>0</v>
      </c>
      <c r="O3103">
        <v>4870</v>
      </c>
    </row>
    <row r="3104" spans="1:15">
      <c r="A3104" t="s">
        <v>30</v>
      </c>
      <c r="B3104" t="s">
        <v>39</v>
      </c>
      <c r="C3104" t="s">
        <v>45</v>
      </c>
      <c r="D3104" t="s">
        <v>27</v>
      </c>
      <c r="E3104">
        <v>8</v>
      </c>
      <c r="F3104" t="str">
        <f t="shared" si="48"/>
        <v>Average Per Device1-in-2June System Peak DayAll8</v>
      </c>
      <c r="G3104">
        <v>2.3147350000000002</v>
      </c>
      <c r="H3104">
        <v>2.3147350000000002</v>
      </c>
      <c r="I3104">
        <v>63.801000000000002</v>
      </c>
      <c r="J3104">
        <v>0</v>
      </c>
      <c r="K3104">
        <v>0</v>
      </c>
      <c r="L3104">
        <v>0</v>
      </c>
      <c r="M3104">
        <v>0</v>
      </c>
      <c r="N3104">
        <v>0</v>
      </c>
      <c r="O3104">
        <v>4870</v>
      </c>
    </row>
    <row r="3105" spans="1:15">
      <c r="A3105" t="s">
        <v>51</v>
      </c>
      <c r="B3105" t="s">
        <v>39</v>
      </c>
      <c r="C3105" t="s">
        <v>45</v>
      </c>
      <c r="D3105" t="s">
        <v>27</v>
      </c>
      <c r="E3105">
        <v>8</v>
      </c>
      <c r="F3105" t="str">
        <f t="shared" si="48"/>
        <v>Aggregate1-in-2June System Peak DayAll8</v>
      </c>
      <c r="G3105">
        <v>26.83935</v>
      </c>
      <c r="H3105">
        <v>26.83935</v>
      </c>
      <c r="I3105">
        <v>63.801000000000002</v>
      </c>
      <c r="J3105">
        <v>0</v>
      </c>
      <c r="K3105">
        <v>0</v>
      </c>
      <c r="L3105">
        <v>0</v>
      </c>
      <c r="M3105">
        <v>0</v>
      </c>
      <c r="N3105">
        <v>0</v>
      </c>
      <c r="O3105">
        <v>4870</v>
      </c>
    </row>
    <row r="3106" spans="1:15">
      <c r="A3106" t="s">
        <v>31</v>
      </c>
      <c r="B3106" t="s">
        <v>39</v>
      </c>
      <c r="C3106" t="s">
        <v>45</v>
      </c>
      <c r="D3106" t="s">
        <v>27</v>
      </c>
      <c r="E3106">
        <v>9</v>
      </c>
      <c r="F3106" t="str">
        <f t="shared" si="48"/>
        <v>Average Per Ton1-in-2June System Peak DayAll9</v>
      </c>
      <c r="G3106">
        <v>0.75994139999999999</v>
      </c>
      <c r="H3106">
        <v>0.75994139999999999</v>
      </c>
      <c r="I3106">
        <v>65.365099999999998</v>
      </c>
      <c r="J3106">
        <v>0</v>
      </c>
      <c r="K3106">
        <v>0</v>
      </c>
      <c r="L3106">
        <v>0</v>
      </c>
      <c r="M3106">
        <v>0</v>
      </c>
      <c r="N3106">
        <v>0</v>
      </c>
      <c r="O3106">
        <v>4870</v>
      </c>
    </row>
    <row r="3107" spans="1:15">
      <c r="A3107" t="s">
        <v>29</v>
      </c>
      <c r="B3107" t="s">
        <v>39</v>
      </c>
      <c r="C3107" t="s">
        <v>45</v>
      </c>
      <c r="D3107" t="s">
        <v>27</v>
      </c>
      <c r="E3107">
        <v>9</v>
      </c>
      <c r="F3107" t="str">
        <f t="shared" si="48"/>
        <v>Average Per Premise1-in-2June System Peak DayAll9</v>
      </c>
      <c r="G3107">
        <v>7.0237309999999997</v>
      </c>
      <c r="H3107">
        <v>7.0237309999999997</v>
      </c>
      <c r="I3107">
        <v>65.365099999999998</v>
      </c>
      <c r="J3107">
        <v>0</v>
      </c>
      <c r="K3107">
        <v>0</v>
      </c>
      <c r="L3107">
        <v>0</v>
      </c>
      <c r="M3107">
        <v>0</v>
      </c>
      <c r="N3107">
        <v>0</v>
      </c>
      <c r="O3107">
        <v>4870</v>
      </c>
    </row>
    <row r="3108" spans="1:15">
      <c r="A3108" t="s">
        <v>30</v>
      </c>
      <c r="B3108" t="s">
        <v>39</v>
      </c>
      <c r="C3108" t="s">
        <v>45</v>
      </c>
      <c r="D3108" t="s">
        <v>27</v>
      </c>
      <c r="E3108">
        <v>9</v>
      </c>
      <c r="F3108" t="str">
        <f t="shared" si="48"/>
        <v>Average Per Device1-in-2June System Peak DayAll9</v>
      </c>
      <c r="G3108">
        <v>2.9500280000000001</v>
      </c>
      <c r="H3108">
        <v>2.9500280000000001</v>
      </c>
      <c r="I3108">
        <v>65.365099999999998</v>
      </c>
      <c r="J3108">
        <v>0</v>
      </c>
      <c r="K3108">
        <v>0</v>
      </c>
      <c r="L3108">
        <v>0</v>
      </c>
      <c r="M3108">
        <v>0</v>
      </c>
      <c r="N3108">
        <v>0</v>
      </c>
      <c r="O3108">
        <v>4870</v>
      </c>
    </row>
    <row r="3109" spans="1:15">
      <c r="A3109" t="s">
        <v>51</v>
      </c>
      <c r="B3109" t="s">
        <v>39</v>
      </c>
      <c r="C3109" t="s">
        <v>45</v>
      </c>
      <c r="D3109" t="s">
        <v>27</v>
      </c>
      <c r="E3109">
        <v>9</v>
      </c>
      <c r="F3109" t="str">
        <f t="shared" si="48"/>
        <v>Aggregate1-in-2June System Peak DayAll9</v>
      </c>
      <c r="G3109">
        <v>34.205570000000002</v>
      </c>
      <c r="H3109">
        <v>34.205570000000002</v>
      </c>
      <c r="I3109">
        <v>65.365099999999998</v>
      </c>
      <c r="J3109">
        <v>0</v>
      </c>
      <c r="K3109">
        <v>0</v>
      </c>
      <c r="L3109">
        <v>0</v>
      </c>
      <c r="M3109">
        <v>0</v>
      </c>
      <c r="N3109">
        <v>0</v>
      </c>
      <c r="O3109">
        <v>4870</v>
      </c>
    </row>
    <row r="3110" spans="1:15">
      <c r="A3110" t="s">
        <v>31</v>
      </c>
      <c r="B3110" t="s">
        <v>39</v>
      </c>
      <c r="C3110" t="s">
        <v>45</v>
      </c>
      <c r="D3110" t="s">
        <v>27</v>
      </c>
      <c r="E3110">
        <v>10</v>
      </c>
      <c r="F3110" t="str">
        <f t="shared" si="48"/>
        <v>Average Per Ton1-in-2June System Peak DayAll10</v>
      </c>
      <c r="G3110">
        <v>0.90289070000000005</v>
      </c>
      <c r="H3110">
        <v>0.90289070000000005</v>
      </c>
      <c r="I3110">
        <v>68.974500000000006</v>
      </c>
      <c r="J3110">
        <v>0</v>
      </c>
      <c r="K3110">
        <v>0</v>
      </c>
      <c r="L3110">
        <v>0</v>
      </c>
      <c r="M3110">
        <v>0</v>
      </c>
      <c r="N3110">
        <v>0</v>
      </c>
      <c r="O3110">
        <v>4870</v>
      </c>
    </row>
    <row r="3111" spans="1:15">
      <c r="A3111" t="s">
        <v>29</v>
      </c>
      <c r="B3111" t="s">
        <v>39</v>
      </c>
      <c r="C3111" t="s">
        <v>45</v>
      </c>
      <c r="D3111" t="s">
        <v>27</v>
      </c>
      <c r="E3111">
        <v>10</v>
      </c>
      <c r="F3111" t="str">
        <f t="shared" si="48"/>
        <v>Average Per Premise1-in-2June System Peak DayAll10</v>
      </c>
      <c r="G3111">
        <v>8.3449349999999995</v>
      </c>
      <c r="H3111">
        <v>8.3449349999999995</v>
      </c>
      <c r="I3111">
        <v>68.974500000000006</v>
      </c>
      <c r="J3111">
        <v>0</v>
      </c>
      <c r="K3111">
        <v>0</v>
      </c>
      <c r="L3111">
        <v>0</v>
      </c>
      <c r="M3111">
        <v>0</v>
      </c>
      <c r="N3111">
        <v>0</v>
      </c>
      <c r="O3111">
        <v>4870</v>
      </c>
    </row>
    <row r="3112" spans="1:15">
      <c r="A3112" t="s">
        <v>30</v>
      </c>
      <c r="B3112" t="s">
        <v>39</v>
      </c>
      <c r="C3112" t="s">
        <v>45</v>
      </c>
      <c r="D3112" t="s">
        <v>27</v>
      </c>
      <c r="E3112">
        <v>10</v>
      </c>
      <c r="F3112" t="str">
        <f t="shared" si="48"/>
        <v>Average Per Device1-in-2June System Peak DayAll10</v>
      </c>
      <c r="G3112">
        <v>3.5049450000000002</v>
      </c>
      <c r="H3112">
        <v>3.5049450000000002</v>
      </c>
      <c r="I3112">
        <v>68.974500000000006</v>
      </c>
      <c r="J3112">
        <v>0</v>
      </c>
      <c r="K3112">
        <v>0</v>
      </c>
      <c r="L3112">
        <v>0</v>
      </c>
      <c r="M3112">
        <v>0</v>
      </c>
      <c r="N3112">
        <v>0</v>
      </c>
      <c r="O3112">
        <v>4870</v>
      </c>
    </row>
    <row r="3113" spans="1:15">
      <c r="A3113" t="s">
        <v>51</v>
      </c>
      <c r="B3113" t="s">
        <v>39</v>
      </c>
      <c r="C3113" t="s">
        <v>45</v>
      </c>
      <c r="D3113" t="s">
        <v>27</v>
      </c>
      <c r="E3113">
        <v>10</v>
      </c>
      <c r="F3113" t="str">
        <f t="shared" si="48"/>
        <v>Aggregate1-in-2June System Peak DayAll10</v>
      </c>
      <c r="G3113">
        <v>40.639830000000003</v>
      </c>
      <c r="H3113">
        <v>40.639830000000003</v>
      </c>
      <c r="I3113">
        <v>68.974500000000006</v>
      </c>
      <c r="J3113">
        <v>0</v>
      </c>
      <c r="K3113">
        <v>0</v>
      </c>
      <c r="L3113">
        <v>0</v>
      </c>
      <c r="M3113">
        <v>0</v>
      </c>
      <c r="N3113">
        <v>0</v>
      </c>
      <c r="O3113">
        <v>4870</v>
      </c>
    </row>
    <row r="3114" spans="1:15">
      <c r="A3114" t="s">
        <v>31</v>
      </c>
      <c r="B3114" t="s">
        <v>39</v>
      </c>
      <c r="C3114" t="s">
        <v>45</v>
      </c>
      <c r="D3114" t="s">
        <v>27</v>
      </c>
      <c r="E3114">
        <v>11</v>
      </c>
      <c r="F3114" t="str">
        <f t="shared" si="48"/>
        <v>Average Per Ton1-in-2June System Peak DayAll11</v>
      </c>
      <c r="G3114">
        <v>1.0130459999999999</v>
      </c>
      <c r="H3114">
        <v>1.0130459999999999</v>
      </c>
      <c r="I3114">
        <v>72.014700000000005</v>
      </c>
      <c r="J3114">
        <v>0</v>
      </c>
      <c r="K3114">
        <v>0</v>
      </c>
      <c r="L3114">
        <v>0</v>
      </c>
      <c r="M3114">
        <v>0</v>
      </c>
      <c r="N3114">
        <v>0</v>
      </c>
      <c r="O3114">
        <v>4870</v>
      </c>
    </row>
    <row r="3115" spans="1:15">
      <c r="A3115" t="s">
        <v>29</v>
      </c>
      <c r="B3115" t="s">
        <v>39</v>
      </c>
      <c r="C3115" t="s">
        <v>45</v>
      </c>
      <c r="D3115" t="s">
        <v>27</v>
      </c>
      <c r="E3115">
        <v>11</v>
      </c>
      <c r="F3115" t="str">
        <f t="shared" si="48"/>
        <v>Average Per Premise1-in-2June System Peak DayAll11</v>
      </c>
      <c r="G3115">
        <v>9.3630429999999993</v>
      </c>
      <c r="H3115">
        <v>9.3630429999999993</v>
      </c>
      <c r="I3115">
        <v>72.014700000000005</v>
      </c>
      <c r="J3115">
        <v>0</v>
      </c>
      <c r="K3115">
        <v>0</v>
      </c>
      <c r="L3115">
        <v>0</v>
      </c>
      <c r="M3115">
        <v>0</v>
      </c>
      <c r="N3115">
        <v>0</v>
      </c>
      <c r="O3115">
        <v>4870</v>
      </c>
    </row>
    <row r="3116" spans="1:15">
      <c r="A3116" t="s">
        <v>30</v>
      </c>
      <c r="B3116" t="s">
        <v>39</v>
      </c>
      <c r="C3116" t="s">
        <v>45</v>
      </c>
      <c r="D3116" t="s">
        <v>27</v>
      </c>
      <c r="E3116">
        <v>11</v>
      </c>
      <c r="F3116" t="str">
        <f t="shared" si="48"/>
        <v>Average Per Device1-in-2June System Peak DayAll11</v>
      </c>
      <c r="G3116">
        <v>3.9325589999999999</v>
      </c>
      <c r="H3116">
        <v>3.9325589999999999</v>
      </c>
      <c r="I3116">
        <v>72.014700000000005</v>
      </c>
      <c r="J3116">
        <v>0</v>
      </c>
      <c r="K3116">
        <v>0</v>
      </c>
      <c r="L3116">
        <v>0</v>
      </c>
      <c r="M3116">
        <v>0</v>
      </c>
      <c r="N3116">
        <v>0</v>
      </c>
      <c r="O3116">
        <v>4870</v>
      </c>
    </row>
    <row r="3117" spans="1:15">
      <c r="A3117" t="s">
        <v>51</v>
      </c>
      <c r="B3117" t="s">
        <v>39</v>
      </c>
      <c r="C3117" t="s">
        <v>45</v>
      </c>
      <c r="D3117" t="s">
        <v>27</v>
      </c>
      <c r="E3117">
        <v>11</v>
      </c>
      <c r="F3117" t="str">
        <f t="shared" si="48"/>
        <v>Aggregate1-in-2June System Peak DayAll11</v>
      </c>
      <c r="G3117">
        <v>45.598019999999998</v>
      </c>
      <c r="H3117">
        <v>45.598019999999998</v>
      </c>
      <c r="I3117">
        <v>72.014700000000005</v>
      </c>
      <c r="J3117">
        <v>0</v>
      </c>
      <c r="K3117">
        <v>0</v>
      </c>
      <c r="L3117">
        <v>0</v>
      </c>
      <c r="M3117">
        <v>0</v>
      </c>
      <c r="N3117">
        <v>0</v>
      </c>
      <c r="O3117">
        <v>4870</v>
      </c>
    </row>
    <row r="3118" spans="1:15">
      <c r="A3118" t="s">
        <v>31</v>
      </c>
      <c r="B3118" t="s">
        <v>39</v>
      </c>
      <c r="C3118" t="s">
        <v>45</v>
      </c>
      <c r="D3118" t="s">
        <v>27</v>
      </c>
      <c r="E3118">
        <v>12</v>
      </c>
      <c r="F3118" t="str">
        <f t="shared" si="48"/>
        <v>Average Per Ton1-in-2June System Peak DayAll12</v>
      </c>
      <c r="G3118">
        <v>1.0704830000000001</v>
      </c>
      <c r="H3118">
        <v>1.0704830000000001</v>
      </c>
      <c r="I3118">
        <v>73.386200000000002</v>
      </c>
      <c r="J3118">
        <v>0</v>
      </c>
      <c r="K3118">
        <v>0</v>
      </c>
      <c r="L3118">
        <v>0</v>
      </c>
      <c r="M3118">
        <v>0</v>
      </c>
      <c r="N3118">
        <v>0</v>
      </c>
      <c r="O3118">
        <v>4870</v>
      </c>
    </row>
    <row r="3119" spans="1:15">
      <c r="A3119" t="s">
        <v>29</v>
      </c>
      <c r="B3119" t="s">
        <v>39</v>
      </c>
      <c r="C3119" t="s">
        <v>45</v>
      </c>
      <c r="D3119" t="s">
        <v>27</v>
      </c>
      <c r="E3119">
        <v>12</v>
      </c>
      <c r="F3119" t="str">
        <f t="shared" si="48"/>
        <v>Average Per Premise1-in-2June System Peak DayAll12</v>
      </c>
      <c r="G3119">
        <v>9.8939039999999991</v>
      </c>
      <c r="H3119">
        <v>9.8939039999999991</v>
      </c>
      <c r="I3119">
        <v>73.386200000000002</v>
      </c>
      <c r="J3119">
        <v>0</v>
      </c>
      <c r="K3119">
        <v>0</v>
      </c>
      <c r="L3119">
        <v>0</v>
      </c>
      <c r="M3119">
        <v>0</v>
      </c>
      <c r="N3119">
        <v>0</v>
      </c>
      <c r="O3119">
        <v>4870</v>
      </c>
    </row>
    <row r="3120" spans="1:15">
      <c r="A3120" t="s">
        <v>30</v>
      </c>
      <c r="B3120" t="s">
        <v>39</v>
      </c>
      <c r="C3120" t="s">
        <v>45</v>
      </c>
      <c r="D3120" t="s">
        <v>27</v>
      </c>
      <c r="E3120">
        <v>12</v>
      </c>
      <c r="F3120" t="str">
        <f t="shared" si="48"/>
        <v>Average Per Device1-in-2June System Peak DayAll12</v>
      </c>
      <c r="G3120">
        <v>4.1555249999999999</v>
      </c>
      <c r="H3120">
        <v>4.1555249999999999</v>
      </c>
      <c r="I3120">
        <v>73.386200000000002</v>
      </c>
      <c r="J3120">
        <v>0</v>
      </c>
      <c r="K3120">
        <v>0</v>
      </c>
      <c r="L3120">
        <v>0</v>
      </c>
      <c r="M3120">
        <v>0</v>
      </c>
      <c r="N3120">
        <v>0</v>
      </c>
      <c r="O3120">
        <v>4870</v>
      </c>
    </row>
    <row r="3121" spans="1:15">
      <c r="A3121" t="s">
        <v>51</v>
      </c>
      <c r="B3121" t="s">
        <v>39</v>
      </c>
      <c r="C3121" t="s">
        <v>45</v>
      </c>
      <c r="D3121" t="s">
        <v>27</v>
      </c>
      <c r="E3121">
        <v>12</v>
      </c>
      <c r="F3121" t="str">
        <f t="shared" si="48"/>
        <v>Aggregate1-in-2June System Peak DayAll12</v>
      </c>
      <c r="G3121">
        <v>48.183309999999999</v>
      </c>
      <c r="H3121">
        <v>48.183309999999999</v>
      </c>
      <c r="I3121">
        <v>73.386200000000002</v>
      </c>
      <c r="J3121">
        <v>0</v>
      </c>
      <c r="K3121">
        <v>0</v>
      </c>
      <c r="L3121">
        <v>0</v>
      </c>
      <c r="M3121">
        <v>0</v>
      </c>
      <c r="N3121">
        <v>0</v>
      </c>
      <c r="O3121">
        <v>4870</v>
      </c>
    </row>
    <row r="3122" spans="1:15">
      <c r="A3122" t="s">
        <v>31</v>
      </c>
      <c r="B3122" t="s">
        <v>39</v>
      </c>
      <c r="C3122" t="s">
        <v>45</v>
      </c>
      <c r="D3122" t="s">
        <v>27</v>
      </c>
      <c r="E3122">
        <v>13</v>
      </c>
      <c r="F3122" t="str">
        <f t="shared" si="48"/>
        <v>Average Per Ton1-in-2June System Peak DayAll13</v>
      </c>
      <c r="G3122">
        <v>1.087475</v>
      </c>
      <c r="H3122">
        <v>1.087475</v>
      </c>
      <c r="I3122">
        <v>74.523399999999995</v>
      </c>
      <c r="J3122">
        <v>0</v>
      </c>
      <c r="K3122">
        <v>0</v>
      </c>
      <c r="L3122">
        <v>0</v>
      </c>
      <c r="M3122">
        <v>0</v>
      </c>
      <c r="N3122">
        <v>0</v>
      </c>
      <c r="O3122">
        <v>4870</v>
      </c>
    </row>
    <row r="3123" spans="1:15">
      <c r="A3123" t="s">
        <v>29</v>
      </c>
      <c r="B3123" t="s">
        <v>39</v>
      </c>
      <c r="C3123" t="s">
        <v>45</v>
      </c>
      <c r="D3123" t="s">
        <v>27</v>
      </c>
      <c r="E3123">
        <v>13</v>
      </c>
      <c r="F3123" t="str">
        <f t="shared" si="48"/>
        <v>Average Per Premise1-in-2June System Peak DayAll13</v>
      </c>
      <c r="G3123">
        <v>10.05095</v>
      </c>
      <c r="H3123">
        <v>10.05095</v>
      </c>
      <c r="I3123">
        <v>74.523399999999995</v>
      </c>
      <c r="J3123">
        <v>0</v>
      </c>
      <c r="K3123">
        <v>0</v>
      </c>
      <c r="L3123">
        <v>0</v>
      </c>
      <c r="M3123">
        <v>0</v>
      </c>
      <c r="N3123">
        <v>0</v>
      </c>
      <c r="O3123">
        <v>4870</v>
      </c>
    </row>
    <row r="3124" spans="1:15">
      <c r="A3124" t="s">
        <v>30</v>
      </c>
      <c r="B3124" t="s">
        <v>39</v>
      </c>
      <c r="C3124" t="s">
        <v>45</v>
      </c>
      <c r="D3124" t="s">
        <v>27</v>
      </c>
      <c r="E3124">
        <v>13</v>
      </c>
      <c r="F3124" t="str">
        <f t="shared" si="48"/>
        <v>Average Per Device1-in-2June System Peak DayAll13</v>
      </c>
      <c r="G3124">
        <v>4.2214859999999996</v>
      </c>
      <c r="H3124">
        <v>4.2214859999999996</v>
      </c>
      <c r="I3124">
        <v>74.523399999999995</v>
      </c>
      <c r="J3124">
        <v>0</v>
      </c>
      <c r="K3124">
        <v>0</v>
      </c>
      <c r="L3124">
        <v>0</v>
      </c>
      <c r="M3124">
        <v>0</v>
      </c>
      <c r="N3124">
        <v>0</v>
      </c>
      <c r="O3124">
        <v>4870</v>
      </c>
    </row>
    <row r="3125" spans="1:15">
      <c r="A3125" t="s">
        <v>51</v>
      </c>
      <c r="B3125" t="s">
        <v>39</v>
      </c>
      <c r="C3125" t="s">
        <v>45</v>
      </c>
      <c r="D3125" t="s">
        <v>27</v>
      </c>
      <c r="E3125">
        <v>13</v>
      </c>
      <c r="F3125" t="str">
        <f t="shared" si="48"/>
        <v>Aggregate1-in-2June System Peak DayAll13</v>
      </c>
      <c r="G3125">
        <v>48.948140000000002</v>
      </c>
      <c r="H3125">
        <v>48.948140000000002</v>
      </c>
      <c r="I3125">
        <v>74.523399999999995</v>
      </c>
      <c r="J3125">
        <v>0</v>
      </c>
      <c r="K3125">
        <v>0</v>
      </c>
      <c r="L3125">
        <v>0</v>
      </c>
      <c r="M3125">
        <v>0</v>
      </c>
      <c r="N3125">
        <v>0</v>
      </c>
      <c r="O3125">
        <v>4870</v>
      </c>
    </row>
    <row r="3126" spans="1:15">
      <c r="A3126" t="s">
        <v>31</v>
      </c>
      <c r="B3126" t="s">
        <v>39</v>
      </c>
      <c r="C3126" t="s">
        <v>45</v>
      </c>
      <c r="D3126" t="s">
        <v>27</v>
      </c>
      <c r="E3126">
        <v>14</v>
      </c>
      <c r="F3126" t="str">
        <f t="shared" si="48"/>
        <v>Average Per Ton1-in-2June System Peak DayAll14</v>
      </c>
      <c r="G3126">
        <v>1.0559989999999999</v>
      </c>
      <c r="H3126">
        <v>1.0921369999999999</v>
      </c>
      <c r="I3126">
        <v>74.985600000000005</v>
      </c>
      <c r="J3126">
        <v>1.9529E-3</v>
      </c>
      <c r="K3126">
        <v>2.2149800000000001E-2</v>
      </c>
      <c r="L3126">
        <v>3.6138099999999999E-2</v>
      </c>
      <c r="M3126">
        <v>5.0126400000000002E-2</v>
      </c>
      <c r="N3126">
        <v>7.0323300000000005E-2</v>
      </c>
      <c r="O3126">
        <v>4870</v>
      </c>
    </row>
    <row r="3127" spans="1:15">
      <c r="A3127" t="s">
        <v>29</v>
      </c>
      <c r="B3127" t="s">
        <v>39</v>
      </c>
      <c r="C3127" t="s">
        <v>45</v>
      </c>
      <c r="D3127" t="s">
        <v>27</v>
      </c>
      <c r="E3127">
        <v>14</v>
      </c>
      <c r="F3127" t="str">
        <f t="shared" si="48"/>
        <v>Average Per Premise1-in-2June System Peak DayAll14</v>
      </c>
      <c r="G3127">
        <v>9.7600300000000004</v>
      </c>
      <c r="H3127">
        <v>10.09404</v>
      </c>
      <c r="I3127">
        <v>74.985600000000005</v>
      </c>
      <c r="J3127">
        <v>1.805E-2</v>
      </c>
      <c r="K3127">
        <v>0.20471890000000001</v>
      </c>
      <c r="L3127">
        <v>0.3340053</v>
      </c>
      <c r="M3127">
        <v>0.46329160000000003</v>
      </c>
      <c r="N3127">
        <v>0.64996050000000005</v>
      </c>
      <c r="O3127">
        <v>4870</v>
      </c>
    </row>
    <row r="3128" spans="1:15">
      <c r="A3128" t="s">
        <v>30</v>
      </c>
      <c r="B3128" t="s">
        <v>39</v>
      </c>
      <c r="C3128" t="s">
        <v>45</v>
      </c>
      <c r="D3128" t="s">
        <v>27</v>
      </c>
      <c r="E3128">
        <v>14</v>
      </c>
      <c r="F3128" t="str">
        <f t="shared" si="48"/>
        <v>Average Per Device1-in-2June System Peak DayAll14</v>
      </c>
      <c r="G3128">
        <v>4.099297</v>
      </c>
      <c r="H3128">
        <v>4.2395820000000004</v>
      </c>
      <c r="I3128">
        <v>74.985600000000005</v>
      </c>
      <c r="J3128">
        <v>7.5811999999999997E-3</v>
      </c>
      <c r="K3128">
        <v>8.5983699999999996E-2</v>
      </c>
      <c r="L3128">
        <v>0.1402851</v>
      </c>
      <c r="M3128">
        <v>0.1945865</v>
      </c>
      <c r="N3128">
        <v>0.27298899999999998</v>
      </c>
      <c r="O3128">
        <v>4870</v>
      </c>
    </row>
    <row r="3129" spans="1:15">
      <c r="A3129" t="s">
        <v>51</v>
      </c>
      <c r="B3129" t="s">
        <v>39</v>
      </c>
      <c r="C3129" t="s">
        <v>45</v>
      </c>
      <c r="D3129" t="s">
        <v>27</v>
      </c>
      <c r="E3129">
        <v>14</v>
      </c>
      <c r="F3129" t="str">
        <f t="shared" si="48"/>
        <v>Aggregate1-in-2June System Peak DayAll14</v>
      </c>
      <c r="G3129">
        <v>47.531350000000003</v>
      </c>
      <c r="H3129">
        <v>49.15795</v>
      </c>
      <c r="I3129">
        <v>74.985600000000005</v>
      </c>
      <c r="J3129">
        <v>8.7903599999999998E-2</v>
      </c>
      <c r="K3129">
        <v>0.99698120000000001</v>
      </c>
      <c r="L3129">
        <v>1.626606</v>
      </c>
      <c r="M3129">
        <v>2.25623</v>
      </c>
      <c r="N3129">
        <v>3.165308</v>
      </c>
      <c r="O3129">
        <v>4870</v>
      </c>
    </row>
    <row r="3130" spans="1:15">
      <c r="A3130" t="s">
        <v>31</v>
      </c>
      <c r="B3130" t="s">
        <v>39</v>
      </c>
      <c r="C3130" t="s">
        <v>45</v>
      </c>
      <c r="D3130" t="s">
        <v>27</v>
      </c>
      <c r="E3130">
        <v>15</v>
      </c>
      <c r="F3130" t="str">
        <f t="shared" si="48"/>
        <v>Average Per Ton1-in-2June System Peak DayAll15</v>
      </c>
      <c r="G3130">
        <v>1.052179</v>
      </c>
      <c r="H3130">
        <v>1.0937269999999999</v>
      </c>
      <c r="I3130">
        <v>74.556399999999996</v>
      </c>
      <c r="J3130">
        <v>2.0525999999999999E-3</v>
      </c>
      <c r="K3130">
        <v>2.5386800000000001E-2</v>
      </c>
      <c r="L3130">
        <v>4.1548000000000002E-2</v>
      </c>
      <c r="M3130">
        <v>5.7709200000000002E-2</v>
      </c>
      <c r="N3130">
        <v>8.1043400000000002E-2</v>
      </c>
      <c r="O3130">
        <v>4870</v>
      </c>
    </row>
    <row r="3131" spans="1:15">
      <c r="A3131" t="s">
        <v>29</v>
      </c>
      <c r="B3131" t="s">
        <v>39</v>
      </c>
      <c r="C3131" t="s">
        <v>45</v>
      </c>
      <c r="D3131" t="s">
        <v>27</v>
      </c>
      <c r="E3131">
        <v>15</v>
      </c>
      <c r="F3131" t="str">
        <f t="shared" si="48"/>
        <v>Average Per Premise1-in-2June System Peak DayAll15</v>
      </c>
      <c r="G3131">
        <v>9.724729</v>
      </c>
      <c r="H3131">
        <v>10.10873</v>
      </c>
      <c r="I3131">
        <v>74.556399999999996</v>
      </c>
      <c r="J3131">
        <v>1.89713E-2</v>
      </c>
      <c r="K3131">
        <v>0.23463690000000001</v>
      </c>
      <c r="L3131">
        <v>0.38400620000000002</v>
      </c>
      <c r="M3131">
        <v>0.5333755</v>
      </c>
      <c r="N3131">
        <v>0.74904110000000002</v>
      </c>
      <c r="O3131">
        <v>4870</v>
      </c>
    </row>
    <row r="3132" spans="1:15">
      <c r="A3132" t="s">
        <v>30</v>
      </c>
      <c r="B3132" t="s">
        <v>39</v>
      </c>
      <c r="C3132" t="s">
        <v>45</v>
      </c>
      <c r="D3132" t="s">
        <v>27</v>
      </c>
      <c r="E3132">
        <v>15</v>
      </c>
      <c r="F3132" t="str">
        <f t="shared" si="48"/>
        <v>Average Per Device1-in-2June System Peak DayAll15</v>
      </c>
      <c r="G3132">
        <v>4.0844699999999996</v>
      </c>
      <c r="H3132">
        <v>4.2457560000000001</v>
      </c>
      <c r="I3132">
        <v>74.556399999999996</v>
      </c>
      <c r="J3132">
        <v>7.9681000000000005E-3</v>
      </c>
      <c r="K3132">
        <v>9.8549499999999998E-2</v>
      </c>
      <c r="L3132">
        <v>0.16128590000000001</v>
      </c>
      <c r="M3132">
        <v>0.22402230000000001</v>
      </c>
      <c r="N3132">
        <v>0.31460369999999999</v>
      </c>
      <c r="O3132">
        <v>4870</v>
      </c>
    </row>
    <row r="3133" spans="1:15">
      <c r="A3133" t="s">
        <v>51</v>
      </c>
      <c r="B3133" t="s">
        <v>39</v>
      </c>
      <c r="C3133" t="s">
        <v>45</v>
      </c>
      <c r="D3133" t="s">
        <v>27</v>
      </c>
      <c r="E3133">
        <v>15</v>
      </c>
      <c r="F3133" t="str">
        <f t="shared" si="48"/>
        <v>Aggregate1-in-2June System Peak DayAll15</v>
      </c>
      <c r="G3133">
        <v>47.359430000000003</v>
      </c>
      <c r="H3133">
        <v>49.22954</v>
      </c>
      <c r="I3133">
        <v>74.556399999999996</v>
      </c>
      <c r="J3133">
        <v>9.2390200000000006E-2</v>
      </c>
      <c r="K3133">
        <v>1.142682</v>
      </c>
      <c r="L3133">
        <v>1.8701099999999999</v>
      </c>
      <c r="M3133">
        <v>2.5975389999999998</v>
      </c>
      <c r="N3133">
        <v>3.6478299999999999</v>
      </c>
      <c r="O3133">
        <v>4870</v>
      </c>
    </row>
    <row r="3134" spans="1:15">
      <c r="A3134" t="s">
        <v>31</v>
      </c>
      <c r="B3134" t="s">
        <v>39</v>
      </c>
      <c r="C3134" t="s">
        <v>45</v>
      </c>
      <c r="D3134" t="s">
        <v>27</v>
      </c>
      <c r="E3134">
        <v>16</v>
      </c>
      <c r="F3134" t="str">
        <f t="shared" si="48"/>
        <v>Average Per Ton1-in-2June System Peak DayAll16</v>
      </c>
      <c r="G3134">
        <v>1.0319739999999999</v>
      </c>
      <c r="H3134">
        <v>1.0762039999999999</v>
      </c>
      <c r="I3134">
        <v>73.727900000000005</v>
      </c>
      <c r="J3134">
        <v>1.3236000000000001E-3</v>
      </c>
      <c r="K3134">
        <v>2.6673100000000002E-2</v>
      </c>
      <c r="L3134">
        <v>4.4229999999999998E-2</v>
      </c>
      <c r="M3134">
        <v>6.1786899999999999E-2</v>
      </c>
      <c r="N3134">
        <v>8.7136400000000003E-2</v>
      </c>
      <c r="O3134">
        <v>4870</v>
      </c>
    </row>
    <row r="3135" spans="1:15">
      <c r="A3135" t="s">
        <v>29</v>
      </c>
      <c r="B3135" t="s">
        <v>39</v>
      </c>
      <c r="C3135" t="s">
        <v>45</v>
      </c>
      <c r="D3135" t="s">
        <v>27</v>
      </c>
      <c r="E3135">
        <v>16</v>
      </c>
      <c r="F3135" t="str">
        <f t="shared" si="48"/>
        <v>Average Per Premise1-in-2June System Peak DayAll16</v>
      </c>
      <c r="G3135">
        <v>9.5379780000000007</v>
      </c>
      <c r="H3135">
        <v>9.9467730000000003</v>
      </c>
      <c r="I3135">
        <v>73.727900000000005</v>
      </c>
      <c r="J3135">
        <v>1.22335E-2</v>
      </c>
      <c r="K3135">
        <v>0.24652479999999999</v>
      </c>
      <c r="L3135">
        <v>0.4087942</v>
      </c>
      <c r="M3135">
        <v>0.57106369999999995</v>
      </c>
      <c r="N3135">
        <v>0.80535489999999998</v>
      </c>
      <c r="O3135">
        <v>4870</v>
      </c>
    </row>
    <row r="3136" spans="1:15">
      <c r="A3136" t="s">
        <v>30</v>
      </c>
      <c r="B3136" t="s">
        <v>39</v>
      </c>
      <c r="C3136" t="s">
        <v>45</v>
      </c>
      <c r="D3136" t="s">
        <v>27</v>
      </c>
      <c r="E3136">
        <v>16</v>
      </c>
      <c r="F3136" t="str">
        <f t="shared" si="48"/>
        <v>Average Per Device1-in-2June System Peak DayAll16</v>
      </c>
      <c r="G3136">
        <v>4.0060330000000004</v>
      </c>
      <c r="H3136">
        <v>4.1777300000000004</v>
      </c>
      <c r="I3136">
        <v>73.727900000000005</v>
      </c>
      <c r="J3136">
        <v>5.1381999999999999E-3</v>
      </c>
      <c r="K3136">
        <v>0.1035425</v>
      </c>
      <c r="L3136">
        <v>0.17169709999999999</v>
      </c>
      <c r="M3136">
        <v>0.2398517</v>
      </c>
      <c r="N3136">
        <v>0.338256</v>
      </c>
      <c r="O3136">
        <v>4870</v>
      </c>
    </row>
    <row r="3137" spans="1:15">
      <c r="A3137" t="s">
        <v>51</v>
      </c>
      <c r="B3137" t="s">
        <v>39</v>
      </c>
      <c r="C3137" t="s">
        <v>45</v>
      </c>
      <c r="D3137" t="s">
        <v>27</v>
      </c>
      <c r="E3137">
        <v>16</v>
      </c>
      <c r="F3137" t="str">
        <f t="shared" si="48"/>
        <v>Aggregate1-in-2June System Peak DayAll16</v>
      </c>
      <c r="G3137">
        <v>46.449950000000001</v>
      </c>
      <c r="H3137">
        <v>48.440779999999997</v>
      </c>
      <c r="I3137">
        <v>73.727900000000005</v>
      </c>
      <c r="J3137">
        <v>5.95773E-2</v>
      </c>
      <c r="K3137">
        <v>1.2005760000000001</v>
      </c>
      <c r="L3137">
        <v>1.990828</v>
      </c>
      <c r="M3137">
        <v>2.7810800000000002</v>
      </c>
      <c r="N3137">
        <v>3.9220790000000001</v>
      </c>
      <c r="O3137">
        <v>4870</v>
      </c>
    </row>
    <row r="3138" spans="1:15">
      <c r="A3138" t="s">
        <v>31</v>
      </c>
      <c r="B3138" t="s">
        <v>39</v>
      </c>
      <c r="C3138" t="s">
        <v>45</v>
      </c>
      <c r="D3138" t="s">
        <v>27</v>
      </c>
      <c r="E3138">
        <v>17</v>
      </c>
      <c r="F3138" t="str">
        <f t="shared" si="48"/>
        <v>Average Per Ton1-in-2June System Peak DayAll17</v>
      </c>
      <c r="G3138">
        <v>0.98228490000000002</v>
      </c>
      <c r="H3138">
        <v>1.0244500000000001</v>
      </c>
      <c r="I3138">
        <v>72.538600000000002</v>
      </c>
      <c r="J3138">
        <v>8.1280000000000002E-4</v>
      </c>
      <c r="K3138">
        <v>2.52439E-2</v>
      </c>
      <c r="L3138">
        <v>4.2164899999999998E-2</v>
      </c>
      <c r="M3138">
        <v>5.9085800000000001E-2</v>
      </c>
      <c r="N3138">
        <v>8.3516999999999994E-2</v>
      </c>
      <c r="O3138">
        <v>4870</v>
      </c>
    </row>
    <row r="3139" spans="1:15">
      <c r="A3139" t="s">
        <v>29</v>
      </c>
      <c r="B3139" t="s">
        <v>39</v>
      </c>
      <c r="C3139" t="s">
        <v>45</v>
      </c>
      <c r="D3139" t="s">
        <v>27</v>
      </c>
      <c r="E3139">
        <v>17</v>
      </c>
      <c r="F3139" t="str">
        <f t="shared" ref="F3139:F3202" si="49">CONCATENATE(A3139,B3139,C3139,D3139,E3139)</f>
        <v>Average Per Premise1-in-2June System Peak DayAll17</v>
      </c>
      <c r="G3139">
        <v>9.0787329999999997</v>
      </c>
      <c r="H3139">
        <v>9.4684399999999993</v>
      </c>
      <c r="I3139">
        <v>72.538600000000002</v>
      </c>
      <c r="J3139">
        <v>7.5119999999999996E-3</v>
      </c>
      <c r="K3139">
        <v>0.2333161</v>
      </c>
      <c r="L3139">
        <v>0.38970729999999998</v>
      </c>
      <c r="M3139">
        <v>0.54609850000000004</v>
      </c>
      <c r="N3139">
        <v>0.77190259999999999</v>
      </c>
      <c r="O3139">
        <v>4870</v>
      </c>
    </row>
    <row r="3140" spans="1:15">
      <c r="A3140" t="s">
        <v>30</v>
      </c>
      <c r="B3140" t="s">
        <v>39</v>
      </c>
      <c r="C3140" t="s">
        <v>45</v>
      </c>
      <c r="D3140" t="s">
        <v>27</v>
      </c>
      <c r="E3140">
        <v>17</v>
      </c>
      <c r="F3140" t="str">
        <f t="shared" si="49"/>
        <v>Average Per Device1-in-2June System Peak DayAll17</v>
      </c>
      <c r="G3140">
        <v>3.8131460000000001</v>
      </c>
      <c r="H3140">
        <v>3.9768270000000001</v>
      </c>
      <c r="I3140">
        <v>72.538600000000002</v>
      </c>
      <c r="J3140">
        <v>3.1551000000000001E-3</v>
      </c>
      <c r="K3140">
        <v>9.7994800000000007E-2</v>
      </c>
      <c r="L3140">
        <v>0.1636804</v>
      </c>
      <c r="M3140">
        <v>0.22936609999999999</v>
      </c>
      <c r="N3140">
        <v>0.32420569999999999</v>
      </c>
      <c r="O3140">
        <v>4870</v>
      </c>
    </row>
    <row r="3141" spans="1:15">
      <c r="A3141" t="s">
        <v>51</v>
      </c>
      <c r="B3141" t="s">
        <v>39</v>
      </c>
      <c r="C3141" t="s">
        <v>45</v>
      </c>
      <c r="D3141" t="s">
        <v>27</v>
      </c>
      <c r="E3141">
        <v>17</v>
      </c>
      <c r="F3141" t="str">
        <f t="shared" si="49"/>
        <v>Aggregate1-in-2June System Peak DayAll17</v>
      </c>
      <c r="G3141">
        <v>44.213430000000002</v>
      </c>
      <c r="H3141">
        <v>46.1113</v>
      </c>
      <c r="I3141">
        <v>72.538600000000002</v>
      </c>
      <c r="J3141">
        <v>3.6583499999999998E-2</v>
      </c>
      <c r="K3141">
        <v>1.1362490000000001</v>
      </c>
      <c r="L3141">
        <v>1.897875</v>
      </c>
      <c r="M3141">
        <v>2.6595</v>
      </c>
      <c r="N3141">
        <v>3.759166</v>
      </c>
      <c r="O3141">
        <v>4870</v>
      </c>
    </row>
    <row r="3142" spans="1:15">
      <c r="A3142" t="s">
        <v>31</v>
      </c>
      <c r="B3142" t="s">
        <v>39</v>
      </c>
      <c r="C3142" t="s">
        <v>45</v>
      </c>
      <c r="D3142" t="s">
        <v>27</v>
      </c>
      <c r="E3142">
        <v>18</v>
      </c>
      <c r="F3142" t="str">
        <f t="shared" si="49"/>
        <v>Average Per Ton1-in-2June System Peak DayAll18</v>
      </c>
      <c r="G3142">
        <v>0.88351559999999996</v>
      </c>
      <c r="H3142">
        <v>0.91662520000000003</v>
      </c>
      <c r="I3142">
        <v>70.180000000000007</v>
      </c>
      <c r="J3142">
        <v>1.3135E-3</v>
      </c>
      <c r="K3142">
        <v>2.0098899999999999E-2</v>
      </c>
      <c r="L3142">
        <v>3.3109600000000003E-2</v>
      </c>
      <c r="M3142">
        <v>4.6120300000000003E-2</v>
      </c>
      <c r="N3142">
        <v>6.4905599999999994E-2</v>
      </c>
      <c r="O3142">
        <v>4870</v>
      </c>
    </row>
    <row r="3143" spans="1:15">
      <c r="A3143" t="s">
        <v>29</v>
      </c>
      <c r="B3143" t="s">
        <v>39</v>
      </c>
      <c r="C3143" t="s">
        <v>45</v>
      </c>
      <c r="D3143" t="s">
        <v>27</v>
      </c>
      <c r="E3143">
        <v>18</v>
      </c>
      <c r="F3143" t="str">
        <f t="shared" si="49"/>
        <v>Average Per Premise1-in-2June System Peak DayAll18</v>
      </c>
      <c r="G3143">
        <v>8.1658609999999996</v>
      </c>
      <c r="H3143">
        <v>8.471876</v>
      </c>
      <c r="I3143">
        <v>70.180000000000007</v>
      </c>
      <c r="J3143">
        <v>1.2140400000000001E-2</v>
      </c>
      <c r="K3143">
        <v>0.18576329999999999</v>
      </c>
      <c r="L3143">
        <v>0.30601410000000001</v>
      </c>
      <c r="M3143">
        <v>0.4262648</v>
      </c>
      <c r="N3143">
        <v>0.59988779999999997</v>
      </c>
      <c r="O3143">
        <v>4870</v>
      </c>
    </row>
    <row r="3144" spans="1:15">
      <c r="A3144" t="s">
        <v>30</v>
      </c>
      <c r="B3144" t="s">
        <v>39</v>
      </c>
      <c r="C3144" t="s">
        <v>45</v>
      </c>
      <c r="D3144" t="s">
        <v>27</v>
      </c>
      <c r="E3144">
        <v>18</v>
      </c>
      <c r="F3144" t="str">
        <f t="shared" si="49"/>
        <v>Average Per Device1-in-2June System Peak DayAll18</v>
      </c>
      <c r="G3144">
        <v>3.429732</v>
      </c>
      <c r="H3144">
        <v>3.5582609999999999</v>
      </c>
      <c r="I3144">
        <v>70.180000000000007</v>
      </c>
      <c r="J3144">
        <v>5.0990999999999996E-3</v>
      </c>
      <c r="K3144">
        <v>7.80222E-2</v>
      </c>
      <c r="L3144">
        <v>0.12852859999999999</v>
      </c>
      <c r="M3144">
        <v>0.1790349</v>
      </c>
      <c r="N3144">
        <v>0.25195800000000002</v>
      </c>
      <c r="O3144">
        <v>4870</v>
      </c>
    </row>
    <row r="3145" spans="1:15">
      <c r="A3145" t="s">
        <v>51</v>
      </c>
      <c r="B3145" t="s">
        <v>39</v>
      </c>
      <c r="C3145" t="s">
        <v>45</v>
      </c>
      <c r="D3145" t="s">
        <v>27</v>
      </c>
      <c r="E3145">
        <v>18</v>
      </c>
      <c r="F3145" t="str">
        <f t="shared" si="49"/>
        <v>Aggregate1-in-2June System Peak DayAll18</v>
      </c>
      <c r="G3145">
        <v>39.767740000000003</v>
      </c>
      <c r="H3145">
        <v>41.258029999999998</v>
      </c>
      <c r="I3145">
        <v>70.180000000000007</v>
      </c>
      <c r="J3145">
        <v>5.9123700000000001E-2</v>
      </c>
      <c r="K3145">
        <v>0.90466749999999996</v>
      </c>
      <c r="L3145">
        <v>1.490289</v>
      </c>
      <c r="M3145">
        <v>2.0759099999999999</v>
      </c>
      <c r="N3145">
        <v>2.9214530000000001</v>
      </c>
      <c r="O3145">
        <v>4870</v>
      </c>
    </row>
    <row r="3146" spans="1:15">
      <c r="A3146" t="s">
        <v>31</v>
      </c>
      <c r="B3146" t="s">
        <v>39</v>
      </c>
      <c r="C3146" t="s">
        <v>45</v>
      </c>
      <c r="D3146" t="s">
        <v>27</v>
      </c>
      <c r="E3146">
        <v>19</v>
      </c>
      <c r="F3146" t="str">
        <f t="shared" si="49"/>
        <v>Average Per Ton1-in-2June System Peak DayAll19</v>
      </c>
      <c r="G3146">
        <v>0.79201140000000003</v>
      </c>
      <c r="H3146">
        <v>0.79201140000000003</v>
      </c>
      <c r="I3146">
        <v>68.363799999999998</v>
      </c>
      <c r="J3146">
        <v>0</v>
      </c>
      <c r="K3146">
        <v>0</v>
      </c>
      <c r="L3146">
        <v>0</v>
      </c>
      <c r="M3146">
        <v>0</v>
      </c>
      <c r="N3146">
        <v>0</v>
      </c>
      <c r="O3146">
        <v>4870</v>
      </c>
    </row>
    <row r="3147" spans="1:15">
      <c r="A3147" t="s">
        <v>29</v>
      </c>
      <c r="B3147" t="s">
        <v>39</v>
      </c>
      <c r="C3147" t="s">
        <v>45</v>
      </c>
      <c r="D3147" t="s">
        <v>27</v>
      </c>
      <c r="E3147">
        <v>19</v>
      </c>
      <c r="F3147" t="str">
        <f t="shared" si="49"/>
        <v>Average Per Premise1-in-2June System Peak DayAll19</v>
      </c>
      <c r="G3147">
        <v>7.3201369999999999</v>
      </c>
      <c r="H3147">
        <v>7.3201369999999999</v>
      </c>
      <c r="I3147">
        <v>68.363799999999998</v>
      </c>
      <c r="J3147">
        <v>0</v>
      </c>
      <c r="K3147">
        <v>0</v>
      </c>
      <c r="L3147">
        <v>0</v>
      </c>
      <c r="M3147">
        <v>0</v>
      </c>
      <c r="N3147">
        <v>0</v>
      </c>
      <c r="O3147">
        <v>4870</v>
      </c>
    </row>
    <row r="3148" spans="1:15">
      <c r="A3148" t="s">
        <v>30</v>
      </c>
      <c r="B3148" t="s">
        <v>39</v>
      </c>
      <c r="C3148" t="s">
        <v>45</v>
      </c>
      <c r="D3148" t="s">
        <v>27</v>
      </c>
      <c r="E3148">
        <v>19</v>
      </c>
      <c r="F3148" t="str">
        <f t="shared" si="49"/>
        <v>Average Per Device1-in-2June System Peak DayAll19</v>
      </c>
      <c r="G3148">
        <v>3.0745209999999998</v>
      </c>
      <c r="H3148">
        <v>3.0745209999999998</v>
      </c>
      <c r="I3148">
        <v>68.363799999999998</v>
      </c>
      <c r="J3148">
        <v>0</v>
      </c>
      <c r="K3148">
        <v>0</v>
      </c>
      <c r="L3148">
        <v>0</v>
      </c>
      <c r="M3148">
        <v>0</v>
      </c>
      <c r="N3148">
        <v>0</v>
      </c>
      <c r="O3148">
        <v>4870</v>
      </c>
    </row>
    <row r="3149" spans="1:15">
      <c r="A3149" t="s">
        <v>51</v>
      </c>
      <c r="B3149" t="s">
        <v>39</v>
      </c>
      <c r="C3149" t="s">
        <v>45</v>
      </c>
      <c r="D3149" t="s">
        <v>27</v>
      </c>
      <c r="E3149">
        <v>19</v>
      </c>
      <c r="F3149" t="str">
        <f t="shared" si="49"/>
        <v>Aggregate1-in-2June System Peak DayAll19</v>
      </c>
      <c r="G3149">
        <v>35.649070000000002</v>
      </c>
      <c r="H3149">
        <v>35.649070000000002</v>
      </c>
      <c r="I3149">
        <v>68.363799999999998</v>
      </c>
      <c r="J3149">
        <v>0</v>
      </c>
      <c r="K3149">
        <v>0</v>
      </c>
      <c r="L3149">
        <v>0</v>
      </c>
      <c r="M3149">
        <v>0</v>
      </c>
      <c r="N3149">
        <v>0</v>
      </c>
      <c r="O3149">
        <v>4870</v>
      </c>
    </row>
    <row r="3150" spans="1:15">
      <c r="A3150" t="s">
        <v>31</v>
      </c>
      <c r="B3150" t="s">
        <v>39</v>
      </c>
      <c r="C3150" t="s">
        <v>45</v>
      </c>
      <c r="D3150" t="s">
        <v>27</v>
      </c>
      <c r="E3150">
        <v>20</v>
      </c>
      <c r="F3150" t="str">
        <f t="shared" si="49"/>
        <v>Average Per Ton1-in-2June System Peak DayAll20</v>
      </c>
      <c r="G3150">
        <v>0.73968639999999997</v>
      </c>
      <c r="H3150">
        <v>0.73968639999999997</v>
      </c>
      <c r="I3150">
        <v>66.725200000000001</v>
      </c>
      <c r="J3150">
        <v>0</v>
      </c>
      <c r="K3150">
        <v>0</v>
      </c>
      <c r="L3150">
        <v>0</v>
      </c>
      <c r="M3150">
        <v>0</v>
      </c>
      <c r="N3150">
        <v>0</v>
      </c>
      <c r="O3150">
        <v>4870</v>
      </c>
    </row>
    <row r="3151" spans="1:15">
      <c r="A3151" t="s">
        <v>29</v>
      </c>
      <c r="B3151" t="s">
        <v>39</v>
      </c>
      <c r="C3151" t="s">
        <v>45</v>
      </c>
      <c r="D3151" t="s">
        <v>27</v>
      </c>
      <c r="E3151">
        <v>20</v>
      </c>
      <c r="F3151" t="str">
        <f t="shared" si="49"/>
        <v>Average Per Premise1-in-2June System Peak DayAll20</v>
      </c>
      <c r="G3151">
        <v>6.836525</v>
      </c>
      <c r="H3151">
        <v>6.836525</v>
      </c>
      <c r="I3151">
        <v>66.725200000000001</v>
      </c>
      <c r="J3151">
        <v>0</v>
      </c>
      <c r="K3151">
        <v>0</v>
      </c>
      <c r="L3151">
        <v>0</v>
      </c>
      <c r="M3151">
        <v>0</v>
      </c>
      <c r="N3151">
        <v>0</v>
      </c>
      <c r="O3151">
        <v>4870</v>
      </c>
    </row>
    <row r="3152" spans="1:15">
      <c r="A3152" t="s">
        <v>30</v>
      </c>
      <c r="B3152" t="s">
        <v>39</v>
      </c>
      <c r="C3152" t="s">
        <v>45</v>
      </c>
      <c r="D3152" t="s">
        <v>27</v>
      </c>
      <c r="E3152">
        <v>20</v>
      </c>
      <c r="F3152" t="str">
        <f t="shared" si="49"/>
        <v>Average Per Device1-in-2June System Peak DayAll20</v>
      </c>
      <c r="G3152">
        <v>2.8714</v>
      </c>
      <c r="H3152">
        <v>2.8714</v>
      </c>
      <c r="I3152">
        <v>66.725200000000001</v>
      </c>
      <c r="J3152">
        <v>0</v>
      </c>
      <c r="K3152">
        <v>0</v>
      </c>
      <c r="L3152">
        <v>0</v>
      </c>
      <c r="M3152">
        <v>0</v>
      </c>
      <c r="N3152">
        <v>0</v>
      </c>
      <c r="O3152">
        <v>4870</v>
      </c>
    </row>
    <row r="3153" spans="1:15">
      <c r="A3153" t="s">
        <v>51</v>
      </c>
      <c r="B3153" t="s">
        <v>39</v>
      </c>
      <c r="C3153" t="s">
        <v>45</v>
      </c>
      <c r="D3153" t="s">
        <v>27</v>
      </c>
      <c r="E3153">
        <v>20</v>
      </c>
      <c r="F3153" t="str">
        <f t="shared" si="49"/>
        <v>Aggregate1-in-2June System Peak DayAll20</v>
      </c>
      <c r="G3153">
        <v>33.293880000000001</v>
      </c>
      <c r="H3153">
        <v>33.293880000000001</v>
      </c>
      <c r="I3153">
        <v>66.725200000000001</v>
      </c>
      <c r="J3153">
        <v>0</v>
      </c>
      <c r="K3153">
        <v>0</v>
      </c>
      <c r="L3153">
        <v>0</v>
      </c>
      <c r="M3153">
        <v>0</v>
      </c>
      <c r="N3153">
        <v>0</v>
      </c>
      <c r="O3153">
        <v>4870</v>
      </c>
    </row>
    <row r="3154" spans="1:15">
      <c r="A3154" t="s">
        <v>31</v>
      </c>
      <c r="B3154" t="s">
        <v>39</v>
      </c>
      <c r="C3154" t="s">
        <v>45</v>
      </c>
      <c r="D3154" t="s">
        <v>27</v>
      </c>
      <c r="E3154">
        <v>21</v>
      </c>
      <c r="F3154" t="str">
        <f t="shared" si="49"/>
        <v>Average Per Ton1-in-2June System Peak DayAll21</v>
      </c>
      <c r="G3154">
        <v>0.68406630000000002</v>
      </c>
      <c r="H3154">
        <v>0.68406630000000002</v>
      </c>
      <c r="I3154">
        <v>65.351699999999994</v>
      </c>
      <c r="J3154">
        <v>0</v>
      </c>
      <c r="K3154">
        <v>0</v>
      </c>
      <c r="L3154">
        <v>0</v>
      </c>
      <c r="M3154">
        <v>0</v>
      </c>
      <c r="N3154">
        <v>0</v>
      </c>
      <c r="O3154">
        <v>4870</v>
      </c>
    </row>
    <row r="3155" spans="1:15">
      <c r="A3155" t="s">
        <v>29</v>
      </c>
      <c r="B3155" t="s">
        <v>39</v>
      </c>
      <c r="C3155" t="s">
        <v>45</v>
      </c>
      <c r="D3155" t="s">
        <v>27</v>
      </c>
      <c r="E3155">
        <v>21</v>
      </c>
      <c r="F3155" t="str">
        <f t="shared" si="49"/>
        <v>Average Per Premise1-in-2June System Peak DayAll21</v>
      </c>
      <c r="G3155">
        <v>6.3224580000000001</v>
      </c>
      <c r="H3155">
        <v>6.3224580000000001</v>
      </c>
      <c r="I3155">
        <v>65.351699999999994</v>
      </c>
      <c r="J3155">
        <v>0</v>
      </c>
      <c r="K3155">
        <v>0</v>
      </c>
      <c r="L3155">
        <v>0</v>
      </c>
      <c r="M3155">
        <v>0</v>
      </c>
      <c r="N3155">
        <v>0</v>
      </c>
      <c r="O3155">
        <v>4870</v>
      </c>
    </row>
    <row r="3156" spans="1:15">
      <c r="A3156" t="s">
        <v>30</v>
      </c>
      <c r="B3156" t="s">
        <v>39</v>
      </c>
      <c r="C3156" t="s">
        <v>45</v>
      </c>
      <c r="D3156" t="s">
        <v>27</v>
      </c>
      <c r="E3156">
        <v>21</v>
      </c>
      <c r="F3156" t="str">
        <f t="shared" si="49"/>
        <v>Average Per Device1-in-2June System Peak DayAll21</v>
      </c>
      <c r="G3156">
        <v>2.6554869999999999</v>
      </c>
      <c r="H3156">
        <v>2.6554869999999999</v>
      </c>
      <c r="I3156">
        <v>65.351699999999994</v>
      </c>
      <c r="J3156">
        <v>0</v>
      </c>
      <c r="K3156">
        <v>0</v>
      </c>
      <c r="L3156">
        <v>0</v>
      </c>
      <c r="M3156">
        <v>0</v>
      </c>
      <c r="N3156">
        <v>0</v>
      </c>
      <c r="O3156">
        <v>4870</v>
      </c>
    </row>
    <row r="3157" spans="1:15">
      <c r="A3157" t="s">
        <v>51</v>
      </c>
      <c r="B3157" t="s">
        <v>39</v>
      </c>
      <c r="C3157" t="s">
        <v>45</v>
      </c>
      <c r="D3157" t="s">
        <v>27</v>
      </c>
      <c r="E3157">
        <v>21</v>
      </c>
      <c r="F3157" t="str">
        <f t="shared" si="49"/>
        <v>Aggregate1-in-2June System Peak DayAll21</v>
      </c>
      <c r="G3157">
        <v>30.790369999999999</v>
      </c>
      <c r="H3157">
        <v>30.790369999999999</v>
      </c>
      <c r="I3157">
        <v>65.351699999999994</v>
      </c>
      <c r="J3157">
        <v>0</v>
      </c>
      <c r="K3157">
        <v>0</v>
      </c>
      <c r="L3157">
        <v>0</v>
      </c>
      <c r="M3157">
        <v>0</v>
      </c>
      <c r="N3157">
        <v>0</v>
      </c>
      <c r="O3157">
        <v>4870</v>
      </c>
    </row>
    <row r="3158" spans="1:15">
      <c r="A3158" t="s">
        <v>31</v>
      </c>
      <c r="B3158" t="s">
        <v>39</v>
      </c>
      <c r="C3158" t="s">
        <v>45</v>
      </c>
      <c r="D3158" t="s">
        <v>27</v>
      </c>
      <c r="E3158">
        <v>22</v>
      </c>
      <c r="F3158" t="str">
        <f t="shared" si="49"/>
        <v>Average Per Ton1-in-2June System Peak DayAll22</v>
      </c>
      <c r="G3158">
        <v>0.59994210000000003</v>
      </c>
      <c r="H3158">
        <v>0.59994210000000003</v>
      </c>
      <c r="I3158">
        <v>64.726699999999994</v>
      </c>
      <c r="J3158">
        <v>0</v>
      </c>
      <c r="K3158">
        <v>0</v>
      </c>
      <c r="L3158">
        <v>0</v>
      </c>
      <c r="M3158">
        <v>0</v>
      </c>
      <c r="N3158">
        <v>0</v>
      </c>
      <c r="O3158">
        <v>4870</v>
      </c>
    </row>
    <row r="3159" spans="1:15">
      <c r="A3159" t="s">
        <v>29</v>
      </c>
      <c r="B3159" t="s">
        <v>39</v>
      </c>
      <c r="C3159" t="s">
        <v>45</v>
      </c>
      <c r="D3159" t="s">
        <v>27</v>
      </c>
      <c r="E3159">
        <v>22</v>
      </c>
      <c r="F3159" t="str">
        <f t="shared" si="49"/>
        <v>Average Per Premise1-in-2June System Peak DayAll22</v>
      </c>
      <c r="G3159">
        <v>5.544943</v>
      </c>
      <c r="H3159">
        <v>5.544943</v>
      </c>
      <c r="I3159">
        <v>64.726699999999994</v>
      </c>
      <c r="J3159">
        <v>0</v>
      </c>
      <c r="K3159">
        <v>0</v>
      </c>
      <c r="L3159">
        <v>0</v>
      </c>
      <c r="M3159">
        <v>0</v>
      </c>
      <c r="N3159">
        <v>0</v>
      </c>
      <c r="O3159">
        <v>4870</v>
      </c>
    </row>
    <row r="3160" spans="1:15">
      <c r="A3160" t="s">
        <v>30</v>
      </c>
      <c r="B3160" t="s">
        <v>39</v>
      </c>
      <c r="C3160" t="s">
        <v>45</v>
      </c>
      <c r="D3160" t="s">
        <v>27</v>
      </c>
      <c r="E3160">
        <v>22</v>
      </c>
      <c r="F3160" t="str">
        <f t="shared" si="49"/>
        <v>Average Per Device1-in-2June System Peak DayAll22</v>
      </c>
      <c r="G3160">
        <v>2.3289240000000002</v>
      </c>
      <c r="H3160">
        <v>2.3289240000000002</v>
      </c>
      <c r="I3160">
        <v>64.726699999999994</v>
      </c>
      <c r="J3160">
        <v>0</v>
      </c>
      <c r="K3160">
        <v>0</v>
      </c>
      <c r="L3160">
        <v>0</v>
      </c>
      <c r="M3160">
        <v>0</v>
      </c>
      <c r="N3160">
        <v>0</v>
      </c>
      <c r="O3160">
        <v>4870</v>
      </c>
    </row>
    <row r="3161" spans="1:15">
      <c r="A3161" t="s">
        <v>51</v>
      </c>
      <c r="B3161" t="s">
        <v>39</v>
      </c>
      <c r="C3161" t="s">
        <v>45</v>
      </c>
      <c r="D3161" t="s">
        <v>27</v>
      </c>
      <c r="E3161">
        <v>22</v>
      </c>
      <c r="F3161" t="str">
        <f t="shared" si="49"/>
        <v>Aggregate1-in-2June System Peak DayAll22</v>
      </c>
      <c r="G3161">
        <v>27.003869999999999</v>
      </c>
      <c r="H3161">
        <v>27.003869999999999</v>
      </c>
      <c r="I3161">
        <v>64.726699999999994</v>
      </c>
      <c r="J3161">
        <v>0</v>
      </c>
      <c r="K3161">
        <v>0</v>
      </c>
      <c r="L3161">
        <v>0</v>
      </c>
      <c r="M3161">
        <v>0</v>
      </c>
      <c r="N3161">
        <v>0</v>
      </c>
      <c r="O3161">
        <v>4870</v>
      </c>
    </row>
    <row r="3162" spans="1:15">
      <c r="A3162" t="s">
        <v>31</v>
      </c>
      <c r="B3162" t="s">
        <v>39</v>
      </c>
      <c r="C3162" t="s">
        <v>45</v>
      </c>
      <c r="D3162" t="s">
        <v>27</v>
      </c>
      <c r="E3162">
        <v>23</v>
      </c>
      <c r="F3162" t="str">
        <f t="shared" si="49"/>
        <v>Average Per Ton1-in-2June System Peak DayAll23</v>
      </c>
      <c r="G3162">
        <v>0.52235860000000001</v>
      </c>
      <c r="H3162">
        <v>0.52235860000000001</v>
      </c>
      <c r="I3162">
        <v>64.172300000000007</v>
      </c>
      <c r="J3162">
        <v>0</v>
      </c>
      <c r="K3162">
        <v>0</v>
      </c>
      <c r="L3162">
        <v>0</v>
      </c>
      <c r="M3162">
        <v>0</v>
      </c>
      <c r="N3162">
        <v>0</v>
      </c>
      <c r="O3162">
        <v>4870</v>
      </c>
    </row>
    <row r="3163" spans="1:15">
      <c r="A3163" t="s">
        <v>29</v>
      </c>
      <c r="B3163" t="s">
        <v>39</v>
      </c>
      <c r="C3163" t="s">
        <v>45</v>
      </c>
      <c r="D3163" t="s">
        <v>27</v>
      </c>
      <c r="E3163">
        <v>23</v>
      </c>
      <c r="F3163" t="str">
        <f t="shared" si="49"/>
        <v>Average Per Premise1-in-2June System Peak DayAll23</v>
      </c>
      <c r="G3163">
        <v>4.8278809999999996</v>
      </c>
      <c r="H3163">
        <v>4.8278809999999996</v>
      </c>
      <c r="I3163">
        <v>64.172300000000007</v>
      </c>
      <c r="J3163">
        <v>0</v>
      </c>
      <c r="K3163">
        <v>0</v>
      </c>
      <c r="L3163">
        <v>0</v>
      </c>
      <c r="M3163">
        <v>0</v>
      </c>
      <c r="N3163">
        <v>0</v>
      </c>
      <c r="O3163">
        <v>4870</v>
      </c>
    </row>
    <row r="3164" spans="1:15">
      <c r="A3164" t="s">
        <v>30</v>
      </c>
      <c r="B3164" t="s">
        <v>39</v>
      </c>
      <c r="C3164" t="s">
        <v>45</v>
      </c>
      <c r="D3164" t="s">
        <v>27</v>
      </c>
      <c r="E3164">
        <v>23</v>
      </c>
      <c r="F3164" t="str">
        <f t="shared" si="49"/>
        <v>Average Per Device1-in-2June System Peak DayAll23</v>
      </c>
      <c r="G3164">
        <v>2.027752</v>
      </c>
      <c r="H3164">
        <v>2.027752</v>
      </c>
      <c r="I3164">
        <v>64.172300000000007</v>
      </c>
      <c r="J3164">
        <v>0</v>
      </c>
      <c r="K3164">
        <v>0</v>
      </c>
      <c r="L3164">
        <v>0</v>
      </c>
      <c r="M3164">
        <v>0</v>
      </c>
      <c r="N3164">
        <v>0</v>
      </c>
      <c r="O3164">
        <v>4870</v>
      </c>
    </row>
    <row r="3165" spans="1:15">
      <c r="A3165" t="s">
        <v>51</v>
      </c>
      <c r="B3165" t="s">
        <v>39</v>
      </c>
      <c r="C3165" t="s">
        <v>45</v>
      </c>
      <c r="D3165" t="s">
        <v>27</v>
      </c>
      <c r="E3165">
        <v>23</v>
      </c>
      <c r="F3165" t="str">
        <f t="shared" si="49"/>
        <v>Aggregate1-in-2June System Peak DayAll23</v>
      </c>
      <c r="G3165">
        <v>23.511780000000002</v>
      </c>
      <c r="H3165">
        <v>23.511780000000002</v>
      </c>
      <c r="I3165">
        <v>64.172300000000007</v>
      </c>
      <c r="J3165">
        <v>0</v>
      </c>
      <c r="K3165">
        <v>0</v>
      </c>
      <c r="L3165">
        <v>0</v>
      </c>
      <c r="M3165">
        <v>0</v>
      </c>
      <c r="N3165">
        <v>0</v>
      </c>
      <c r="O3165">
        <v>4870</v>
      </c>
    </row>
    <row r="3166" spans="1:15">
      <c r="A3166" t="s">
        <v>31</v>
      </c>
      <c r="B3166" t="s">
        <v>39</v>
      </c>
      <c r="C3166" t="s">
        <v>45</v>
      </c>
      <c r="D3166" t="s">
        <v>27</v>
      </c>
      <c r="E3166">
        <v>24</v>
      </c>
      <c r="F3166" t="str">
        <f t="shared" si="49"/>
        <v>Average Per Ton1-in-2June System Peak DayAll24</v>
      </c>
      <c r="G3166">
        <v>0.47004940000000001</v>
      </c>
      <c r="H3166">
        <v>0.47004940000000001</v>
      </c>
      <c r="I3166">
        <v>63.464300000000001</v>
      </c>
      <c r="J3166">
        <v>0</v>
      </c>
      <c r="K3166">
        <v>0</v>
      </c>
      <c r="L3166">
        <v>0</v>
      </c>
      <c r="M3166">
        <v>0</v>
      </c>
      <c r="N3166">
        <v>0</v>
      </c>
      <c r="O3166">
        <v>4870</v>
      </c>
    </row>
    <row r="3167" spans="1:15">
      <c r="A3167" t="s">
        <v>29</v>
      </c>
      <c r="B3167" t="s">
        <v>39</v>
      </c>
      <c r="C3167" t="s">
        <v>45</v>
      </c>
      <c r="D3167" t="s">
        <v>27</v>
      </c>
      <c r="E3167">
        <v>24</v>
      </c>
      <c r="F3167" t="str">
        <f t="shared" si="49"/>
        <v>Average Per Premise1-in-2June System Peak DayAll24</v>
      </c>
      <c r="G3167">
        <v>4.3444140000000004</v>
      </c>
      <c r="H3167">
        <v>4.3444140000000004</v>
      </c>
      <c r="I3167">
        <v>63.464300000000001</v>
      </c>
      <c r="J3167">
        <v>0</v>
      </c>
      <c r="K3167">
        <v>0</v>
      </c>
      <c r="L3167">
        <v>0</v>
      </c>
      <c r="M3167">
        <v>0</v>
      </c>
      <c r="N3167">
        <v>0</v>
      </c>
      <c r="O3167">
        <v>4870</v>
      </c>
    </row>
    <row r="3168" spans="1:15">
      <c r="A3168" t="s">
        <v>30</v>
      </c>
      <c r="B3168" t="s">
        <v>39</v>
      </c>
      <c r="C3168" t="s">
        <v>45</v>
      </c>
      <c r="D3168" t="s">
        <v>27</v>
      </c>
      <c r="E3168">
        <v>24</v>
      </c>
      <c r="F3168" t="str">
        <f t="shared" si="49"/>
        <v>Average Per Device1-in-2June System Peak DayAll24</v>
      </c>
      <c r="G3168">
        <v>1.824692</v>
      </c>
      <c r="H3168">
        <v>1.824692</v>
      </c>
      <c r="I3168">
        <v>63.464300000000001</v>
      </c>
      <c r="J3168">
        <v>0</v>
      </c>
      <c r="K3168">
        <v>0</v>
      </c>
      <c r="L3168">
        <v>0</v>
      </c>
      <c r="M3168">
        <v>0</v>
      </c>
      <c r="N3168">
        <v>0</v>
      </c>
      <c r="O3168">
        <v>4870</v>
      </c>
    </row>
    <row r="3169" spans="1:15">
      <c r="A3169" t="s">
        <v>51</v>
      </c>
      <c r="B3169" t="s">
        <v>39</v>
      </c>
      <c r="C3169" t="s">
        <v>45</v>
      </c>
      <c r="D3169" t="s">
        <v>27</v>
      </c>
      <c r="E3169">
        <v>24</v>
      </c>
      <c r="F3169" t="str">
        <f t="shared" si="49"/>
        <v>Aggregate1-in-2June System Peak DayAll24</v>
      </c>
      <c r="G3169">
        <v>21.157299999999999</v>
      </c>
      <c r="H3169">
        <v>21.157299999999999</v>
      </c>
      <c r="I3169">
        <v>63.464300000000001</v>
      </c>
      <c r="J3169">
        <v>0</v>
      </c>
      <c r="K3169">
        <v>0</v>
      </c>
      <c r="L3169">
        <v>0</v>
      </c>
      <c r="M3169">
        <v>0</v>
      </c>
      <c r="N3169">
        <v>0</v>
      </c>
      <c r="O3169">
        <v>4870</v>
      </c>
    </row>
    <row r="3170" spans="1:15">
      <c r="A3170" t="s">
        <v>31</v>
      </c>
      <c r="B3170" t="s">
        <v>39</v>
      </c>
      <c r="C3170" t="s">
        <v>44</v>
      </c>
      <c r="D3170" t="s">
        <v>53</v>
      </c>
      <c r="E3170">
        <v>1</v>
      </c>
      <c r="F3170" t="str">
        <f t="shared" si="49"/>
        <v>Average Per Ton1-in-2May System Peak Day30% Cycling1</v>
      </c>
      <c r="G3170">
        <v>0.45460719999999999</v>
      </c>
      <c r="H3170">
        <v>0.45460719999999999</v>
      </c>
      <c r="I3170">
        <v>59.342399999999998</v>
      </c>
      <c r="J3170">
        <v>0</v>
      </c>
      <c r="K3170">
        <v>0</v>
      </c>
      <c r="L3170">
        <v>0</v>
      </c>
      <c r="M3170">
        <v>0</v>
      </c>
      <c r="N3170">
        <v>0</v>
      </c>
      <c r="O3170">
        <v>1469</v>
      </c>
    </row>
    <row r="3171" spans="1:15">
      <c r="A3171" t="s">
        <v>29</v>
      </c>
      <c r="B3171" t="s">
        <v>39</v>
      </c>
      <c r="C3171" t="s">
        <v>44</v>
      </c>
      <c r="D3171" t="s">
        <v>53</v>
      </c>
      <c r="E3171">
        <v>1</v>
      </c>
      <c r="F3171" t="str">
        <f t="shared" si="49"/>
        <v>Average Per Premise1-in-2May System Peak Day30% Cycling1</v>
      </c>
      <c r="G3171">
        <v>4.6876540000000002</v>
      </c>
      <c r="H3171">
        <v>4.6876540000000002</v>
      </c>
      <c r="I3171">
        <v>59.342399999999998</v>
      </c>
      <c r="J3171">
        <v>0</v>
      </c>
      <c r="K3171">
        <v>0</v>
      </c>
      <c r="L3171">
        <v>0</v>
      </c>
      <c r="M3171">
        <v>0</v>
      </c>
      <c r="N3171">
        <v>0</v>
      </c>
      <c r="O3171">
        <v>1469</v>
      </c>
    </row>
    <row r="3172" spans="1:15">
      <c r="A3172" t="s">
        <v>30</v>
      </c>
      <c r="B3172" t="s">
        <v>39</v>
      </c>
      <c r="C3172" t="s">
        <v>44</v>
      </c>
      <c r="D3172" t="s">
        <v>53</v>
      </c>
      <c r="E3172">
        <v>1</v>
      </c>
      <c r="F3172" t="str">
        <f t="shared" si="49"/>
        <v>Average Per Device1-in-2May System Peak Day30% Cycling1</v>
      </c>
      <c r="G3172">
        <v>1.7607170000000001</v>
      </c>
      <c r="H3172">
        <v>1.7607170000000001</v>
      </c>
      <c r="I3172">
        <v>59.342399999999998</v>
      </c>
      <c r="J3172">
        <v>0</v>
      </c>
      <c r="K3172">
        <v>0</v>
      </c>
      <c r="L3172">
        <v>0</v>
      </c>
      <c r="M3172">
        <v>0</v>
      </c>
      <c r="N3172">
        <v>0</v>
      </c>
      <c r="O3172">
        <v>1469</v>
      </c>
    </row>
    <row r="3173" spans="1:15">
      <c r="A3173" t="s">
        <v>51</v>
      </c>
      <c r="B3173" t="s">
        <v>39</v>
      </c>
      <c r="C3173" t="s">
        <v>44</v>
      </c>
      <c r="D3173" t="s">
        <v>53</v>
      </c>
      <c r="E3173">
        <v>1</v>
      </c>
      <c r="F3173" t="str">
        <f t="shared" si="49"/>
        <v>Aggregate1-in-2May System Peak Day30% Cycling1</v>
      </c>
      <c r="G3173">
        <v>6.8861629999999998</v>
      </c>
      <c r="H3173">
        <v>6.8861629999999998</v>
      </c>
      <c r="I3173">
        <v>59.342399999999998</v>
      </c>
      <c r="J3173">
        <v>0</v>
      </c>
      <c r="K3173">
        <v>0</v>
      </c>
      <c r="L3173">
        <v>0</v>
      </c>
      <c r="M3173">
        <v>0</v>
      </c>
      <c r="N3173">
        <v>0</v>
      </c>
      <c r="O3173">
        <v>1469</v>
      </c>
    </row>
    <row r="3174" spans="1:15">
      <c r="A3174" t="s">
        <v>31</v>
      </c>
      <c r="B3174" t="s">
        <v>39</v>
      </c>
      <c r="C3174" t="s">
        <v>44</v>
      </c>
      <c r="D3174" t="s">
        <v>53</v>
      </c>
      <c r="E3174">
        <v>2</v>
      </c>
      <c r="F3174" t="str">
        <f t="shared" si="49"/>
        <v>Average Per Ton1-in-2May System Peak Day30% Cycling2</v>
      </c>
      <c r="G3174">
        <v>0.43196970000000001</v>
      </c>
      <c r="H3174">
        <v>0.43196970000000001</v>
      </c>
      <c r="I3174">
        <v>58.706600000000002</v>
      </c>
      <c r="J3174">
        <v>0</v>
      </c>
      <c r="K3174">
        <v>0</v>
      </c>
      <c r="L3174">
        <v>0</v>
      </c>
      <c r="M3174">
        <v>0</v>
      </c>
      <c r="N3174">
        <v>0</v>
      </c>
      <c r="O3174">
        <v>1469</v>
      </c>
    </row>
    <row r="3175" spans="1:15">
      <c r="A3175" t="s">
        <v>29</v>
      </c>
      <c r="B3175" t="s">
        <v>39</v>
      </c>
      <c r="C3175" t="s">
        <v>44</v>
      </c>
      <c r="D3175" t="s">
        <v>53</v>
      </c>
      <c r="E3175">
        <v>2</v>
      </c>
      <c r="F3175" t="str">
        <f t="shared" si="49"/>
        <v>Average Per Premise1-in-2May System Peak Day30% Cycling2</v>
      </c>
      <c r="G3175">
        <v>4.4542279999999996</v>
      </c>
      <c r="H3175">
        <v>4.4542279999999996</v>
      </c>
      <c r="I3175">
        <v>58.706600000000002</v>
      </c>
      <c r="J3175">
        <v>0</v>
      </c>
      <c r="K3175">
        <v>0</v>
      </c>
      <c r="L3175">
        <v>0</v>
      </c>
      <c r="M3175">
        <v>0</v>
      </c>
      <c r="N3175">
        <v>0</v>
      </c>
      <c r="O3175">
        <v>1469</v>
      </c>
    </row>
    <row r="3176" spans="1:15">
      <c r="A3176" t="s">
        <v>30</v>
      </c>
      <c r="B3176" t="s">
        <v>39</v>
      </c>
      <c r="C3176" t="s">
        <v>44</v>
      </c>
      <c r="D3176" t="s">
        <v>53</v>
      </c>
      <c r="E3176">
        <v>2</v>
      </c>
      <c r="F3176" t="str">
        <f t="shared" si="49"/>
        <v>Average Per Device1-in-2May System Peak Day30% Cycling2</v>
      </c>
      <c r="G3176">
        <v>1.6730400000000001</v>
      </c>
      <c r="H3176">
        <v>1.6730400000000001</v>
      </c>
      <c r="I3176">
        <v>58.706600000000002</v>
      </c>
      <c r="J3176">
        <v>0</v>
      </c>
      <c r="K3176">
        <v>0</v>
      </c>
      <c r="L3176">
        <v>0</v>
      </c>
      <c r="M3176">
        <v>0</v>
      </c>
      <c r="N3176">
        <v>0</v>
      </c>
      <c r="O3176">
        <v>1469</v>
      </c>
    </row>
    <row r="3177" spans="1:15">
      <c r="A3177" t="s">
        <v>51</v>
      </c>
      <c r="B3177" t="s">
        <v>39</v>
      </c>
      <c r="C3177" t="s">
        <v>44</v>
      </c>
      <c r="D3177" t="s">
        <v>53</v>
      </c>
      <c r="E3177">
        <v>2</v>
      </c>
      <c r="F3177" t="str">
        <f t="shared" si="49"/>
        <v>Aggregate1-in-2May System Peak Day30% Cycling2</v>
      </c>
      <c r="G3177">
        <v>6.5432610000000002</v>
      </c>
      <c r="H3177">
        <v>6.5432610000000002</v>
      </c>
      <c r="I3177">
        <v>58.706600000000002</v>
      </c>
      <c r="J3177">
        <v>0</v>
      </c>
      <c r="K3177">
        <v>0</v>
      </c>
      <c r="L3177">
        <v>0</v>
      </c>
      <c r="M3177">
        <v>0</v>
      </c>
      <c r="N3177">
        <v>0</v>
      </c>
      <c r="O3177">
        <v>1469</v>
      </c>
    </row>
    <row r="3178" spans="1:15">
      <c r="A3178" t="s">
        <v>31</v>
      </c>
      <c r="B3178" t="s">
        <v>39</v>
      </c>
      <c r="C3178" t="s">
        <v>44</v>
      </c>
      <c r="D3178" t="s">
        <v>53</v>
      </c>
      <c r="E3178">
        <v>3</v>
      </c>
      <c r="F3178" t="str">
        <f t="shared" si="49"/>
        <v>Average Per Ton1-in-2May System Peak Day30% Cycling3</v>
      </c>
      <c r="G3178">
        <v>0.41406320000000002</v>
      </c>
      <c r="H3178">
        <v>0.41406320000000002</v>
      </c>
      <c r="I3178">
        <v>57.946199999999997</v>
      </c>
      <c r="J3178">
        <v>0</v>
      </c>
      <c r="K3178">
        <v>0</v>
      </c>
      <c r="L3178">
        <v>0</v>
      </c>
      <c r="M3178">
        <v>0</v>
      </c>
      <c r="N3178">
        <v>0</v>
      </c>
      <c r="O3178">
        <v>1469</v>
      </c>
    </row>
    <row r="3179" spans="1:15">
      <c r="A3179" t="s">
        <v>29</v>
      </c>
      <c r="B3179" t="s">
        <v>39</v>
      </c>
      <c r="C3179" t="s">
        <v>44</v>
      </c>
      <c r="D3179" t="s">
        <v>53</v>
      </c>
      <c r="E3179">
        <v>3</v>
      </c>
      <c r="F3179" t="str">
        <f t="shared" si="49"/>
        <v>Average Per Premise1-in-2May System Peak Day30% Cycling3</v>
      </c>
      <c r="G3179">
        <v>4.2695860000000003</v>
      </c>
      <c r="H3179">
        <v>4.2695860000000003</v>
      </c>
      <c r="I3179">
        <v>57.946199999999997</v>
      </c>
      <c r="J3179">
        <v>0</v>
      </c>
      <c r="K3179">
        <v>0</v>
      </c>
      <c r="L3179">
        <v>0</v>
      </c>
      <c r="M3179">
        <v>0</v>
      </c>
      <c r="N3179">
        <v>0</v>
      </c>
      <c r="O3179">
        <v>1469</v>
      </c>
    </row>
    <row r="3180" spans="1:15">
      <c r="A3180" t="s">
        <v>30</v>
      </c>
      <c r="B3180" t="s">
        <v>39</v>
      </c>
      <c r="C3180" t="s">
        <v>44</v>
      </c>
      <c r="D3180" t="s">
        <v>53</v>
      </c>
      <c r="E3180">
        <v>3</v>
      </c>
      <c r="F3180" t="str">
        <f t="shared" si="49"/>
        <v>Average Per Device1-in-2May System Peak Day30% Cycling3</v>
      </c>
      <c r="G3180">
        <v>1.6036870000000001</v>
      </c>
      <c r="H3180">
        <v>1.6036870000000001</v>
      </c>
      <c r="I3180">
        <v>57.946199999999997</v>
      </c>
      <c r="J3180">
        <v>0</v>
      </c>
      <c r="K3180">
        <v>0</v>
      </c>
      <c r="L3180">
        <v>0</v>
      </c>
      <c r="M3180">
        <v>0</v>
      </c>
      <c r="N3180">
        <v>0</v>
      </c>
      <c r="O3180">
        <v>1469</v>
      </c>
    </row>
    <row r="3181" spans="1:15">
      <c r="A3181" t="s">
        <v>51</v>
      </c>
      <c r="B3181" t="s">
        <v>39</v>
      </c>
      <c r="C3181" t="s">
        <v>44</v>
      </c>
      <c r="D3181" t="s">
        <v>53</v>
      </c>
      <c r="E3181">
        <v>3</v>
      </c>
      <c r="F3181" t="str">
        <f t="shared" si="49"/>
        <v>Aggregate1-in-2May System Peak Day30% Cycling3</v>
      </c>
      <c r="G3181">
        <v>6.2720219999999998</v>
      </c>
      <c r="H3181">
        <v>6.2720219999999998</v>
      </c>
      <c r="I3181">
        <v>57.946199999999997</v>
      </c>
      <c r="J3181">
        <v>0</v>
      </c>
      <c r="K3181">
        <v>0</v>
      </c>
      <c r="L3181">
        <v>0</v>
      </c>
      <c r="M3181">
        <v>0</v>
      </c>
      <c r="N3181">
        <v>0</v>
      </c>
      <c r="O3181">
        <v>1469</v>
      </c>
    </row>
    <row r="3182" spans="1:15">
      <c r="A3182" t="s">
        <v>31</v>
      </c>
      <c r="B3182" t="s">
        <v>39</v>
      </c>
      <c r="C3182" t="s">
        <v>44</v>
      </c>
      <c r="D3182" t="s">
        <v>53</v>
      </c>
      <c r="E3182">
        <v>4</v>
      </c>
      <c r="F3182" t="str">
        <f t="shared" si="49"/>
        <v>Average Per Ton1-in-2May System Peak Day30% Cycling4</v>
      </c>
      <c r="G3182">
        <v>0.40537610000000002</v>
      </c>
      <c r="H3182">
        <v>0.40537610000000002</v>
      </c>
      <c r="I3182">
        <v>57.091900000000003</v>
      </c>
      <c r="J3182">
        <v>0</v>
      </c>
      <c r="K3182">
        <v>0</v>
      </c>
      <c r="L3182">
        <v>0</v>
      </c>
      <c r="M3182">
        <v>0</v>
      </c>
      <c r="N3182">
        <v>0</v>
      </c>
      <c r="O3182">
        <v>1469</v>
      </c>
    </row>
    <row r="3183" spans="1:15">
      <c r="A3183" t="s">
        <v>29</v>
      </c>
      <c r="B3183" t="s">
        <v>39</v>
      </c>
      <c r="C3183" t="s">
        <v>44</v>
      </c>
      <c r="D3183" t="s">
        <v>53</v>
      </c>
      <c r="E3183">
        <v>4</v>
      </c>
      <c r="F3183" t="str">
        <f t="shared" si="49"/>
        <v>Average Per Premise1-in-2May System Peak Day30% Cycling4</v>
      </c>
      <c r="G3183">
        <v>4.1800100000000002</v>
      </c>
      <c r="H3183">
        <v>4.1800100000000002</v>
      </c>
      <c r="I3183">
        <v>57.091900000000003</v>
      </c>
      <c r="J3183">
        <v>0</v>
      </c>
      <c r="K3183">
        <v>0</v>
      </c>
      <c r="L3183">
        <v>0</v>
      </c>
      <c r="M3183">
        <v>0</v>
      </c>
      <c r="N3183">
        <v>0</v>
      </c>
      <c r="O3183">
        <v>1469</v>
      </c>
    </row>
    <row r="3184" spans="1:15">
      <c r="A3184" t="s">
        <v>30</v>
      </c>
      <c r="B3184" t="s">
        <v>39</v>
      </c>
      <c r="C3184" t="s">
        <v>44</v>
      </c>
      <c r="D3184" t="s">
        <v>53</v>
      </c>
      <c r="E3184">
        <v>4</v>
      </c>
      <c r="F3184" t="str">
        <f t="shared" si="49"/>
        <v>Average Per Device1-in-2May System Peak Day30% Cycling4</v>
      </c>
      <c r="G3184">
        <v>1.5700419999999999</v>
      </c>
      <c r="H3184">
        <v>1.5700419999999999</v>
      </c>
      <c r="I3184">
        <v>57.091900000000003</v>
      </c>
      <c r="J3184">
        <v>0</v>
      </c>
      <c r="K3184">
        <v>0</v>
      </c>
      <c r="L3184">
        <v>0</v>
      </c>
      <c r="M3184">
        <v>0</v>
      </c>
      <c r="N3184">
        <v>0</v>
      </c>
      <c r="O3184">
        <v>1469</v>
      </c>
    </row>
    <row r="3185" spans="1:15">
      <c r="A3185" t="s">
        <v>51</v>
      </c>
      <c r="B3185" t="s">
        <v>39</v>
      </c>
      <c r="C3185" t="s">
        <v>44</v>
      </c>
      <c r="D3185" t="s">
        <v>53</v>
      </c>
      <c r="E3185">
        <v>4</v>
      </c>
      <c r="F3185" t="str">
        <f t="shared" si="49"/>
        <v>Aggregate1-in-2May System Peak Day30% Cycling4</v>
      </c>
      <c r="G3185">
        <v>6.1404339999999999</v>
      </c>
      <c r="H3185">
        <v>6.1404339999999999</v>
      </c>
      <c r="I3185">
        <v>57.091900000000003</v>
      </c>
      <c r="J3185">
        <v>0</v>
      </c>
      <c r="K3185">
        <v>0</v>
      </c>
      <c r="L3185">
        <v>0</v>
      </c>
      <c r="M3185">
        <v>0</v>
      </c>
      <c r="N3185">
        <v>0</v>
      </c>
      <c r="O3185">
        <v>1469</v>
      </c>
    </row>
    <row r="3186" spans="1:15">
      <c r="A3186" t="s">
        <v>31</v>
      </c>
      <c r="B3186" t="s">
        <v>39</v>
      </c>
      <c r="C3186" t="s">
        <v>44</v>
      </c>
      <c r="D3186" t="s">
        <v>53</v>
      </c>
      <c r="E3186">
        <v>5</v>
      </c>
      <c r="F3186" t="str">
        <f t="shared" si="49"/>
        <v>Average Per Ton1-in-2May System Peak Day30% Cycling5</v>
      </c>
      <c r="G3186">
        <v>0.41149419999999998</v>
      </c>
      <c r="H3186">
        <v>0.41149419999999998</v>
      </c>
      <c r="I3186">
        <v>56.877499999999998</v>
      </c>
      <c r="J3186">
        <v>0</v>
      </c>
      <c r="K3186">
        <v>0</v>
      </c>
      <c r="L3186">
        <v>0</v>
      </c>
      <c r="M3186">
        <v>0</v>
      </c>
      <c r="N3186">
        <v>0</v>
      </c>
      <c r="O3186">
        <v>1469</v>
      </c>
    </row>
    <row r="3187" spans="1:15">
      <c r="A3187" t="s">
        <v>29</v>
      </c>
      <c r="B3187" t="s">
        <v>39</v>
      </c>
      <c r="C3187" t="s">
        <v>44</v>
      </c>
      <c r="D3187" t="s">
        <v>53</v>
      </c>
      <c r="E3187">
        <v>5</v>
      </c>
      <c r="F3187" t="str">
        <f t="shared" si="49"/>
        <v>Average Per Premise1-in-2May System Peak Day30% Cycling5</v>
      </c>
      <c r="G3187">
        <v>4.2430969999999997</v>
      </c>
      <c r="H3187">
        <v>4.2430969999999997</v>
      </c>
      <c r="I3187">
        <v>56.877499999999998</v>
      </c>
      <c r="J3187">
        <v>0</v>
      </c>
      <c r="K3187">
        <v>0</v>
      </c>
      <c r="L3187">
        <v>0</v>
      </c>
      <c r="M3187">
        <v>0</v>
      </c>
      <c r="N3187">
        <v>0</v>
      </c>
      <c r="O3187">
        <v>1469</v>
      </c>
    </row>
    <row r="3188" spans="1:15">
      <c r="A3188" t="s">
        <v>30</v>
      </c>
      <c r="B3188" t="s">
        <v>39</v>
      </c>
      <c r="C3188" t="s">
        <v>44</v>
      </c>
      <c r="D3188" t="s">
        <v>53</v>
      </c>
      <c r="E3188">
        <v>5</v>
      </c>
      <c r="F3188" t="str">
        <f t="shared" si="49"/>
        <v>Average Per Device1-in-2May System Peak Day30% Cycling5</v>
      </c>
      <c r="G3188">
        <v>1.5937380000000001</v>
      </c>
      <c r="H3188">
        <v>1.5937380000000001</v>
      </c>
      <c r="I3188">
        <v>56.877499999999998</v>
      </c>
      <c r="J3188">
        <v>0</v>
      </c>
      <c r="K3188">
        <v>0</v>
      </c>
      <c r="L3188">
        <v>0</v>
      </c>
      <c r="M3188">
        <v>0</v>
      </c>
      <c r="N3188">
        <v>0</v>
      </c>
      <c r="O3188">
        <v>1469</v>
      </c>
    </row>
    <row r="3189" spans="1:15">
      <c r="A3189" t="s">
        <v>51</v>
      </c>
      <c r="B3189" t="s">
        <v>39</v>
      </c>
      <c r="C3189" t="s">
        <v>44</v>
      </c>
      <c r="D3189" t="s">
        <v>53</v>
      </c>
      <c r="E3189">
        <v>5</v>
      </c>
      <c r="F3189" t="str">
        <f t="shared" si="49"/>
        <v>Aggregate1-in-2May System Peak Day30% Cycling5</v>
      </c>
      <c r="G3189">
        <v>6.2331089999999998</v>
      </c>
      <c r="H3189">
        <v>6.2331089999999998</v>
      </c>
      <c r="I3189">
        <v>56.877499999999998</v>
      </c>
      <c r="J3189">
        <v>0</v>
      </c>
      <c r="K3189">
        <v>0</v>
      </c>
      <c r="L3189">
        <v>0</v>
      </c>
      <c r="M3189">
        <v>0</v>
      </c>
      <c r="N3189">
        <v>0</v>
      </c>
      <c r="O3189">
        <v>1469</v>
      </c>
    </row>
    <row r="3190" spans="1:15">
      <c r="A3190" t="s">
        <v>31</v>
      </c>
      <c r="B3190" t="s">
        <v>39</v>
      </c>
      <c r="C3190" t="s">
        <v>44</v>
      </c>
      <c r="D3190" t="s">
        <v>53</v>
      </c>
      <c r="E3190">
        <v>6</v>
      </c>
      <c r="F3190" t="str">
        <f t="shared" si="49"/>
        <v>Average Per Ton1-in-2May System Peak Day30% Cycling6</v>
      </c>
      <c r="G3190">
        <v>0.45642460000000001</v>
      </c>
      <c r="H3190">
        <v>0.45642460000000001</v>
      </c>
      <c r="I3190">
        <v>57.303600000000003</v>
      </c>
      <c r="J3190">
        <v>0</v>
      </c>
      <c r="K3190">
        <v>0</v>
      </c>
      <c r="L3190">
        <v>0</v>
      </c>
      <c r="M3190">
        <v>0</v>
      </c>
      <c r="N3190">
        <v>0</v>
      </c>
      <c r="O3190">
        <v>1469</v>
      </c>
    </row>
    <row r="3191" spans="1:15">
      <c r="A3191" t="s">
        <v>29</v>
      </c>
      <c r="B3191" t="s">
        <v>39</v>
      </c>
      <c r="C3191" t="s">
        <v>44</v>
      </c>
      <c r="D3191" t="s">
        <v>53</v>
      </c>
      <c r="E3191">
        <v>6</v>
      </c>
      <c r="F3191" t="str">
        <f t="shared" si="49"/>
        <v>Average Per Premise1-in-2May System Peak Day30% Cycling6</v>
      </c>
      <c r="G3191">
        <v>4.7063930000000003</v>
      </c>
      <c r="H3191">
        <v>4.7063930000000003</v>
      </c>
      <c r="I3191">
        <v>57.303600000000003</v>
      </c>
      <c r="J3191">
        <v>0</v>
      </c>
      <c r="K3191">
        <v>0</v>
      </c>
      <c r="L3191">
        <v>0</v>
      </c>
      <c r="M3191">
        <v>0</v>
      </c>
      <c r="N3191">
        <v>0</v>
      </c>
      <c r="O3191">
        <v>1469</v>
      </c>
    </row>
    <row r="3192" spans="1:15">
      <c r="A3192" t="s">
        <v>30</v>
      </c>
      <c r="B3192" t="s">
        <v>39</v>
      </c>
      <c r="C3192" t="s">
        <v>44</v>
      </c>
      <c r="D3192" t="s">
        <v>53</v>
      </c>
      <c r="E3192">
        <v>6</v>
      </c>
      <c r="F3192" t="str">
        <f t="shared" si="49"/>
        <v>Average Per Device1-in-2May System Peak Day30% Cycling6</v>
      </c>
      <c r="G3192">
        <v>1.767755</v>
      </c>
      <c r="H3192">
        <v>1.767755</v>
      </c>
      <c r="I3192">
        <v>57.303600000000003</v>
      </c>
      <c r="J3192">
        <v>0</v>
      </c>
      <c r="K3192">
        <v>0</v>
      </c>
      <c r="L3192">
        <v>0</v>
      </c>
      <c r="M3192">
        <v>0</v>
      </c>
      <c r="N3192">
        <v>0</v>
      </c>
      <c r="O3192">
        <v>1469</v>
      </c>
    </row>
    <row r="3193" spans="1:15">
      <c r="A3193" t="s">
        <v>51</v>
      </c>
      <c r="B3193" t="s">
        <v>39</v>
      </c>
      <c r="C3193" t="s">
        <v>44</v>
      </c>
      <c r="D3193" t="s">
        <v>53</v>
      </c>
      <c r="E3193">
        <v>6</v>
      </c>
      <c r="F3193" t="str">
        <f t="shared" si="49"/>
        <v>Aggregate1-in-2May System Peak Day30% Cycling6</v>
      </c>
      <c r="G3193">
        <v>6.9136920000000002</v>
      </c>
      <c r="H3193">
        <v>6.9136920000000002</v>
      </c>
      <c r="I3193">
        <v>57.303600000000003</v>
      </c>
      <c r="J3193">
        <v>0</v>
      </c>
      <c r="K3193">
        <v>0</v>
      </c>
      <c r="L3193">
        <v>0</v>
      </c>
      <c r="M3193">
        <v>0</v>
      </c>
      <c r="N3193">
        <v>0</v>
      </c>
      <c r="O3193">
        <v>1469</v>
      </c>
    </row>
    <row r="3194" spans="1:15">
      <c r="A3194" t="s">
        <v>31</v>
      </c>
      <c r="B3194" t="s">
        <v>39</v>
      </c>
      <c r="C3194" t="s">
        <v>44</v>
      </c>
      <c r="D3194" t="s">
        <v>53</v>
      </c>
      <c r="E3194">
        <v>7</v>
      </c>
      <c r="F3194" t="str">
        <f t="shared" si="49"/>
        <v>Average Per Ton1-in-2May System Peak Day30% Cycling7</v>
      </c>
      <c r="G3194">
        <v>0.52285389999999998</v>
      </c>
      <c r="H3194">
        <v>0.52285389999999998</v>
      </c>
      <c r="I3194">
        <v>59.996600000000001</v>
      </c>
      <c r="J3194">
        <v>0</v>
      </c>
      <c r="K3194">
        <v>0</v>
      </c>
      <c r="L3194">
        <v>0</v>
      </c>
      <c r="M3194">
        <v>0</v>
      </c>
      <c r="N3194">
        <v>0</v>
      </c>
      <c r="O3194">
        <v>1469</v>
      </c>
    </row>
    <row r="3195" spans="1:15">
      <c r="A3195" t="s">
        <v>29</v>
      </c>
      <c r="B3195" t="s">
        <v>39</v>
      </c>
      <c r="C3195" t="s">
        <v>44</v>
      </c>
      <c r="D3195" t="s">
        <v>53</v>
      </c>
      <c r="E3195">
        <v>7</v>
      </c>
      <c r="F3195" t="str">
        <f t="shared" si="49"/>
        <v>Average Per Premise1-in-2May System Peak Day30% Cycling7</v>
      </c>
      <c r="G3195">
        <v>5.391375</v>
      </c>
      <c r="H3195">
        <v>5.391375</v>
      </c>
      <c r="I3195">
        <v>59.996600000000001</v>
      </c>
      <c r="J3195">
        <v>0</v>
      </c>
      <c r="K3195">
        <v>0</v>
      </c>
      <c r="L3195">
        <v>0</v>
      </c>
      <c r="M3195">
        <v>0</v>
      </c>
      <c r="N3195">
        <v>0</v>
      </c>
      <c r="O3195">
        <v>1469</v>
      </c>
    </row>
    <row r="3196" spans="1:15">
      <c r="A3196" t="s">
        <v>30</v>
      </c>
      <c r="B3196" t="s">
        <v>39</v>
      </c>
      <c r="C3196" t="s">
        <v>44</v>
      </c>
      <c r="D3196" t="s">
        <v>53</v>
      </c>
      <c r="E3196">
        <v>7</v>
      </c>
      <c r="F3196" t="str">
        <f t="shared" si="49"/>
        <v>Average Per Device1-in-2May System Peak Day30% Cycling7</v>
      </c>
      <c r="G3196">
        <v>2.0250400000000002</v>
      </c>
      <c r="H3196">
        <v>2.0250400000000002</v>
      </c>
      <c r="I3196">
        <v>59.996600000000001</v>
      </c>
      <c r="J3196">
        <v>0</v>
      </c>
      <c r="K3196">
        <v>0</v>
      </c>
      <c r="L3196">
        <v>0</v>
      </c>
      <c r="M3196">
        <v>0</v>
      </c>
      <c r="N3196">
        <v>0</v>
      </c>
      <c r="O3196">
        <v>1469</v>
      </c>
    </row>
    <row r="3197" spans="1:15">
      <c r="A3197" t="s">
        <v>51</v>
      </c>
      <c r="B3197" t="s">
        <v>39</v>
      </c>
      <c r="C3197" t="s">
        <v>44</v>
      </c>
      <c r="D3197" t="s">
        <v>53</v>
      </c>
      <c r="E3197">
        <v>7</v>
      </c>
      <c r="F3197" t="str">
        <f t="shared" si="49"/>
        <v>Aggregate1-in-2May System Peak Day30% Cycling7</v>
      </c>
      <c r="G3197">
        <v>7.9199299999999999</v>
      </c>
      <c r="H3197">
        <v>7.9199299999999999</v>
      </c>
      <c r="I3197">
        <v>59.996600000000001</v>
      </c>
      <c r="J3197">
        <v>0</v>
      </c>
      <c r="K3197">
        <v>0</v>
      </c>
      <c r="L3197">
        <v>0</v>
      </c>
      <c r="M3197">
        <v>0</v>
      </c>
      <c r="N3197">
        <v>0</v>
      </c>
      <c r="O3197">
        <v>1469</v>
      </c>
    </row>
    <row r="3198" spans="1:15">
      <c r="A3198" t="s">
        <v>31</v>
      </c>
      <c r="B3198" t="s">
        <v>39</v>
      </c>
      <c r="C3198" t="s">
        <v>44</v>
      </c>
      <c r="D3198" t="s">
        <v>53</v>
      </c>
      <c r="E3198">
        <v>8</v>
      </c>
      <c r="F3198" t="str">
        <f t="shared" si="49"/>
        <v>Average Per Ton1-in-2May System Peak Day30% Cycling8</v>
      </c>
      <c r="G3198">
        <v>0.63906750000000001</v>
      </c>
      <c r="H3198">
        <v>0.63906750000000001</v>
      </c>
      <c r="I3198">
        <v>64.014300000000006</v>
      </c>
      <c r="J3198">
        <v>0</v>
      </c>
      <c r="K3198">
        <v>0</v>
      </c>
      <c r="L3198">
        <v>0</v>
      </c>
      <c r="M3198">
        <v>0</v>
      </c>
      <c r="N3198">
        <v>0</v>
      </c>
      <c r="O3198">
        <v>1469</v>
      </c>
    </row>
    <row r="3199" spans="1:15">
      <c r="A3199" t="s">
        <v>29</v>
      </c>
      <c r="B3199" t="s">
        <v>39</v>
      </c>
      <c r="C3199" t="s">
        <v>44</v>
      </c>
      <c r="D3199" t="s">
        <v>53</v>
      </c>
      <c r="E3199">
        <v>8</v>
      </c>
      <c r="F3199" t="str">
        <f t="shared" si="49"/>
        <v>Average Per Premise1-in-2May System Peak Day30% Cycling8</v>
      </c>
      <c r="G3199">
        <v>6.5897040000000002</v>
      </c>
      <c r="H3199">
        <v>6.5897040000000002</v>
      </c>
      <c r="I3199">
        <v>64.014300000000006</v>
      </c>
      <c r="J3199">
        <v>0</v>
      </c>
      <c r="K3199">
        <v>0</v>
      </c>
      <c r="L3199">
        <v>0</v>
      </c>
      <c r="M3199">
        <v>0</v>
      </c>
      <c r="N3199">
        <v>0</v>
      </c>
      <c r="O3199">
        <v>1469</v>
      </c>
    </row>
    <row r="3200" spans="1:15">
      <c r="A3200" t="s">
        <v>30</v>
      </c>
      <c r="B3200" t="s">
        <v>39</v>
      </c>
      <c r="C3200" t="s">
        <v>44</v>
      </c>
      <c r="D3200" t="s">
        <v>53</v>
      </c>
      <c r="E3200">
        <v>8</v>
      </c>
      <c r="F3200" t="str">
        <f t="shared" si="49"/>
        <v>Average Per Device1-in-2May System Peak Day30% Cycling8</v>
      </c>
      <c r="G3200">
        <v>2.4751409999999998</v>
      </c>
      <c r="H3200">
        <v>2.4751409999999998</v>
      </c>
      <c r="I3200">
        <v>64.014300000000006</v>
      </c>
      <c r="J3200">
        <v>0</v>
      </c>
      <c r="K3200">
        <v>0</v>
      </c>
      <c r="L3200">
        <v>0</v>
      </c>
      <c r="M3200">
        <v>0</v>
      </c>
      <c r="N3200">
        <v>0</v>
      </c>
      <c r="O3200">
        <v>1469</v>
      </c>
    </row>
    <row r="3201" spans="1:15">
      <c r="A3201" t="s">
        <v>51</v>
      </c>
      <c r="B3201" t="s">
        <v>39</v>
      </c>
      <c r="C3201" t="s">
        <v>44</v>
      </c>
      <c r="D3201" t="s">
        <v>53</v>
      </c>
      <c r="E3201">
        <v>8</v>
      </c>
      <c r="F3201" t="str">
        <f t="shared" si="49"/>
        <v>Aggregate1-in-2May System Peak Day30% Cycling8</v>
      </c>
      <c r="G3201">
        <v>9.680275</v>
      </c>
      <c r="H3201">
        <v>9.680275</v>
      </c>
      <c r="I3201">
        <v>64.014300000000006</v>
      </c>
      <c r="J3201">
        <v>0</v>
      </c>
      <c r="K3201">
        <v>0</v>
      </c>
      <c r="L3201">
        <v>0</v>
      </c>
      <c r="M3201">
        <v>0</v>
      </c>
      <c r="N3201">
        <v>0</v>
      </c>
      <c r="O3201">
        <v>1469</v>
      </c>
    </row>
    <row r="3202" spans="1:15">
      <c r="A3202" t="s">
        <v>31</v>
      </c>
      <c r="B3202" t="s">
        <v>39</v>
      </c>
      <c r="C3202" t="s">
        <v>44</v>
      </c>
      <c r="D3202" t="s">
        <v>53</v>
      </c>
      <c r="E3202">
        <v>9</v>
      </c>
      <c r="F3202" t="str">
        <f t="shared" si="49"/>
        <v>Average Per Ton1-in-2May System Peak Day30% Cycling9</v>
      </c>
      <c r="G3202">
        <v>0.81698470000000001</v>
      </c>
      <c r="H3202">
        <v>0.81698470000000001</v>
      </c>
      <c r="I3202">
        <v>68.516000000000005</v>
      </c>
      <c r="J3202">
        <v>0</v>
      </c>
      <c r="K3202">
        <v>0</v>
      </c>
      <c r="L3202">
        <v>0</v>
      </c>
      <c r="M3202">
        <v>0</v>
      </c>
      <c r="N3202">
        <v>0</v>
      </c>
      <c r="O3202">
        <v>1469</v>
      </c>
    </row>
    <row r="3203" spans="1:15">
      <c r="A3203" t="s">
        <v>29</v>
      </c>
      <c r="B3203" t="s">
        <v>39</v>
      </c>
      <c r="C3203" t="s">
        <v>44</v>
      </c>
      <c r="D3203" t="s">
        <v>53</v>
      </c>
      <c r="E3203">
        <v>9</v>
      </c>
      <c r="F3203" t="str">
        <f t="shared" ref="F3203:F3266" si="50">CONCATENATE(A3203,B3203,C3203,D3203,E3203)</f>
        <v>Average Per Premise1-in-2May System Peak Day30% Cycling9</v>
      </c>
      <c r="G3203">
        <v>8.4242860000000004</v>
      </c>
      <c r="H3203">
        <v>8.4242860000000004</v>
      </c>
      <c r="I3203">
        <v>68.516000000000005</v>
      </c>
      <c r="J3203">
        <v>0</v>
      </c>
      <c r="K3203">
        <v>0</v>
      </c>
      <c r="L3203">
        <v>0</v>
      </c>
      <c r="M3203">
        <v>0</v>
      </c>
      <c r="N3203">
        <v>0</v>
      </c>
      <c r="O3203">
        <v>1469</v>
      </c>
    </row>
    <row r="3204" spans="1:15">
      <c r="A3204" t="s">
        <v>30</v>
      </c>
      <c r="B3204" t="s">
        <v>39</v>
      </c>
      <c r="C3204" t="s">
        <v>44</v>
      </c>
      <c r="D3204" t="s">
        <v>53</v>
      </c>
      <c r="E3204">
        <v>9</v>
      </c>
      <c r="F3204" t="str">
        <f t="shared" si="50"/>
        <v>Average Per Device1-in-2May System Peak Day30% Cycling9</v>
      </c>
      <c r="G3204">
        <v>3.1642229999999998</v>
      </c>
      <c r="H3204">
        <v>3.1642229999999998</v>
      </c>
      <c r="I3204">
        <v>68.516000000000005</v>
      </c>
      <c r="J3204">
        <v>0</v>
      </c>
      <c r="K3204">
        <v>0</v>
      </c>
      <c r="L3204">
        <v>0</v>
      </c>
      <c r="M3204">
        <v>0</v>
      </c>
      <c r="N3204">
        <v>0</v>
      </c>
      <c r="O3204">
        <v>1469</v>
      </c>
    </row>
    <row r="3205" spans="1:15">
      <c r="A3205" t="s">
        <v>51</v>
      </c>
      <c r="B3205" t="s">
        <v>39</v>
      </c>
      <c r="C3205" t="s">
        <v>44</v>
      </c>
      <c r="D3205" t="s">
        <v>53</v>
      </c>
      <c r="E3205">
        <v>9</v>
      </c>
      <c r="F3205" t="str">
        <f t="shared" si="50"/>
        <v>Aggregate1-in-2May System Peak Day30% Cycling9</v>
      </c>
      <c r="G3205">
        <v>12.37528</v>
      </c>
      <c r="H3205">
        <v>12.37528</v>
      </c>
      <c r="I3205">
        <v>68.516000000000005</v>
      </c>
      <c r="J3205">
        <v>0</v>
      </c>
      <c r="K3205">
        <v>0</v>
      </c>
      <c r="L3205">
        <v>0</v>
      </c>
      <c r="M3205">
        <v>0</v>
      </c>
      <c r="N3205">
        <v>0</v>
      </c>
      <c r="O3205">
        <v>1469</v>
      </c>
    </row>
    <row r="3206" spans="1:15">
      <c r="A3206" t="s">
        <v>31</v>
      </c>
      <c r="B3206" t="s">
        <v>39</v>
      </c>
      <c r="C3206" t="s">
        <v>44</v>
      </c>
      <c r="D3206" t="s">
        <v>53</v>
      </c>
      <c r="E3206">
        <v>10</v>
      </c>
      <c r="F3206" t="str">
        <f t="shared" si="50"/>
        <v>Average Per Ton1-in-2May System Peak Day30% Cycling10</v>
      </c>
      <c r="G3206">
        <v>0.97718669999999996</v>
      </c>
      <c r="H3206">
        <v>0.97718669999999996</v>
      </c>
      <c r="I3206">
        <v>72.327399999999997</v>
      </c>
      <c r="J3206">
        <v>0</v>
      </c>
      <c r="K3206">
        <v>0</v>
      </c>
      <c r="L3206">
        <v>0</v>
      </c>
      <c r="M3206">
        <v>0</v>
      </c>
      <c r="N3206">
        <v>0</v>
      </c>
      <c r="O3206">
        <v>1469</v>
      </c>
    </row>
    <row r="3207" spans="1:15">
      <c r="A3207" t="s">
        <v>29</v>
      </c>
      <c r="B3207" t="s">
        <v>39</v>
      </c>
      <c r="C3207" t="s">
        <v>44</v>
      </c>
      <c r="D3207" t="s">
        <v>53</v>
      </c>
      <c r="E3207">
        <v>10</v>
      </c>
      <c r="F3207" t="str">
        <f t="shared" si="50"/>
        <v>Average Per Premise1-in-2May System Peak Day30% Cycling10</v>
      </c>
      <c r="G3207">
        <v>10.0762</v>
      </c>
      <c r="H3207">
        <v>10.0762</v>
      </c>
      <c r="I3207">
        <v>72.327399999999997</v>
      </c>
      <c r="J3207">
        <v>0</v>
      </c>
      <c r="K3207">
        <v>0</v>
      </c>
      <c r="L3207">
        <v>0</v>
      </c>
      <c r="M3207">
        <v>0</v>
      </c>
      <c r="N3207">
        <v>0</v>
      </c>
      <c r="O3207">
        <v>1469</v>
      </c>
    </row>
    <row r="3208" spans="1:15">
      <c r="A3208" t="s">
        <v>30</v>
      </c>
      <c r="B3208" t="s">
        <v>39</v>
      </c>
      <c r="C3208" t="s">
        <v>44</v>
      </c>
      <c r="D3208" t="s">
        <v>53</v>
      </c>
      <c r="E3208">
        <v>10</v>
      </c>
      <c r="F3208" t="str">
        <f t="shared" si="50"/>
        <v>Average Per Device1-in-2May System Peak Day30% Cycling10</v>
      </c>
      <c r="G3208">
        <v>3.784694</v>
      </c>
      <c r="H3208">
        <v>3.784694</v>
      </c>
      <c r="I3208">
        <v>72.327399999999997</v>
      </c>
      <c r="J3208">
        <v>0</v>
      </c>
      <c r="K3208">
        <v>0</v>
      </c>
      <c r="L3208">
        <v>0</v>
      </c>
      <c r="M3208">
        <v>0</v>
      </c>
      <c r="N3208">
        <v>0</v>
      </c>
      <c r="O3208">
        <v>1469</v>
      </c>
    </row>
    <row r="3209" spans="1:15">
      <c r="A3209" t="s">
        <v>51</v>
      </c>
      <c r="B3209" t="s">
        <v>39</v>
      </c>
      <c r="C3209" t="s">
        <v>44</v>
      </c>
      <c r="D3209" t="s">
        <v>53</v>
      </c>
      <c r="E3209">
        <v>10</v>
      </c>
      <c r="F3209" t="str">
        <f t="shared" si="50"/>
        <v>Aggregate1-in-2May System Peak Day30% Cycling10</v>
      </c>
      <c r="G3209">
        <v>14.80194</v>
      </c>
      <c r="H3209">
        <v>14.80194</v>
      </c>
      <c r="I3209">
        <v>72.327399999999997</v>
      </c>
      <c r="J3209">
        <v>0</v>
      </c>
      <c r="K3209">
        <v>0</v>
      </c>
      <c r="L3209">
        <v>0</v>
      </c>
      <c r="M3209">
        <v>0</v>
      </c>
      <c r="N3209">
        <v>0</v>
      </c>
      <c r="O3209">
        <v>1469</v>
      </c>
    </row>
    <row r="3210" spans="1:15">
      <c r="A3210" t="s">
        <v>31</v>
      </c>
      <c r="B3210" t="s">
        <v>39</v>
      </c>
      <c r="C3210" t="s">
        <v>44</v>
      </c>
      <c r="D3210" t="s">
        <v>53</v>
      </c>
      <c r="E3210">
        <v>11</v>
      </c>
      <c r="F3210" t="str">
        <f t="shared" si="50"/>
        <v>Average Per Ton1-in-2May System Peak Day30% Cycling11</v>
      </c>
      <c r="G3210">
        <v>1.0989450000000001</v>
      </c>
      <c r="H3210">
        <v>1.0989450000000001</v>
      </c>
      <c r="I3210">
        <v>76.263400000000004</v>
      </c>
      <c r="J3210">
        <v>0</v>
      </c>
      <c r="K3210">
        <v>0</v>
      </c>
      <c r="L3210">
        <v>0</v>
      </c>
      <c r="M3210">
        <v>0</v>
      </c>
      <c r="N3210">
        <v>0</v>
      </c>
      <c r="O3210">
        <v>1469</v>
      </c>
    </row>
    <row r="3211" spans="1:15">
      <c r="A3211" t="s">
        <v>29</v>
      </c>
      <c r="B3211" t="s">
        <v>39</v>
      </c>
      <c r="C3211" t="s">
        <v>44</v>
      </c>
      <c r="D3211" t="s">
        <v>53</v>
      </c>
      <c r="E3211">
        <v>11</v>
      </c>
      <c r="F3211" t="str">
        <f t="shared" si="50"/>
        <v>Average Per Premise1-in-2May System Peak Day30% Cycling11</v>
      </c>
      <c r="G3211">
        <v>11.3317</v>
      </c>
      <c r="H3211">
        <v>11.3317</v>
      </c>
      <c r="I3211">
        <v>76.263400000000004</v>
      </c>
      <c r="J3211">
        <v>0</v>
      </c>
      <c r="K3211">
        <v>0</v>
      </c>
      <c r="L3211">
        <v>0</v>
      </c>
      <c r="M3211">
        <v>0</v>
      </c>
      <c r="N3211">
        <v>0</v>
      </c>
      <c r="O3211">
        <v>1469</v>
      </c>
    </row>
    <row r="3212" spans="1:15">
      <c r="A3212" t="s">
        <v>30</v>
      </c>
      <c r="B3212" t="s">
        <v>39</v>
      </c>
      <c r="C3212" t="s">
        <v>44</v>
      </c>
      <c r="D3212" t="s">
        <v>53</v>
      </c>
      <c r="E3212">
        <v>11</v>
      </c>
      <c r="F3212" t="str">
        <f t="shared" si="50"/>
        <v>Average Per Device1-in-2May System Peak Day30% Cycling11</v>
      </c>
      <c r="G3212">
        <v>4.2562680000000004</v>
      </c>
      <c r="H3212">
        <v>4.2562680000000004</v>
      </c>
      <c r="I3212">
        <v>76.263400000000004</v>
      </c>
      <c r="J3212">
        <v>0</v>
      </c>
      <c r="K3212">
        <v>0</v>
      </c>
      <c r="L3212">
        <v>0</v>
      </c>
      <c r="M3212">
        <v>0</v>
      </c>
      <c r="N3212">
        <v>0</v>
      </c>
      <c r="O3212">
        <v>1469</v>
      </c>
    </row>
    <row r="3213" spans="1:15">
      <c r="A3213" t="s">
        <v>51</v>
      </c>
      <c r="B3213" t="s">
        <v>39</v>
      </c>
      <c r="C3213" t="s">
        <v>44</v>
      </c>
      <c r="D3213" t="s">
        <v>53</v>
      </c>
      <c r="E3213">
        <v>11</v>
      </c>
      <c r="F3213" t="str">
        <f t="shared" si="50"/>
        <v>Aggregate1-in-2May System Peak Day30% Cycling11</v>
      </c>
      <c r="G3213">
        <v>16.646270000000001</v>
      </c>
      <c r="H3213">
        <v>16.646270000000001</v>
      </c>
      <c r="I3213">
        <v>76.263400000000004</v>
      </c>
      <c r="J3213">
        <v>0</v>
      </c>
      <c r="K3213">
        <v>0</v>
      </c>
      <c r="L3213">
        <v>0</v>
      </c>
      <c r="M3213">
        <v>0</v>
      </c>
      <c r="N3213">
        <v>0</v>
      </c>
      <c r="O3213">
        <v>1469</v>
      </c>
    </row>
    <row r="3214" spans="1:15">
      <c r="A3214" t="s">
        <v>31</v>
      </c>
      <c r="B3214" t="s">
        <v>39</v>
      </c>
      <c r="C3214" t="s">
        <v>44</v>
      </c>
      <c r="D3214" t="s">
        <v>53</v>
      </c>
      <c r="E3214">
        <v>12</v>
      </c>
      <c r="F3214" t="str">
        <f t="shared" si="50"/>
        <v>Average Per Ton1-in-2May System Peak Day30% Cycling12</v>
      </c>
      <c r="G3214">
        <v>1.163932</v>
      </c>
      <c r="H3214">
        <v>1.163932</v>
      </c>
      <c r="I3214">
        <v>76.366900000000001</v>
      </c>
      <c r="J3214">
        <v>0</v>
      </c>
      <c r="K3214">
        <v>0</v>
      </c>
      <c r="L3214">
        <v>0</v>
      </c>
      <c r="M3214">
        <v>0</v>
      </c>
      <c r="N3214">
        <v>0</v>
      </c>
      <c r="O3214">
        <v>1469</v>
      </c>
    </row>
    <row r="3215" spans="1:15">
      <c r="A3215" t="s">
        <v>29</v>
      </c>
      <c r="B3215" t="s">
        <v>39</v>
      </c>
      <c r="C3215" t="s">
        <v>44</v>
      </c>
      <c r="D3215" t="s">
        <v>53</v>
      </c>
      <c r="E3215">
        <v>12</v>
      </c>
      <c r="F3215" t="str">
        <f t="shared" si="50"/>
        <v>Average Per Premise1-in-2May System Peak Day30% Cycling12</v>
      </c>
      <c r="G3215">
        <v>12.001810000000001</v>
      </c>
      <c r="H3215">
        <v>12.001810000000001</v>
      </c>
      <c r="I3215">
        <v>76.366900000000001</v>
      </c>
      <c r="J3215">
        <v>0</v>
      </c>
      <c r="K3215">
        <v>0</v>
      </c>
      <c r="L3215">
        <v>0</v>
      </c>
      <c r="M3215">
        <v>0</v>
      </c>
      <c r="N3215">
        <v>0</v>
      </c>
      <c r="O3215">
        <v>1469</v>
      </c>
    </row>
    <row r="3216" spans="1:15">
      <c r="A3216" t="s">
        <v>30</v>
      </c>
      <c r="B3216" t="s">
        <v>39</v>
      </c>
      <c r="C3216" t="s">
        <v>44</v>
      </c>
      <c r="D3216" t="s">
        <v>53</v>
      </c>
      <c r="E3216">
        <v>12</v>
      </c>
      <c r="F3216" t="str">
        <f t="shared" si="50"/>
        <v>Average Per Device1-in-2May System Peak Day30% Cycling12</v>
      </c>
      <c r="G3216">
        <v>4.507968</v>
      </c>
      <c r="H3216">
        <v>4.507968</v>
      </c>
      <c r="I3216">
        <v>76.366900000000001</v>
      </c>
      <c r="J3216">
        <v>0</v>
      </c>
      <c r="K3216">
        <v>0</v>
      </c>
      <c r="L3216">
        <v>0</v>
      </c>
      <c r="M3216">
        <v>0</v>
      </c>
      <c r="N3216">
        <v>0</v>
      </c>
      <c r="O3216">
        <v>1469</v>
      </c>
    </row>
    <row r="3217" spans="1:15">
      <c r="A3217" t="s">
        <v>51</v>
      </c>
      <c r="B3217" t="s">
        <v>39</v>
      </c>
      <c r="C3217" t="s">
        <v>44</v>
      </c>
      <c r="D3217" t="s">
        <v>53</v>
      </c>
      <c r="E3217">
        <v>12</v>
      </c>
      <c r="F3217" t="str">
        <f t="shared" si="50"/>
        <v>Aggregate1-in-2May System Peak Day30% Cycling12</v>
      </c>
      <c r="G3217">
        <v>17.630659999999999</v>
      </c>
      <c r="H3217">
        <v>17.630659999999999</v>
      </c>
      <c r="I3217">
        <v>76.366900000000001</v>
      </c>
      <c r="J3217">
        <v>0</v>
      </c>
      <c r="K3217">
        <v>0</v>
      </c>
      <c r="L3217">
        <v>0</v>
      </c>
      <c r="M3217">
        <v>0</v>
      </c>
      <c r="N3217">
        <v>0</v>
      </c>
      <c r="O3217">
        <v>1469</v>
      </c>
    </row>
    <row r="3218" spans="1:15">
      <c r="A3218" t="s">
        <v>31</v>
      </c>
      <c r="B3218" t="s">
        <v>39</v>
      </c>
      <c r="C3218" t="s">
        <v>44</v>
      </c>
      <c r="D3218" t="s">
        <v>53</v>
      </c>
      <c r="E3218">
        <v>13</v>
      </c>
      <c r="F3218" t="str">
        <f t="shared" si="50"/>
        <v>Average Per Ton1-in-2May System Peak Day30% Cycling13</v>
      </c>
      <c r="G3218">
        <v>1.185106</v>
      </c>
      <c r="H3218">
        <v>1.185106</v>
      </c>
      <c r="I3218">
        <v>77.921700000000001</v>
      </c>
      <c r="J3218">
        <v>0</v>
      </c>
      <c r="K3218">
        <v>0</v>
      </c>
      <c r="L3218">
        <v>0</v>
      </c>
      <c r="M3218">
        <v>0</v>
      </c>
      <c r="N3218">
        <v>0</v>
      </c>
      <c r="O3218">
        <v>1469</v>
      </c>
    </row>
    <row r="3219" spans="1:15">
      <c r="A3219" t="s">
        <v>29</v>
      </c>
      <c r="B3219" t="s">
        <v>39</v>
      </c>
      <c r="C3219" t="s">
        <v>44</v>
      </c>
      <c r="D3219" t="s">
        <v>53</v>
      </c>
      <c r="E3219">
        <v>13</v>
      </c>
      <c r="F3219" t="str">
        <f t="shared" si="50"/>
        <v>Average Per Premise1-in-2May System Peak Day30% Cycling13</v>
      </c>
      <c r="G3219">
        <v>12.220140000000001</v>
      </c>
      <c r="H3219">
        <v>12.220140000000001</v>
      </c>
      <c r="I3219">
        <v>77.921700000000001</v>
      </c>
      <c r="J3219">
        <v>0</v>
      </c>
      <c r="K3219">
        <v>0</v>
      </c>
      <c r="L3219">
        <v>0</v>
      </c>
      <c r="M3219">
        <v>0</v>
      </c>
      <c r="N3219">
        <v>0</v>
      </c>
      <c r="O3219">
        <v>1469</v>
      </c>
    </row>
    <row r="3220" spans="1:15">
      <c r="A3220" t="s">
        <v>30</v>
      </c>
      <c r="B3220" t="s">
        <v>39</v>
      </c>
      <c r="C3220" t="s">
        <v>44</v>
      </c>
      <c r="D3220" t="s">
        <v>53</v>
      </c>
      <c r="E3220">
        <v>13</v>
      </c>
      <c r="F3220" t="str">
        <f t="shared" si="50"/>
        <v>Average Per Device1-in-2May System Peak Day30% Cycling13</v>
      </c>
      <c r="G3220">
        <v>4.5899749999999999</v>
      </c>
      <c r="H3220">
        <v>4.5899749999999999</v>
      </c>
      <c r="I3220">
        <v>77.921700000000001</v>
      </c>
      <c r="J3220">
        <v>0</v>
      </c>
      <c r="K3220">
        <v>0</v>
      </c>
      <c r="L3220">
        <v>0</v>
      </c>
      <c r="M3220">
        <v>0</v>
      </c>
      <c r="N3220">
        <v>0</v>
      </c>
      <c r="O3220">
        <v>1469</v>
      </c>
    </row>
    <row r="3221" spans="1:15">
      <c r="A3221" t="s">
        <v>51</v>
      </c>
      <c r="B3221" t="s">
        <v>39</v>
      </c>
      <c r="C3221" t="s">
        <v>44</v>
      </c>
      <c r="D3221" t="s">
        <v>53</v>
      </c>
      <c r="E3221">
        <v>13</v>
      </c>
      <c r="F3221" t="str">
        <f t="shared" si="50"/>
        <v>Aggregate1-in-2May System Peak Day30% Cycling13</v>
      </c>
      <c r="G3221">
        <v>17.95139</v>
      </c>
      <c r="H3221">
        <v>17.95139</v>
      </c>
      <c r="I3221">
        <v>77.921700000000001</v>
      </c>
      <c r="J3221">
        <v>0</v>
      </c>
      <c r="K3221">
        <v>0</v>
      </c>
      <c r="L3221">
        <v>0</v>
      </c>
      <c r="M3221">
        <v>0</v>
      </c>
      <c r="N3221">
        <v>0</v>
      </c>
      <c r="O3221">
        <v>1469</v>
      </c>
    </row>
    <row r="3222" spans="1:15">
      <c r="A3222" t="s">
        <v>31</v>
      </c>
      <c r="B3222" t="s">
        <v>39</v>
      </c>
      <c r="C3222" t="s">
        <v>44</v>
      </c>
      <c r="D3222" t="s">
        <v>53</v>
      </c>
      <c r="E3222">
        <v>14</v>
      </c>
      <c r="F3222" t="str">
        <f t="shared" si="50"/>
        <v>Average Per Ton1-in-2May System Peak Day30% Cycling14</v>
      </c>
      <c r="G3222">
        <v>1.1505559999999999</v>
      </c>
      <c r="H3222">
        <v>1.189961</v>
      </c>
      <c r="I3222">
        <v>77.405000000000001</v>
      </c>
      <c r="J3222">
        <v>1.20328E-2</v>
      </c>
      <c r="K3222">
        <v>2.8204900000000001E-2</v>
      </c>
      <c r="L3222">
        <v>3.9405599999999999E-2</v>
      </c>
      <c r="M3222">
        <v>5.06063E-2</v>
      </c>
      <c r="N3222">
        <v>6.6778299999999999E-2</v>
      </c>
      <c r="O3222">
        <v>1469</v>
      </c>
    </row>
    <row r="3223" spans="1:15">
      <c r="A3223" t="s">
        <v>29</v>
      </c>
      <c r="B3223" t="s">
        <v>39</v>
      </c>
      <c r="C3223" t="s">
        <v>44</v>
      </c>
      <c r="D3223" t="s">
        <v>53</v>
      </c>
      <c r="E3223">
        <v>14</v>
      </c>
      <c r="F3223" t="str">
        <f t="shared" si="50"/>
        <v>Average Per Premise1-in-2May System Peak Day30% Cycling14</v>
      </c>
      <c r="G3223">
        <v>11.86388</v>
      </c>
      <c r="H3223">
        <v>12.270210000000001</v>
      </c>
      <c r="I3223">
        <v>77.405000000000001</v>
      </c>
      <c r="J3223">
        <v>0.12407600000000001</v>
      </c>
      <c r="K3223">
        <v>0.29083300000000001</v>
      </c>
      <c r="L3223">
        <v>0.40632829999999998</v>
      </c>
      <c r="M3223">
        <v>0.5218237</v>
      </c>
      <c r="N3223">
        <v>0.68858070000000005</v>
      </c>
      <c r="O3223">
        <v>1469</v>
      </c>
    </row>
    <row r="3224" spans="1:15">
      <c r="A3224" t="s">
        <v>30</v>
      </c>
      <c r="B3224" t="s">
        <v>39</v>
      </c>
      <c r="C3224" t="s">
        <v>44</v>
      </c>
      <c r="D3224" t="s">
        <v>53</v>
      </c>
      <c r="E3224">
        <v>14</v>
      </c>
      <c r="F3224" t="str">
        <f t="shared" si="50"/>
        <v>Average Per Device1-in-2May System Peak Day30% Cycling14</v>
      </c>
      <c r="G3224">
        <v>4.4561599999999997</v>
      </c>
      <c r="H3224">
        <v>4.6087800000000003</v>
      </c>
      <c r="I3224">
        <v>77.405000000000001</v>
      </c>
      <c r="J3224">
        <v>4.6603800000000001E-2</v>
      </c>
      <c r="K3224">
        <v>0.109239</v>
      </c>
      <c r="L3224">
        <v>0.1526199</v>
      </c>
      <c r="M3224">
        <v>0.1960008</v>
      </c>
      <c r="N3224">
        <v>0.25863589999999997</v>
      </c>
      <c r="O3224">
        <v>1469</v>
      </c>
    </row>
    <row r="3225" spans="1:15">
      <c r="A3225" t="s">
        <v>51</v>
      </c>
      <c r="B3225" t="s">
        <v>39</v>
      </c>
      <c r="C3225" t="s">
        <v>44</v>
      </c>
      <c r="D3225" t="s">
        <v>53</v>
      </c>
      <c r="E3225">
        <v>14</v>
      </c>
      <c r="F3225" t="str">
        <f t="shared" si="50"/>
        <v>Aggregate1-in-2May System Peak Day30% Cycling14</v>
      </c>
      <c r="G3225">
        <v>17.428039999999999</v>
      </c>
      <c r="H3225">
        <v>18.024940000000001</v>
      </c>
      <c r="I3225">
        <v>77.405000000000001</v>
      </c>
      <c r="J3225">
        <v>0.1822676</v>
      </c>
      <c r="K3225">
        <v>0.42723359999999999</v>
      </c>
      <c r="L3225">
        <v>0.59689630000000005</v>
      </c>
      <c r="M3225">
        <v>0.76655910000000005</v>
      </c>
      <c r="N3225">
        <v>1.011525</v>
      </c>
      <c r="O3225">
        <v>1469</v>
      </c>
    </row>
    <row r="3226" spans="1:15">
      <c r="A3226" t="s">
        <v>31</v>
      </c>
      <c r="B3226" t="s">
        <v>39</v>
      </c>
      <c r="C3226" t="s">
        <v>44</v>
      </c>
      <c r="D3226" t="s">
        <v>53</v>
      </c>
      <c r="E3226">
        <v>15</v>
      </c>
      <c r="F3226" t="str">
        <f t="shared" si="50"/>
        <v>Average Per Ton1-in-2May System Peak Day30% Cycling15</v>
      </c>
      <c r="G3226">
        <v>1.1458079999999999</v>
      </c>
      <c r="H3226">
        <v>1.189568</v>
      </c>
      <c r="I3226">
        <v>77.171499999999995</v>
      </c>
      <c r="J3226">
        <v>1.3362499999999999E-2</v>
      </c>
      <c r="K3226">
        <v>3.1321599999999998E-2</v>
      </c>
      <c r="L3226">
        <v>4.3760100000000003E-2</v>
      </c>
      <c r="M3226">
        <v>5.6198499999999998E-2</v>
      </c>
      <c r="N3226">
        <v>7.4157600000000004E-2</v>
      </c>
      <c r="O3226">
        <v>1469</v>
      </c>
    </row>
    <row r="3227" spans="1:15">
      <c r="A3227" t="s">
        <v>29</v>
      </c>
      <c r="B3227" t="s">
        <v>39</v>
      </c>
      <c r="C3227" t="s">
        <v>44</v>
      </c>
      <c r="D3227" t="s">
        <v>53</v>
      </c>
      <c r="E3227">
        <v>15</v>
      </c>
      <c r="F3227" t="str">
        <f t="shared" si="50"/>
        <v>Average Per Premise1-in-2May System Peak Day30% Cycling15</v>
      </c>
      <c r="G3227">
        <v>11.81493</v>
      </c>
      <c r="H3227">
        <v>12.266159999999999</v>
      </c>
      <c r="I3227">
        <v>77.171499999999995</v>
      </c>
      <c r="J3227">
        <v>0.13778679999999999</v>
      </c>
      <c r="K3227">
        <v>0.32297100000000001</v>
      </c>
      <c r="L3227">
        <v>0.45122899999999999</v>
      </c>
      <c r="M3227">
        <v>0.57948710000000003</v>
      </c>
      <c r="N3227">
        <v>0.76467130000000005</v>
      </c>
      <c r="O3227">
        <v>1469</v>
      </c>
    </row>
    <row r="3228" spans="1:15">
      <c r="A3228" t="s">
        <v>30</v>
      </c>
      <c r="B3228" t="s">
        <v>39</v>
      </c>
      <c r="C3228" t="s">
        <v>44</v>
      </c>
      <c r="D3228" t="s">
        <v>53</v>
      </c>
      <c r="E3228">
        <v>15</v>
      </c>
      <c r="F3228" t="str">
        <f t="shared" si="50"/>
        <v>Average Per Device1-in-2May System Peak Day30% Cycling15</v>
      </c>
      <c r="G3228">
        <v>4.4377719999999998</v>
      </c>
      <c r="H3228">
        <v>4.6072569999999997</v>
      </c>
      <c r="I3228">
        <v>77.171499999999995</v>
      </c>
      <c r="J3228">
        <v>5.17537E-2</v>
      </c>
      <c r="K3228">
        <v>0.1213103</v>
      </c>
      <c r="L3228">
        <v>0.16948489999999999</v>
      </c>
      <c r="M3228">
        <v>0.21765950000000001</v>
      </c>
      <c r="N3228">
        <v>0.28721609999999997</v>
      </c>
      <c r="O3228">
        <v>1469</v>
      </c>
    </row>
    <row r="3229" spans="1:15">
      <c r="A3229" t="s">
        <v>51</v>
      </c>
      <c r="B3229" t="s">
        <v>39</v>
      </c>
      <c r="C3229" t="s">
        <v>44</v>
      </c>
      <c r="D3229" t="s">
        <v>53</v>
      </c>
      <c r="E3229">
        <v>15</v>
      </c>
      <c r="F3229" t="str">
        <f t="shared" si="50"/>
        <v>Aggregate1-in-2May System Peak Day30% Cycling15</v>
      </c>
      <c r="G3229">
        <v>17.35613</v>
      </c>
      <c r="H3229">
        <v>18.018979999999999</v>
      </c>
      <c r="I3229">
        <v>77.171499999999995</v>
      </c>
      <c r="J3229">
        <v>0.2024088</v>
      </c>
      <c r="K3229">
        <v>0.47444439999999999</v>
      </c>
      <c r="L3229">
        <v>0.66285539999999998</v>
      </c>
      <c r="M3229">
        <v>0.85126650000000004</v>
      </c>
      <c r="N3229">
        <v>1.123302</v>
      </c>
      <c r="O3229">
        <v>1469</v>
      </c>
    </row>
    <row r="3230" spans="1:15">
      <c r="A3230" t="s">
        <v>31</v>
      </c>
      <c r="B3230" t="s">
        <v>39</v>
      </c>
      <c r="C3230" t="s">
        <v>44</v>
      </c>
      <c r="D3230" t="s">
        <v>53</v>
      </c>
      <c r="E3230">
        <v>16</v>
      </c>
      <c r="F3230" t="str">
        <f t="shared" si="50"/>
        <v>Average Per Ton1-in-2May System Peak Day30% Cycling16</v>
      </c>
      <c r="G3230">
        <v>1.1258520000000001</v>
      </c>
      <c r="H3230">
        <v>1.1655310000000001</v>
      </c>
      <c r="I3230">
        <v>77.272300000000001</v>
      </c>
      <c r="J3230">
        <v>1.2116200000000001E-2</v>
      </c>
      <c r="K3230">
        <v>2.84003E-2</v>
      </c>
      <c r="L3230">
        <v>3.9678600000000001E-2</v>
      </c>
      <c r="M3230">
        <v>5.0957000000000002E-2</v>
      </c>
      <c r="N3230">
        <v>6.7241099999999998E-2</v>
      </c>
      <c r="O3230">
        <v>1469</v>
      </c>
    </row>
    <row r="3231" spans="1:15">
      <c r="A3231" t="s">
        <v>29</v>
      </c>
      <c r="B3231" t="s">
        <v>39</v>
      </c>
      <c r="C3231" t="s">
        <v>44</v>
      </c>
      <c r="D3231" t="s">
        <v>53</v>
      </c>
      <c r="E3231">
        <v>16</v>
      </c>
      <c r="F3231" t="str">
        <f t="shared" si="50"/>
        <v>Average Per Premise1-in-2May System Peak Day30% Cycling16</v>
      </c>
      <c r="G3231">
        <v>11.60915</v>
      </c>
      <c r="H3231">
        <v>12.0183</v>
      </c>
      <c r="I3231">
        <v>77.272300000000001</v>
      </c>
      <c r="J3231">
        <v>0.1249357</v>
      </c>
      <c r="K3231">
        <v>0.2928481</v>
      </c>
      <c r="L3231">
        <v>0.4091438</v>
      </c>
      <c r="M3231">
        <v>0.5254394</v>
      </c>
      <c r="N3231">
        <v>0.69335179999999996</v>
      </c>
      <c r="O3231">
        <v>1469</v>
      </c>
    </row>
    <row r="3232" spans="1:15">
      <c r="A3232" t="s">
        <v>30</v>
      </c>
      <c r="B3232" t="s">
        <v>39</v>
      </c>
      <c r="C3232" t="s">
        <v>44</v>
      </c>
      <c r="D3232" t="s">
        <v>53</v>
      </c>
      <c r="E3232">
        <v>16</v>
      </c>
      <c r="F3232" t="str">
        <f t="shared" si="50"/>
        <v>Average Per Device1-in-2May System Peak Day30% Cycling16</v>
      </c>
      <c r="G3232">
        <v>4.3604820000000002</v>
      </c>
      <c r="H3232">
        <v>4.5141600000000004</v>
      </c>
      <c r="I3232">
        <v>77.272300000000001</v>
      </c>
      <c r="J3232">
        <v>4.6926799999999998E-2</v>
      </c>
      <c r="K3232">
        <v>0.10999589999999999</v>
      </c>
      <c r="L3232">
        <v>0.15367739999999999</v>
      </c>
      <c r="M3232">
        <v>0.1973589</v>
      </c>
      <c r="N3232">
        <v>0.26042799999999999</v>
      </c>
      <c r="O3232">
        <v>1469</v>
      </c>
    </row>
    <row r="3233" spans="1:15">
      <c r="A3233" t="s">
        <v>51</v>
      </c>
      <c r="B3233" t="s">
        <v>39</v>
      </c>
      <c r="C3233" t="s">
        <v>44</v>
      </c>
      <c r="D3233" t="s">
        <v>53</v>
      </c>
      <c r="E3233">
        <v>16</v>
      </c>
      <c r="F3233" t="str">
        <f t="shared" si="50"/>
        <v>Aggregate1-in-2May System Peak Day30% Cycling16</v>
      </c>
      <c r="G3233">
        <v>17.053850000000001</v>
      </c>
      <c r="H3233">
        <v>17.654879999999999</v>
      </c>
      <c r="I3233">
        <v>77.272300000000001</v>
      </c>
      <c r="J3233">
        <v>0.18353050000000001</v>
      </c>
      <c r="K3233">
        <v>0.43019390000000002</v>
      </c>
      <c r="L3233">
        <v>0.60103220000000002</v>
      </c>
      <c r="M3233">
        <v>0.77187050000000001</v>
      </c>
      <c r="N3233">
        <v>1.0185340000000001</v>
      </c>
      <c r="O3233">
        <v>1469</v>
      </c>
    </row>
    <row r="3234" spans="1:15">
      <c r="A3234" t="s">
        <v>31</v>
      </c>
      <c r="B3234" t="s">
        <v>39</v>
      </c>
      <c r="C3234" t="s">
        <v>44</v>
      </c>
      <c r="D3234" t="s">
        <v>53</v>
      </c>
      <c r="E3234">
        <v>17</v>
      </c>
      <c r="F3234" t="str">
        <f t="shared" si="50"/>
        <v>Average Per Ton1-in-2May System Peak Day30% Cycling17</v>
      </c>
      <c r="G3234">
        <v>1.0749150000000001</v>
      </c>
      <c r="H3234">
        <v>1.1091420000000001</v>
      </c>
      <c r="I3234">
        <v>76.481300000000005</v>
      </c>
      <c r="J3234">
        <v>1.04513E-2</v>
      </c>
      <c r="K3234">
        <v>2.4497700000000001E-2</v>
      </c>
      <c r="L3234">
        <v>3.4226199999999998E-2</v>
      </c>
      <c r="M3234">
        <v>4.3954699999999999E-2</v>
      </c>
      <c r="N3234">
        <v>5.80011E-2</v>
      </c>
      <c r="O3234">
        <v>1469</v>
      </c>
    </row>
    <row r="3235" spans="1:15">
      <c r="A3235" t="s">
        <v>29</v>
      </c>
      <c r="B3235" t="s">
        <v>39</v>
      </c>
      <c r="C3235" t="s">
        <v>44</v>
      </c>
      <c r="D3235" t="s">
        <v>53</v>
      </c>
      <c r="E3235">
        <v>17</v>
      </c>
      <c r="F3235" t="str">
        <f t="shared" si="50"/>
        <v>Average Per Premise1-in-2May System Peak Day30% Cycling17</v>
      </c>
      <c r="G3235">
        <v>11.083920000000001</v>
      </c>
      <c r="H3235">
        <v>11.43684</v>
      </c>
      <c r="I3235">
        <v>76.481300000000005</v>
      </c>
      <c r="J3235">
        <v>0.10776769999999999</v>
      </c>
      <c r="K3235">
        <v>0.25260650000000001</v>
      </c>
      <c r="L3235">
        <v>0.3529214</v>
      </c>
      <c r="M3235">
        <v>0.45323629999999998</v>
      </c>
      <c r="N3235">
        <v>0.59807520000000003</v>
      </c>
      <c r="O3235">
        <v>1469</v>
      </c>
    </row>
    <row r="3236" spans="1:15">
      <c r="A3236" t="s">
        <v>30</v>
      </c>
      <c r="B3236" t="s">
        <v>39</v>
      </c>
      <c r="C3236" t="s">
        <v>44</v>
      </c>
      <c r="D3236" t="s">
        <v>53</v>
      </c>
      <c r="E3236">
        <v>17</v>
      </c>
      <c r="F3236" t="str">
        <f t="shared" si="50"/>
        <v>Average Per Device1-in-2May System Peak Day30% Cycling17</v>
      </c>
      <c r="G3236">
        <v>4.1632020000000001</v>
      </c>
      <c r="H3236">
        <v>4.2957609999999997</v>
      </c>
      <c r="I3236">
        <v>76.481300000000005</v>
      </c>
      <c r="J3236">
        <v>4.0478300000000002E-2</v>
      </c>
      <c r="K3236">
        <v>9.4880800000000001E-2</v>
      </c>
      <c r="L3236">
        <v>0.13255980000000001</v>
      </c>
      <c r="M3236">
        <v>0.1702389</v>
      </c>
      <c r="N3236">
        <v>0.22464139999999999</v>
      </c>
      <c r="O3236">
        <v>1469</v>
      </c>
    </row>
    <row r="3237" spans="1:15">
      <c r="A3237" t="s">
        <v>51</v>
      </c>
      <c r="B3237" t="s">
        <v>39</v>
      </c>
      <c r="C3237" t="s">
        <v>44</v>
      </c>
      <c r="D3237" t="s">
        <v>53</v>
      </c>
      <c r="E3237">
        <v>17</v>
      </c>
      <c r="F3237" t="str">
        <f t="shared" si="50"/>
        <v>Aggregate1-in-2May System Peak Day30% Cycling17</v>
      </c>
      <c r="G3237">
        <v>16.28228</v>
      </c>
      <c r="H3237">
        <v>16.800719999999998</v>
      </c>
      <c r="I3237">
        <v>76.481300000000005</v>
      </c>
      <c r="J3237">
        <v>0.1583107</v>
      </c>
      <c r="K3237">
        <v>0.37107889999999999</v>
      </c>
      <c r="L3237">
        <v>0.51844159999999995</v>
      </c>
      <c r="M3237">
        <v>0.66580419999999996</v>
      </c>
      <c r="N3237">
        <v>0.87857240000000003</v>
      </c>
      <c r="O3237">
        <v>1469</v>
      </c>
    </row>
    <row r="3238" spans="1:15">
      <c r="A3238" t="s">
        <v>31</v>
      </c>
      <c r="B3238" t="s">
        <v>39</v>
      </c>
      <c r="C3238" t="s">
        <v>44</v>
      </c>
      <c r="D3238" t="s">
        <v>53</v>
      </c>
      <c r="E3238">
        <v>18</v>
      </c>
      <c r="F3238" t="str">
        <f t="shared" si="50"/>
        <v>Average Per Ton1-in-2May System Peak Day30% Cycling18</v>
      </c>
      <c r="G3238">
        <v>0.96662959999999998</v>
      </c>
      <c r="H3238">
        <v>0.99891909999999995</v>
      </c>
      <c r="I3238">
        <v>74.581999999999994</v>
      </c>
      <c r="J3238">
        <v>9.8598999999999996E-3</v>
      </c>
      <c r="K3238">
        <v>2.31115E-2</v>
      </c>
      <c r="L3238">
        <v>3.2289499999999999E-2</v>
      </c>
      <c r="M3238">
        <v>4.14676E-2</v>
      </c>
      <c r="N3238">
        <v>5.4719200000000003E-2</v>
      </c>
      <c r="O3238">
        <v>1469</v>
      </c>
    </row>
    <row r="3239" spans="1:15">
      <c r="A3239" t="s">
        <v>29</v>
      </c>
      <c r="B3239" t="s">
        <v>39</v>
      </c>
      <c r="C3239" t="s">
        <v>44</v>
      </c>
      <c r="D3239" t="s">
        <v>53</v>
      </c>
      <c r="E3239">
        <v>18</v>
      </c>
      <c r="F3239" t="str">
        <f t="shared" si="50"/>
        <v>Average Per Premise1-in-2May System Peak Day30% Cycling18</v>
      </c>
      <c r="G3239">
        <v>9.9673400000000001</v>
      </c>
      <c r="H3239">
        <v>10.30029</v>
      </c>
      <c r="I3239">
        <v>74.581999999999994</v>
      </c>
      <c r="J3239">
        <v>0.1016697</v>
      </c>
      <c r="K3239">
        <v>0.23831279999999999</v>
      </c>
      <c r="L3239">
        <v>0.33295140000000001</v>
      </c>
      <c r="M3239">
        <v>0.42759000000000003</v>
      </c>
      <c r="N3239">
        <v>0.56423310000000004</v>
      </c>
      <c r="O3239">
        <v>1469</v>
      </c>
    </row>
    <row r="3240" spans="1:15">
      <c r="A3240" t="s">
        <v>30</v>
      </c>
      <c r="B3240" t="s">
        <v>39</v>
      </c>
      <c r="C3240" t="s">
        <v>44</v>
      </c>
      <c r="D3240" t="s">
        <v>53</v>
      </c>
      <c r="E3240">
        <v>18</v>
      </c>
      <c r="F3240" t="str">
        <f t="shared" si="50"/>
        <v>Average Per Device1-in-2May System Peak Day30% Cycling18</v>
      </c>
      <c r="G3240">
        <v>3.743805</v>
      </c>
      <c r="H3240">
        <v>3.8688639999999999</v>
      </c>
      <c r="I3240">
        <v>74.581999999999994</v>
      </c>
      <c r="J3240">
        <v>3.8187899999999997E-2</v>
      </c>
      <c r="K3240">
        <v>8.9511999999999994E-2</v>
      </c>
      <c r="L3240">
        <v>0.125059</v>
      </c>
      <c r="M3240">
        <v>0.1606059</v>
      </c>
      <c r="N3240">
        <v>0.21193010000000001</v>
      </c>
      <c r="O3240">
        <v>1469</v>
      </c>
    </row>
    <row r="3241" spans="1:15">
      <c r="A3241" t="s">
        <v>51</v>
      </c>
      <c r="B3241" t="s">
        <v>39</v>
      </c>
      <c r="C3241" t="s">
        <v>44</v>
      </c>
      <c r="D3241" t="s">
        <v>53</v>
      </c>
      <c r="E3241">
        <v>18</v>
      </c>
      <c r="F3241" t="str">
        <f t="shared" si="50"/>
        <v>Aggregate1-in-2May System Peak Day30% Cycling18</v>
      </c>
      <c r="G3241">
        <v>14.64202</v>
      </c>
      <c r="H3241">
        <v>15.131130000000001</v>
      </c>
      <c r="I3241">
        <v>74.581999999999994</v>
      </c>
      <c r="J3241">
        <v>0.1493527</v>
      </c>
      <c r="K3241">
        <v>0.35008149999999999</v>
      </c>
      <c r="L3241">
        <v>0.48910559999999997</v>
      </c>
      <c r="M3241">
        <v>0.62812979999999996</v>
      </c>
      <c r="N3241">
        <v>0.82885850000000005</v>
      </c>
      <c r="O3241">
        <v>1469</v>
      </c>
    </row>
    <row r="3242" spans="1:15">
      <c r="A3242" t="s">
        <v>31</v>
      </c>
      <c r="B3242" t="s">
        <v>39</v>
      </c>
      <c r="C3242" t="s">
        <v>44</v>
      </c>
      <c r="D3242" t="s">
        <v>53</v>
      </c>
      <c r="E3242">
        <v>19</v>
      </c>
      <c r="F3242" t="str">
        <f t="shared" si="50"/>
        <v>Average Per Ton1-in-2May System Peak Day30% Cycling19</v>
      </c>
      <c r="G3242">
        <v>0.86881330000000001</v>
      </c>
      <c r="H3242">
        <v>0.86881330000000001</v>
      </c>
      <c r="I3242">
        <v>72.903300000000002</v>
      </c>
      <c r="J3242">
        <v>0</v>
      </c>
      <c r="K3242">
        <v>0</v>
      </c>
      <c r="L3242">
        <v>0</v>
      </c>
      <c r="M3242">
        <v>0</v>
      </c>
      <c r="N3242">
        <v>0</v>
      </c>
      <c r="O3242">
        <v>1469</v>
      </c>
    </row>
    <row r="3243" spans="1:15">
      <c r="A3243" t="s">
        <v>29</v>
      </c>
      <c r="B3243" t="s">
        <v>39</v>
      </c>
      <c r="C3243" t="s">
        <v>44</v>
      </c>
      <c r="D3243" t="s">
        <v>53</v>
      </c>
      <c r="E3243">
        <v>19</v>
      </c>
      <c r="F3243" t="str">
        <f t="shared" si="50"/>
        <v>Average Per Premise1-in-2May System Peak Day30% Cycling19</v>
      </c>
      <c r="G3243">
        <v>8.9587140000000005</v>
      </c>
      <c r="H3243">
        <v>8.9587140000000005</v>
      </c>
      <c r="I3243">
        <v>72.903300000000002</v>
      </c>
      <c r="J3243">
        <v>0</v>
      </c>
      <c r="K3243">
        <v>0</v>
      </c>
      <c r="L3243">
        <v>0</v>
      </c>
      <c r="M3243">
        <v>0</v>
      </c>
      <c r="N3243">
        <v>0</v>
      </c>
      <c r="O3243">
        <v>1469</v>
      </c>
    </row>
    <row r="3244" spans="1:15">
      <c r="A3244" t="s">
        <v>30</v>
      </c>
      <c r="B3244" t="s">
        <v>39</v>
      </c>
      <c r="C3244" t="s">
        <v>44</v>
      </c>
      <c r="D3244" t="s">
        <v>53</v>
      </c>
      <c r="E3244">
        <v>19</v>
      </c>
      <c r="F3244" t="str">
        <f t="shared" si="50"/>
        <v>Average Per Device1-in-2May System Peak Day30% Cycling19</v>
      </c>
      <c r="G3244">
        <v>3.3649580000000001</v>
      </c>
      <c r="H3244">
        <v>3.3649580000000001</v>
      </c>
      <c r="I3244">
        <v>72.903300000000002</v>
      </c>
      <c r="J3244">
        <v>0</v>
      </c>
      <c r="K3244">
        <v>0</v>
      </c>
      <c r="L3244">
        <v>0</v>
      </c>
      <c r="M3244">
        <v>0</v>
      </c>
      <c r="N3244">
        <v>0</v>
      </c>
      <c r="O3244">
        <v>1469</v>
      </c>
    </row>
    <row r="3245" spans="1:15">
      <c r="A3245" t="s">
        <v>51</v>
      </c>
      <c r="B3245" t="s">
        <v>39</v>
      </c>
      <c r="C3245" t="s">
        <v>44</v>
      </c>
      <c r="D3245" t="s">
        <v>53</v>
      </c>
      <c r="E3245">
        <v>19</v>
      </c>
      <c r="F3245" t="str">
        <f t="shared" si="50"/>
        <v>Aggregate1-in-2May System Peak Day30% Cycling19</v>
      </c>
      <c r="G3245">
        <v>13.160349999999999</v>
      </c>
      <c r="H3245">
        <v>13.160349999999999</v>
      </c>
      <c r="I3245">
        <v>72.903300000000002</v>
      </c>
      <c r="J3245">
        <v>0</v>
      </c>
      <c r="K3245">
        <v>0</v>
      </c>
      <c r="L3245">
        <v>0</v>
      </c>
      <c r="M3245">
        <v>0</v>
      </c>
      <c r="N3245">
        <v>0</v>
      </c>
      <c r="O3245">
        <v>1469</v>
      </c>
    </row>
    <row r="3246" spans="1:15">
      <c r="A3246" t="s">
        <v>31</v>
      </c>
      <c r="B3246" t="s">
        <v>39</v>
      </c>
      <c r="C3246" t="s">
        <v>44</v>
      </c>
      <c r="D3246" t="s">
        <v>53</v>
      </c>
      <c r="E3246">
        <v>20</v>
      </c>
      <c r="F3246" t="str">
        <f t="shared" si="50"/>
        <v>Average Per Ton1-in-2May System Peak Day30% Cycling20</v>
      </c>
      <c r="G3246">
        <v>0.81291630000000004</v>
      </c>
      <c r="H3246">
        <v>0.81291630000000004</v>
      </c>
      <c r="I3246">
        <v>67.107600000000005</v>
      </c>
      <c r="J3246">
        <v>0</v>
      </c>
      <c r="K3246">
        <v>0</v>
      </c>
      <c r="L3246">
        <v>0</v>
      </c>
      <c r="M3246">
        <v>0</v>
      </c>
      <c r="N3246">
        <v>0</v>
      </c>
      <c r="O3246">
        <v>1469</v>
      </c>
    </row>
    <row r="3247" spans="1:15">
      <c r="A3247" t="s">
        <v>29</v>
      </c>
      <c r="B3247" t="s">
        <v>39</v>
      </c>
      <c r="C3247" t="s">
        <v>44</v>
      </c>
      <c r="D3247" t="s">
        <v>53</v>
      </c>
      <c r="E3247">
        <v>20</v>
      </c>
      <c r="F3247" t="str">
        <f t="shared" si="50"/>
        <v>Average Per Premise1-in-2May System Peak Day30% Cycling20</v>
      </c>
      <c r="G3247">
        <v>8.3823349999999994</v>
      </c>
      <c r="H3247">
        <v>8.3823349999999994</v>
      </c>
      <c r="I3247">
        <v>67.107600000000005</v>
      </c>
      <c r="J3247">
        <v>0</v>
      </c>
      <c r="K3247">
        <v>0</v>
      </c>
      <c r="L3247">
        <v>0</v>
      </c>
      <c r="M3247">
        <v>0</v>
      </c>
      <c r="N3247">
        <v>0</v>
      </c>
      <c r="O3247">
        <v>1469</v>
      </c>
    </row>
    <row r="3248" spans="1:15">
      <c r="A3248" t="s">
        <v>30</v>
      </c>
      <c r="B3248" t="s">
        <v>39</v>
      </c>
      <c r="C3248" t="s">
        <v>44</v>
      </c>
      <c r="D3248" t="s">
        <v>53</v>
      </c>
      <c r="E3248">
        <v>20</v>
      </c>
      <c r="F3248" t="str">
        <f t="shared" si="50"/>
        <v>Average Per Device1-in-2May System Peak Day30% Cycling20</v>
      </c>
      <c r="G3248">
        <v>3.148466</v>
      </c>
      <c r="H3248">
        <v>3.148466</v>
      </c>
      <c r="I3248">
        <v>67.107600000000005</v>
      </c>
      <c r="J3248">
        <v>0</v>
      </c>
      <c r="K3248">
        <v>0</v>
      </c>
      <c r="L3248">
        <v>0</v>
      </c>
      <c r="M3248">
        <v>0</v>
      </c>
      <c r="N3248">
        <v>0</v>
      </c>
      <c r="O3248">
        <v>1469</v>
      </c>
    </row>
    <row r="3249" spans="1:15">
      <c r="A3249" t="s">
        <v>51</v>
      </c>
      <c r="B3249" t="s">
        <v>39</v>
      </c>
      <c r="C3249" t="s">
        <v>44</v>
      </c>
      <c r="D3249" t="s">
        <v>53</v>
      </c>
      <c r="E3249">
        <v>20</v>
      </c>
      <c r="F3249" t="str">
        <f t="shared" si="50"/>
        <v>Aggregate1-in-2May System Peak Day30% Cycling20</v>
      </c>
      <c r="G3249">
        <v>12.313650000000001</v>
      </c>
      <c r="H3249">
        <v>12.313650000000001</v>
      </c>
      <c r="I3249">
        <v>67.107600000000005</v>
      </c>
      <c r="J3249">
        <v>0</v>
      </c>
      <c r="K3249">
        <v>0</v>
      </c>
      <c r="L3249">
        <v>0</v>
      </c>
      <c r="M3249">
        <v>0</v>
      </c>
      <c r="N3249">
        <v>0</v>
      </c>
      <c r="O3249">
        <v>1469</v>
      </c>
    </row>
    <row r="3250" spans="1:15">
      <c r="A3250" t="s">
        <v>31</v>
      </c>
      <c r="B3250" t="s">
        <v>39</v>
      </c>
      <c r="C3250" t="s">
        <v>44</v>
      </c>
      <c r="D3250" t="s">
        <v>53</v>
      </c>
      <c r="E3250">
        <v>21</v>
      </c>
      <c r="F3250" t="str">
        <f t="shared" si="50"/>
        <v>Average Per Ton1-in-2May System Peak Day30% Cycling21</v>
      </c>
      <c r="G3250">
        <v>0.76265859999999996</v>
      </c>
      <c r="H3250">
        <v>0.76265859999999996</v>
      </c>
      <c r="I3250">
        <v>65.317899999999995</v>
      </c>
      <c r="J3250">
        <v>0</v>
      </c>
      <c r="K3250">
        <v>0</v>
      </c>
      <c r="L3250">
        <v>0</v>
      </c>
      <c r="M3250">
        <v>0</v>
      </c>
      <c r="N3250">
        <v>0</v>
      </c>
      <c r="O3250">
        <v>1469</v>
      </c>
    </row>
    <row r="3251" spans="1:15">
      <c r="A3251" t="s">
        <v>29</v>
      </c>
      <c r="B3251" t="s">
        <v>39</v>
      </c>
      <c r="C3251" t="s">
        <v>44</v>
      </c>
      <c r="D3251" t="s">
        <v>53</v>
      </c>
      <c r="E3251">
        <v>21</v>
      </c>
      <c r="F3251" t="str">
        <f t="shared" si="50"/>
        <v>Average Per Premise1-in-2May System Peak Day30% Cycling21</v>
      </c>
      <c r="G3251">
        <v>7.8641059999999996</v>
      </c>
      <c r="H3251">
        <v>7.8641059999999996</v>
      </c>
      <c r="I3251">
        <v>65.317899999999995</v>
      </c>
      <c r="J3251">
        <v>0</v>
      </c>
      <c r="K3251">
        <v>0</v>
      </c>
      <c r="L3251">
        <v>0</v>
      </c>
      <c r="M3251">
        <v>0</v>
      </c>
      <c r="N3251">
        <v>0</v>
      </c>
      <c r="O3251">
        <v>1469</v>
      </c>
    </row>
    <row r="3252" spans="1:15">
      <c r="A3252" t="s">
        <v>30</v>
      </c>
      <c r="B3252" t="s">
        <v>39</v>
      </c>
      <c r="C3252" t="s">
        <v>44</v>
      </c>
      <c r="D3252" t="s">
        <v>53</v>
      </c>
      <c r="E3252">
        <v>21</v>
      </c>
      <c r="F3252" t="str">
        <f t="shared" si="50"/>
        <v>Average Per Device1-in-2May System Peak Day30% Cycling21</v>
      </c>
      <c r="G3252">
        <v>2.9538150000000001</v>
      </c>
      <c r="H3252">
        <v>2.9538150000000001</v>
      </c>
      <c r="I3252">
        <v>65.317899999999995</v>
      </c>
      <c r="J3252">
        <v>0</v>
      </c>
      <c r="K3252">
        <v>0</v>
      </c>
      <c r="L3252">
        <v>0</v>
      </c>
      <c r="M3252">
        <v>0</v>
      </c>
      <c r="N3252">
        <v>0</v>
      </c>
      <c r="O3252">
        <v>1469</v>
      </c>
    </row>
    <row r="3253" spans="1:15">
      <c r="A3253" t="s">
        <v>51</v>
      </c>
      <c r="B3253" t="s">
        <v>39</v>
      </c>
      <c r="C3253" t="s">
        <v>44</v>
      </c>
      <c r="D3253" t="s">
        <v>53</v>
      </c>
      <c r="E3253">
        <v>21</v>
      </c>
      <c r="F3253" t="str">
        <f t="shared" si="50"/>
        <v>Aggregate1-in-2May System Peak Day30% Cycling21</v>
      </c>
      <c r="G3253">
        <v>11.55237</v>
      </c>
      <c r="H3253">
        <v>11.55237</v>
      </c>
      <c r="I3253">
        <v>65.317899999999995</v>
      </c>
      <c r="J3253">
        <v>0</v>
      </c>
      <c r="K3253">
        <v>0</v>
      </c>
      <c r="L3253">
        <v>0</v>
      </c>
      <c r="M3253">
        <v>0</v>
      </c>
      <c r="N3253">
        <v>0</v>
      </c>
      <c r="O3253">
        <v>1469</v>
      </c>
    </row>
    <row r="3254" spans="1:15">
      <c r="A3254" t="s">
        <v>31</v>
      </c>
      <c r="B3254" t="s">
        <v>39</v>
      </c>
      <c r="C3254" t="s">
        <v>44</v>
      </c>
      <c r="D3254" t="s">
        <v>53</v>
      </c>
      <c r="E3254">
        <v>22</v>
      </c>
      <c r="F3254" t="str">
        <f t="shared" si="50"/>
        <v>Average Per Ton1-in-2May System Peak Day30% Cycling22</v>
      </c>
      <c r="G3254">
        <v>0.6700469</v>
      </c>
      <c r="H3254">
        <v>0.6700469</v>
      </c>
      <c r="I3254">
        <v>63.1205</v>
      </c>
      <c r="J3254">
        <v>0</v>
      </c>
      <c r="K3254">
        <v>0</v>
      </c>
      <c r="L3254">
        <v>0</v>
      </c>
      <c r="M3254">
        <v>0</v>
      </c>
      <c r="N3254">
        <v>0</v>
      </c>
      <c r="O3254">
        <v>1469</v>
      </c>
    </row>
    <row r="3255" spans="1:15">
      <c r="A3255" t="s">
        <v>29</v>
      </c>
      <c r="B3255" t="s">
        <v>39</v>
      </c>
      <c r="C3255" t="s">
        <v>44</v>
      </c>
      <c r="D3255" t="s">
        <v>53</v>
      </c>
      <c r="E3255">
        <v>22</v>
      </c>
      <c r="F3255" t="str">
        <f t="shared" si="50"/>
        <v>Average Per Premise1-in-2May System Peak Day30% Cycling22</v>
      </c>
      <c r="G3255">
        <v>6.9091469999999999</v>
      </c>
      <c r="H3255">
        <v>6.9091469999999999</v>
      </c>
      <c r="I3255">
        <v>63.1205</v>
      </c>
      <c r="J3255">
        <v>0</v>
      </c>
      <c r="K3255">
        <v>0</v>
      </c>
      <c r="L3255">
        <v>0</v>
      </c>
      <c r="M3255">
        <v>0</v>
      </c>
      <c r="N3255">
        <v>0</v>
      </c>
      <c r="O3255">
        <v>1469</v>
      </c>
    </row>
    <row r="3256" spans="1:15">
      <c r="A3256" t="s">
        <v>30</v>
      </c>
      <c r="B3256" t="s">
        <v>39</v>
      </c>
      <c r="C3256" t="s">
        <v>44</v>
      </c>
      <c r="D3256" t="s">
        <v>53</v>
      </c>
      <c r="E3256">
        <v>22</v>
      </c>
      <c r="F3256" t="str">
        <f t="shared" si="50"/>
        <v>Average Per Device1-in-2May System Peak Day30% Cycling22</v>
      </c>
      <c r="G3256">
        <v>2.595126</v>
      </c>
      <c r="H3256">
        <v>2.595126</v>
      </c>
      <c r="I3256">
        <v>63.1205</v>
      </c>
      <c r="J3256">
        <v>0</v>
      </c>
      <c r="K3256">
        <v>0</v>
      </c>
      <c r="L3256">
        <v>0</v>
      </c>
      <c r="M3256">
        <v>0</v>
      </c>
      <c r="N3256">
        <v>0</v>
      </c>
      <c r="O3256">
        <v>1469</v>
      </c>
    </row>
    <row r="3257" spans="1:15">
      <c r="A3257" t="s">
        <v>51</v>
      </c>
      <c r="B3257" t="s">
        <v>39</v>
      </c>
      <c r="C3257" t="s">
        <v>44</v>
      </c>
      <c r="D3257" t="s">
        <v>53</v>
      </c>
      <c r="E3257">
        <v>22</v>
      </c>
      <c r="F3257" t="str">
        <f t="shared" si="50"/>
        <v>Aggregate1-in-2May System Peak Day30% Cycling22</v>
      </c>
      <c r="G3257">
        <v>10.14954</v>
      </c>
      <c r="H3257">
        <v>10.14954</v>
      </c>
      <c r="I3257">
        <v>63.1205</v>
      </c>
      <c r="J3257">
        <v>0</v>
      </c>
      <c r="K3257">
        <v>0</v>
      </c>
      <c r="L3257">
        <v>0</v>
      </c>
      <c r="M3257">
        <v>0</v>
      </c>
      <c r="N3257">
        <v>0</v>
      </c>
      <c r="O3257">
        <v>1469</v>
      </c>
    </row>
    <row r="3258" spans="1:15">
      <c r="A3258" t="s">
        <v>31</v>
      </c>
      <c r="B3258" t="s">
        <v>39</v>
      </c>
      <c r="C3258" t="s">
        <v>44</v>
      </c>
      <c r="D3258" t="s">
        <v>53</v>
      </c>
      <c r="E3258">
        <v>23</v>
      </c>
      <c r="F3258" t="str">
        <f t="shared" si="50"/>
        <v>Average Per Ton1-in-2May System Peak Day30% Cycling23</v>
      </c>
      <c r="G3258">
        <v>0.58270180000000005</v>
      </c>
      <c r="H3258">
        <v>0.58270180000000005</v>
      </c>
      <c r="I3258">
        <v>61.469000000000001</v>
      </c>
      <c r="J3258">
        <v>0</v>
      </c>
      <c r="K3258">
        <v>0</v>
      </c>
      <c r="L3258">
        <v>0</v>
      </c>
      <c r="M3258">
        <v>0</v>
      </c>
      <c r="N3258">
        <v>0</v>
      </c>
      <c r="O3258">
        <v>1469</v>
      </c>
    </row>
    <row r="3259" spans="1:15">
      <c r="A3259" t="s">
        <v>29</v>
      </c>
      <c r="B3259" t="s">
        <v>39</v>
      </c>
      <c r="C3259" t="s">
        <v>44</v>
      </c>
      <c r="D3259" t="s">
        <v>53</v>
      </c>
      <c r="E3259">
        <v>23</v>
      </c>
      <c r="F3259" t="str">
        <f t="shared" si="50"/>
        <v>Average Per Premise1-in-2May System Peak Day30% Cycling23</v>
      </c>
      <c r="G3259">
        <v>6.0084929999999996</v>
      </c>
      <c r="H3259">
        <v>6.0084929999999996</v>
      </c>
      <c r="I3259">
        <v>61.469000000000001</v>
      </c>
      <c r="J3259">
        <v>0</v>
      </c>
      <c r="K3259">
        <v>0</v>
      </c>
      <c r="L3259">
        <v>0</v>
      </c>
      <c r="M3259">
        <v>0</v>
      </c>
      <c r="N3259">
        <v>0</v>
      </c>
      <c r="O3259">
        <v>1469</v>
      </c>
    </row>
    <row r="3260" spans="1:15">
      <c r="A3260" t="s">
        <v>30</v>
      </c>
      <c r="B3260" t="s">
        <v>39</v>
      </c>
      <c r="C3260" t="s">
        <v>44</v>
      </c>
      <c r="D3260" t="s">
        <v>53</v>
      </c>
      <c r="E3260">
        <v>23</v>
      </c>
      <c r="F3260" t="str">
        <f t="shared" si="50"/>
        <v>Average Per Device1-in-2May System Peak Day30% Cycling23</v>
      </c>
      <c r="G3260">
        <v>2.2568329999999999</v>
      </c>
      <c r="H3260">
        <v>2.2568329999999999</v>
      </c>
      <c r="I3260">
        <v>61.469000000000001</v>
      </c>
      <c r="J3260">
        <v>0</v>
      </c>
      <c r="K3260">
        <v>0</v>
      </c>
      <c r="L3260">
        <v>0</v>
      </c>
      <c r="M3260">
        <v>0</v>
      </c>
      <c r="N3260">
        <v>0</v>
      </c>
      <c r="O3260">
        <v>1469</v>
      </c>
    </row>
    <row r="3261" spans="1:15">
      <c r="A3261" t="s">
        <v>51</v>
      </c>
      <c r="B3261" t="s">
        <v>39</v>
      </c>
      <c r="C3261" t="s">
        <v>44</v>
      </c>
      <c r="D3261" t="s">
        <v>53</v>
      </c>
      <c r="E3261">
        <v>23</v>
      </c>
      <c r="F3261" t="str">
        <f t="shared" si="50"/>
        <v>Aggregate1-in-2May System Peak Day30% Cycling23</v>
      </c>
      <c r="G3261">
        <v>8.8264759999999995</v>
      </c>
      <c r="H3261">
        <v>8.8264759999999995</v>
      </c>
      <c r="I3261">
        <v>61.469000000000001</v>
      </c>
      <c r="J3261">
        <v>0</v>
      </c>
      <c r="K3261">
        <v>0</v>
      </c>
      <c r="L3261">
        <v>0</v>
      </c>
      <c r="M3261">
        <v>0</v>
      </c>
      <c r="N3261">
        <v>0</v>
      </c>
      <c r="O3261">
        <v>1469</v>
      </c>
    </row>
    <row r="3262" spans="1:15">
      <c r="A3262" t="s">
        <v>31</v>
      </c>
      <c r="B3262" t="s">
        <v>39</v>
      </c>
      <c r="C3262" t="s">
        <v>44</v>
      </c>
      <c r="D3262" t="s">
        <v>53</v>
      </c>
      <c r="E3262">
        <v>24</v>
      </c>
      <c r="F3262" t="str">
        <f t="shared" si="50"/>
        <v>Average Per Ton1-in-2May System Peak Day30% Cycling24</v>
      </c>
      <c r="G3262">
        <v>0.52146760000000003</v>
      </c>
      <c r="H3262">
        <v>0.52146760000000003</v>
      </c>
      <c r="I3262">
        <v>60.733800000000002</v>
      </c>
      <c r="J3262">
        <v>0</v>
      </c>
      <c r="K3262">
        <v>0</v>
      </c>
      <c r="L3262">
        <v>0</v>
      </c>
      <c r="M3262">
        <v>0</v>
      </c>
      <c r="N3262">
        <v>0</v>
      </c>
      <c r="O3262">
        <v>1469</v>
      </c>
    </row>
    <row r="3263" spans="1:15">
      <c r="A3263" t="s">
        <v>29</v>
      </c>
      <c r="B3263" t="s">
        <v>39</v>
      </c>
      <c r="C3263" t="s">
        <v>44</v>
      </c>
      <c r="D3263" t="s">
        <v>53</v>
      </c>
      <c r="E3263">
        <v>24</v>
      </c>
      <c r="F3263" t="str">
        <f t="shared" si="50"/>
        <v>Average Per Premise1-in-2May System Peak Day30% Cycling24</v>
      </c>
      <c r="G3263">
        <v>5.3770800000000003</v>
      </c>
      <c r="H3263">
        <v>5.3770800000000003</v>
      </c>
      <c r="I3263">
        <v>60.733800000000002</v>
      </c>
      <c r="J3263">
        <v>0</v>
      </c>
      <c r="K3263">
        <v>0</v>
      </c>
      <c r="L3263">
        <v>0</v>
      </c>
      <c r="M3263">
        <v>0</v>
      </c>
      <c r="N3263">
        <v>0</v>
      </c>
      <c r="O3263">
        <v>1469</v>
      </c>
    </row>
    <row r="3264" spans="1:15">
      <c r="A3264" t="s">
        <v>30</v>
      </c>
      <c r="B3264" t="s">
        <v>39</v>
      </c>
      <c r="C3264" t="s">
        <v>44</v>
      </c>
      <c r="D3264" t="s">
        <v>53</v>
      </c>
      <c r="E3264">
        <v>24</v>
      </c>
      <c r="F3264" t="str">
        <f t="shared" si="50"/>
        <v>Average Per Device1-in-2May System Peak Day30% Cycling24</v>
      </c>
      <c r="G3264">
        <v>2.0196700000000001</v>
      </c>
      <c r="H3264">
        <v>2.0196700000000001</v>
      </c>
      <c r="I3264">
        <v>60.733800000000002</v>
      </c>
      <c r="J3264">
        <v>0</v>
      </c>
      <c r="K3264">
        <v>0</v>
      </c>
      <c r="L3264">
        <v>0</v>
      </c>
      <c r="M3264">
        <v>0</v>
      </c>
      <c r="N3264">
        <v>0</v>
      </c>
      <c r="O3264">
        <v>1469</v>
      </c>
    </row>
    <row r="3265" spans="1:15">
      <c r="A3265" t="s">
        <v>51</v>
      </c>
      <c r="B3265" t="s">
        <v>39</v>
      </c>
      <c r="C3265" t="s">
        <v>44</v>
      </c>
      <c r="D3265" t="s">
        <v>53</v>
      </c>
      <c r="E3265">
        <v>24</v>
      </c>
      <c r="F3265" t="str">
        <f t="shared" si="50"/>
        <v>Aggregate1-in-2May System Peak Day30% Cycling24</v>
      </c>
      <c r="G3265">
        <v>7.89893</v>
      </c>
      <c r="H3265">
        <v>7.89893</v>
      </c>
      <c r="I3265">
        <v>60.733800000000002</v>
      </c>
      <c r="J3265">
        <v>0</v>
      </c>
      <c r="K3265">
        <v>0</v>
      </c>
      <c r="L3265">
        <v>0</v>
      </c>
      <c r="M3265">
        <v>0</v>
      </c>
      <c r="N3265">
        <v>0</v>
      </c>
      <c r="O3265">
        <v>1469</v>
      </c>
    </row>
    <row r="3266" spans="1:15">
      <c r="A3266" t="s">
        <v>31</v>
      </c>
      <c r="B3266" t="s">
        <v>39</v>
      </c>
      <c r="C3266" t="s">
        <v>44</v>
      </c>
      <c r="D3266" t="s">
        <v>32</v>
      </c>
      <c r="E3266">
        <v>1</v>
      </c>
      <c r="F3266" t="str">
        <f t="shared" si="50"/>
        <v>Average Per Ton1-in-2May System Peak Day50% Cycling1</v>
      </c>
      <c r="G3266">
        <v>0.39594390000000002</v>
      </c>
      <c r="H3266">
        <v>0.39594390000000002</v>
      </c>
      <c r="I3266">
        <v>59.868899999999996</v>
      </c>
      <c r="J3266">
        <v>0</v>
      </c>
      <c r="K3266">
        <v>0</v>
      </c>
      <c r="L3266">
        <v>0</v>
      </c>
      <c r="M3266">
        <v>0</v>
      </c>
      <c r="N3266">
        <v>0</v>
      </c>
      <c r="O3266">
        <v>3401</v>
      </c>
    </row>
    <row r="3267" spans="1:15">
      <c r="A3267" t="s">
        <v>29</v>
      </c>
      <c r="B3267" t="s">
        <v>39</v>
      </c>
      <c r="C3267" t="s">
        <v>44</v>
      </c>
      <c r="D3267" t="s">
        <v>32</v>
      </c>
      <c r="E3267">
        <v>1</v>
      </c>
      <c r="F3267" t="str">
        <f t="shared" ref="F3267:F3330" si="51">CONCATENATE(A3267,B3267,C3267,D3267,E3267)</f>
        <v>Average Per Premise1-in-2May System Peak Day50% Cycling1</v>
      </c>
      <c r="G3267">
        <v>3.4766810000000001</v>
      </c>
      <c r="H3267">
        <v>3.4766810000000001</v>
      </c>
      <c r="I3267">
        <v>59.868899999999996</v>
      </c>
      <c r="J3267">
        <v>0</v>
      </c>
      <c r="K3267">
        <v>0</v>
      </c>
      <c r="L3267">
        <v>0</v>
      </c>
      <c r="M3267">
        <v>0</v>
      </c>
      <c r="N3267">
        <v>0</v>
      </c>
      <c r="O3267">
        <v>3401</v>
      </c>
    </row>
    <row r="3268" spans="1:15">
      <c r="A3268" t="s">
        <v>30</v>
      </c>
      <c r="B3268" t="s">
        <v>39</v>
      </c>
      <c r="C3268" t="s">
        <v>44</v>
      </c>
      <c r="D3268" t="s">
        <v>32</v>
      </c>
      <c r="E3268">
        <v>1</v>
      </c>
      <c r="F3268" t="str">
        <f t="shared" si="51"/>
        <v>Average Per Device1-in-2May System Peak Day50% Cycling1</v>
      </c>
      <c r="G3268">
        <v>1.538807</v>
      </c>
      <c r="H3268">
        <v>1.538807</v>
      </c>
      <c r="I3268">
        <v>59.868899999999996</v>
      </c>
      <c r="J3268">
        <v>0</v>
      </c>
      <c r="K3268">
        <v>0</v>
      </c>
      <c r="L3268">
        <v>0</v>
      </c>
      <c r="M3268">
        <v>0</v>
      </c>
      <c r="N3268">
        <v>0</v>
      </c>
      <c r="O3268">
        <v>3401</v>
      </c>
    </row>
    <row r="3269" spans="1:15">
      <c r="A3269" t="s">
        <v>51</v>
      </c>
      <c r="B3269" t="s">
        <v>39</v>
      </c>
      <c r="C3269" t="s">
        <v>44</v>
      </c>
      <c r="D3269" t="s">
        <v>32</v>
      </c>
      <c r="E3269">
        <v>1</v>
      </c>
      <c r="F3269" t="str">
        <f t="shared" si="51"/>
        <v>Aggregate1-in-2May System Peak Day50% Cycling1</v>
      </c>
      <c r="G3269">
        <v>11.82419</v>
      </c>
      <c r="H3269">
        <v>11.82419</v>
      </c>
      <c r="I3269">
        <v>59.868899999999996</v>
      </c>
      <c r="J3269">
        <v>0</v>
      </c>
      <c r="K3269">
        <v>0</v>
      </c>
      <c r="L3269">
        <v>0</v>
      </c>
      <c r="M3269">
        <v>0</v>
      </c>
      <c r="N3269">
        <v>0</v>
      </c>
      <c r="O3269">
        <v>3401</v>
      </c>
    </row>
    <row r="3270" spans="1:15">
      <c r="A3270" t="s">
        <v>31</v>
      </c>
      <c r="B3270" t="s">
        <v>39</v>
      </c>
      <c r="C3270" t="s">
        <v>44</v>
      </c>
      <c r="D3270" t="s">
        <v>32</v>
      </c>
      <c r="E3270">
        <v>2</v>
      </c>
      <c r="F3270" t="str">
        <f t="shared" si="51"/>
        <v>Average Per Ton1-in-2May System Peak Day50% Cycling2</v>
      </c>
      <c r="G3270">
        <v>0.38086639999999999</v>
      </c>
      <c r="H3270">
        <v>0.38086639999999999</v>
      </c>
      <c r="I3270">
        <v>59.436</v>
      </c>
      <c r="J3270">
        <v>0</v>
      </c>
      <c r="K3270">
        <v>0</v>
      </c>
      <c r="L3270">
        <v>0</v>
      </c>
      <c r="M3270">
        <v>0</v>
      </c>
      <c r="N3270">
        <v>0</v>
      </c>
      <c r="O3270">
        <v>3401</v>
      </c>
    </row>
    <row r="3271" spans="1:15">
      <c r="A3271" t="s">
        <v>29</v>
      </c>
      <c r="B3271" t="s">
        <v>39</v>
      </c>
      <c r="C3271" t="s">
        <v>44</v>
      </c>
      <c r="D3271" t="s">
        <v>32</v>
      </c>
      <c r="E3271">
        <v>2</v>
      </c>
      <c r="F3271" t="str">
        <f t="shared" si="51"/>
        <v>Average Per Premise1-in-2May System Peak Day50% Cycling2</v>
      </c>
      <c r="G3271">
        <v>3.3442889999999998</v>
      </c>
      <c r="H3271">
        <v>3.3442889999999998</v>
      </c>
      <c r="I3271">
        <v>59.436</v>
      </c>
      <c r="J3271">
        <v>0</v>
      </c>
      <c r="K3271">
        <v>0</v>
      </c>
      <c r="L3271">
        <v>0</v>
      </c>
      <c r="M3271">
        <v>0</v>
      </c>
      <c r="N3271">
        <v>0</v>
      </c>
      <c r="O3271">
        <v>3401</v>
      </c>
    </row>
    <row r="3272" spans="1:15">
      <c r="A3272" t="s">
        <v>30</v>
      </c>
      <c r="B3272" t="s">
        <v>39</v>
      </c>
      <c r="C3272" t="s">
        <v>44</v>
      </c>
      <c r="D3272" t="s">
        <v>32</v>
      </c>
      <c r="E3272">
        <v>2</v>
      </c>
      <c r="F3272" t="str">
        <f t="shared" si="51"/>
        <v>Average Per Device1-in-2May System Peak Day50% Cycling2</v>
      </c>
      <c r="G3272">
        <v>1.4802090000000001</v>
      </c>
      <c r="H3272">
        <v>1.4802090000000001</v>
      </c>
      <c r="I3272">
        <v>59.436</v>
      </c>
      <c r="J3272">
        <v>0</v>
      </c>
      <c r="K3272">
        <v>0</v>
      </c>
      <c r="L3272">
        <v>0</v>
      </c>
      <c r="M3272">
        <v>0</v>
      </c>
      <c r="N3272">
        <v>0</v>
      </c>
      <c r="O3272">
        <v>3401</v>
      </c>
    </row>
    <row r="3273" spans="1:15">
      <c r="A3273" t="s">
        <v>51</v>
      </c>
      <c r="B3273" t="s">
        <v>39</v>
      </c>
      <c r="C3273" t="s">
        <v>44</v>
      </c>
      <c r="D3273" t="s">
        <v>32</v>
      </c>
      <c r="E3273">
        <v>2</v>
      </c>
      <c r="F3273" t="str">
        <f t="shared" si="51"/>
        <v>Aggregate1-in-2May System Peak Day50% Cycling2</v>
      </c>
      <c r="G3273">
        <v>11.37393</v>
      </c>
      <c r="H3273">
        <v>11.37393</v>
      </c>
      <c r="I3273">
        <v>59.436</v>
      </c>
      <c r="J3273">
        <v>0</v>
      </c>
      <c r="K3273">
        <v>0</v>
      </c>
      <c r="L3273">
        <v>0</v>
      </c>
      <c r="M3273">
        <v>0</v>
      </c>
      <c r="N3273">
        <v>0</v>
      </c>
      <c r="O3273">
        <v>3401</v>
      </c>
    </row>
    <row r="3274" spans="1:15">
      <c r="A3274" t="s">
        <v>31</v>
      </c>
      <c r="B3274" t="s">
        <v>39</v>
      </c>
      <c r="C3274" t="s">
        <v>44</v>
      </c>
      <c r="D3274" t="s">
        <v>32</v>
      </c>
      <c r="E3274">
        <v>3</v>
      </c>
      <c r="F3274" t="str">
        <f t="shared" si="51"/>
        <v>Average Per Ton1-in-2May System Peak Day50% Cycling3</v>
      </c>
      <c r="G3274">
        <v>0.37177369999999998</v>
      </c>
      <c r="H3274">
        <v>0.37177369999999998</v>
      </c>
      <c r="I3274">
        <v>58.614199999999997</v>
      </c>
      <c r="J3274">
        <v>0</v>
      </c>
      <c r="K3274">
        <v>0</v>
      </c>
      <c r="L3274">
        <v>0</v>
      </c>
      <c r="M3274">
        <v>0</v>
      </c>
      <c r="N3274">
        <v>0</v>
      </c>
      <c r="O3274">
        <v>3401</v>
      </c>
    </row>
    <row r="3275" spans="1:15">
      <c r="A3275" t="s">
        <v>29</v>
      </c>
      <c r="B3275" t="s">
        <v>39</v>
      </c>
      <c r="C3275" t="s">
        <v>44</v>
      </c>
      <c r="D3275" t="s">
        <v>32</v>
      </c>
      <c r="E3275">
        <v>3</v>
      </c>
      <c r="F3275" t="str">
        <f t="shared" si="51"/>
        <v>Average Per Premise1-in-2May System Peak Day50% Cycling3</v>
      </c>
      <c r="G3275">
        <v>3.2644479999999998</v>
      </c>
      <c r="H3275">
        <v>3.2644479999999998</v>
      </c>
      <c r="I3275">
        <v>58.614199999999997</v>
      </c>
      <c r="J3275">
        <v>0</v>
      </c>
      <c r="K3275">
        <v>0</v>
      </c>
      <c r="L3275">
        <v>0</v>
      </c>
      <c r="M3275">
        <v>0</v>
      </c>
      <c r="N3275">
        <v>0</v>
      </c>
      <c r="O3275">
        <v>3401</v>
      </c>
    </row>
    <row r="3276" spans="1:15">
      <c r="A3276" t="s">
        <v>30</v>
      </c>
      <c r="B3276" t="s">
        <v>39</v>
      </c>
      <c r="C3276" t="s">
        <v>44</v>
      </c>
      <c r="D3276" t="s">
        <v>32</v>
      </c>
      <c r="E3276">
        <v>3</v>
      </c>
      <c r="F3276" t="str">
        <f t="shared" si="51"/>
        <v>Average Per Device1-in-2May System Peak Day50% Cycling3</v>
      </c>
      <c r="G3276">
        <v>1.444871</v>
      </c>
      <c r="H3276">
        <v>1.444871</v>
      </c>
      <c r="I3276">
        <v>58.614199999999997</v>
      </c>
      <c r="J3276">
        <v>0</v>
      </c>
      <c r="K3276">
        <v>0</v>
      </c>
      <c r="L3276">
        <v>0</v>
      </c>
      <c r="M3276">
        <v>0</v>
      </c>
      <c r="N3276">
        <v>0</v>
      </c>
      <c r="O3276">
        <v>3401</v>
      </c>
    </row>
    <row r="3277" spans="1:15">
      <c r="A3277" t="s">
        <v>51</v>
      </c>
      <c r="B3277" t="s">
        <v>39</v>
      </c>
      <c r="C3277" t="s">
        <v>44</v>
      </c>
      <c r="D3277" t="s">
        <v>32</v>
      </c>
      <c r="E3277">
        <v>3</v>
      </c>
      <c r="F3277" t="str">
        <f t="shared" si="51"/>
        <v>Aggregate1-in-2May System Peak Day50% Cycling3</v>
      </c>
      <c r="G3277">
        <v>11.10239</v>
      </c>
      <c r="H3277">
        <v>11.10239</v>
      </c>
      <c r="I3277">
        <v>58.614199999999997</v>
      </c>
      <c r="J3277">
        <v>0</v>
      </c>
      <c r="K3277">
        <v>0</v>
      </c>
      <c r="L3277">
        <v>0</v>
      </c>
      <c r="M3277">
        <v>0</v>
      </c>
      <c r="N3277">
        <v>0</v>
      </c>
      <c r="O3277">
        <v>3401</v>
      </c>
    </row>
    <row r="3278" spans="1:15">
      <c r="A3278" t="s">
        <v>31</v>
      </c>
      <c r="B3278" t="s">
        <v>39</v>
      </c>
      <c r="C3278" t="s">
        <v>44</v>
      </c>
      <c r="D3278" t="s">
        <v>32</v>
      </c>
      <c r="E3278">
        <v>4</v>
      </c>
      <c r="F3278" t="str">
        <f t="shared" si="51"/>
        <v>Average Per Ton1-in-2May System Peak Day50% Cycling4</v>
      </c>
      <c r="G3278">
        <v>0.3685718</v>
      </c>
      <c r="H3278">
        <v>0.3685718</v>
      </c>
      <c r="I3278">
        <v>57.755699999999997</v>
      </c>
      <c r="J3278">
        <v>0</v>
      </c>
      <c r="K3278">
        <v>0</v>
      </c>
      <c r="L3278">
        <v>0</v>
      </c>
      <c r="M3278">
        <v>0</v>
      </c>
      <c r="N3278">
        <v>0</v>
      </c>
      <c r="O3278">
        <v>3401</v>
      </c>
    </row>
    <row r="3279" spans="1:15">
      <c r="A3279" t="s">
        <v>29</v>
      </c>
      <c r="B3279" t="s">
        <v>39</v>
      </c>
      <c r="C3279" t="s">
        <v>44</v>
      </c>
      <c r="D3279" t="s">
        <v>32</v>
      </c>
      <c r="E3279">
        <v>4</v>
      </c>
      <c r="F3279" t="str">
        <f t="shared" si="51"/>
        <v>Average Per Premise1-in-2May System Peak Day50% Cycling4</v>
      </c>
      <c r="G3279">
        <v>3.2363339999999998</v>
      </c>
      <c r="H3279">
        <v>3.2363339999999998</v>
      </c>
      <c r="I3279">
        <v>57.755699999999997</v>
      </c>
      <c r="J3279">
        <v>0</v>
      </c>
      <c r="K3279">
        <v>0</v>
      </c>
      <c r="L3279">
        <v>0</v>
      </c>
      <c r="M3279">
        <v>0</v>
      </c>
      <c r="N3279">
        <v>0</v>
      </c>
      <c r="O3279">
        <v>3401</v>
      </c>
    </row>
    <row r="3280" spans="1:15">
      <c r="A3280" t="s">
        <v>30</v>
      </c>
      <c r="B3280" t="s">
        <v>39</v>
      </c>
      <c r="C3280" t="s">
        <v>44</v>
      </c>
      <c r="D3280" t="s">
        <v>32</v>
      </c>
      <c r="E3280">
        <v>4</v>
      </c>
      <c r="F3280" t="str">
        <f t="shared" si="51"/>
        <v>Average Per Device1-in-2May System Peak Day50% Cycling4</v>
      </c>
      <c r="G3280">
        <v>1.4324269999999999</v>
      </c>
      <c r="H3280">
        <v>1.4324269999999999</v>
      </c>
      <c r="I3280">
        <v>57.755699999999997</v>
      </c>
      <c r="J3280">
        <v>0</v>
      </c>
      <c r="K3280">
        <v>0</v>
      </c>
      <c r="L3280">
        <v>0</v>
      </c>
      <c r="M3280">
        <v>0</v>
      </c>
      <c r="N3280">
        <v>0</v>
      </c>
      <c r="O3280">
        <v>3401</v>
      </c>
    </row>
    <row r="3281" spans="1:15">
      <c r="A3281" t="s">
        <v>51</v>
      </c>
      <c r="B3281" t="s">
        <v>39</v>
      </c>
      <c r="C3281" t="s">
        <v>44</v>
      </c>
      <c r="D3281" t="s">
        <v>32</v>
      </c>
      <c r="E3281">
        <v>4</v>
      </c>
      <c r="F3281" t="str">
        <f t="shared" si="51"/>
        <v>Aggregate1-in-2May System Peak Day50% Cycling4</v>
      </c>
      <c r="G3281">
        <v>11.006769999999999</v>
      </c>
      <c r="H3281">
        <v>11.006769999999999</v>
      </c>
      <c r="I3281">
        <v>57.755699999999997</v>
      </c>
      <c r="J3281">
        <v>0</v>
      </c>
      <c r="K3281">
        <v>0</v>
      </c>
      <c r="L3281">
        <v>0</v>
      </c>
      <c r="M3281">
        <v>0</v>
      </c>
      <c r="N3281">
        <v>0</v>
      </c>
      <c r="O3281">
        <v>3401</v>
      </c>
    </row>
    <row r="3282" spans="1:15">
      <c r="A3282" t="s">
        <v>31</v>
      </c>
      <c r="B3282" t="s">
        <v>39</v>
      </c>
      <c r="C3282" t="s">
        <v>44</v>
      </c>
      <c r="D3282" t="s">
        <v>32</v>
      </c>
      <c r="E3282">
        <v>5</v>
      </c>
      <c r="F3282" t="str">
        <f t="shared" si="51"/>
        <v>Average Per Ton1-in-2May System Peak Day50% Cycling5</v>
      </c>
      <c r="G3282">
        <v>0.3804786</v>
      </c>
      <c r="H3282">
        <v>0.3804786</v>
      </c>
      <c r="I3282">
        <v>57.683</v>
      </c>
      <c r="J3282">
        <v>0</v>
      </c>
      <c r="K3282">
        <v>0</v>
      </c>
      <c r="L3282">
        <v>0</v>
      </c>
      <c r="M3282">
        <v>0</v>
      </c>
      <c r="N3282">
        <v>0</v>
      </c>
      <c r="O3282">
        <v>3401</v>
      </c>
    </row>
    <row r="3283" spans="1:15">
      <c r="A3283" t="s">
        <v>29</v>
      </c>
      <c r="B3283" t="s">
        <v>39</v>
      </c>
      <c r="C3283" t="s">
        <v>44</v>
      </c>
      <c r="D3283" t="s">
        <v>32</v>
      </c>
      <c r="E3283">
        <v>5</v>
      </c>
      <c r="F3283" t="str">
        <f t="shared" si="51"/>
        <v>Average Per Premise1-in-2May System Peak Day50% Cycling5</v>
      </c>
      <c r="G3283">
        <v>3.340884</v>
      </c>
      <c r="H3283">
        <v>3.340884</v>
      </c>
      <c r="I3283">
        <v>57.683</v>
      </c>
      <c r="J3283">
        <v>0</v>
      </c>
      <c r="K3283">
        <v>0</v>
      </c>
      <c r="L3283">
        <v>0</v>
      </c>
      <c r="M3283">
        <v>0</v>
      </c>
      <c r="N3283">
        <v>0</v>
      </c>
      <c r="O3283">
        <v>3401</v>
      </c>
    </row>
    <row r="3284" spans="1:15">
      <c r="A3284" t="s">
        <v>30</v>
      </c>
      <c r="B3284" t="s">
        <v>39</v>
      </c>
      <c r="C3284" t="s">
        <v>44</v>
      </c>
      <c r="D3284" t="s">
        <v>32</v>
      </c>
      <c r="E3284">
        <v>5</v>
      </c>
      <c r="F3284" t="str">
        <f t="shared" si="51"/>
        <v>Average Per Device1-in-2May System Peak Day50% Cycling5</v>
      </c>
      <c r="G3284">
        <v>1.478702</v>
      </c>
      <c r="H3284">
        <v>1.478702</v>
      </c>
      <c r="I3284">
        <v>57.683</v>
      </c>
      <c r="J3284">
        <v>0</v>
      </c>
      <c r="K3284">
        <v>0</v>
      </c>
      <c r="L3284">
        <v>0</v>
      </c>
      <c r="M3284">
        <v>0</v>
      </c>
      <c r="N3284">
        <v>0</v>
      </c>
      <c r="O3284">
        <v>3401</v>
      </c>
    </row>
    <row r="3285" spans="1:15">
      <c r="A3285" t="s">
        <v>51</v>
      </c>
      <c r="B3285" t="s">
        <v>39</v>
      </c>
      <c r="C3285" t="s">
        <v>44</v>
      </c>
      <c r="D3285" t="s">
        <v>32</v>
      </c>
      <c r="E3285">
        <v>5</v>
      </c>
      <c r="F3285" t="str">
        <f t="shared" si="51"/>
        <v>Aggregate1-in-2May System Peak Day50% Cycling5</v>
      </c>
      <c r="G3285">
        <v>11.362349999999999</v>
      </c>
      <c r="H3285">
        <v>11.362349999999999</v>
      </c>
      <c r="I3285">
        <v>57.683</v>
      </c>
      <c r="J3285">
        <v>0</v>
      </c>
      <c r="K3285">
        <v>0</v>
      </c>
      <c r="L3285">
        <v>0</v>
      </c>
      <c r="M3285">
        <v>0</v>
      </c>
      <c r="N3285">
        <v>0</v>
      </c>
      <c r="O3285">
        <v>3401</v>
      </c>
    </row>
    <row r="3286" spans="1:15">
      <c r="A3286" t="s">
        <v>31</v>
      </c>
      <c r="B3286" t="s">
        <v>39</v>
      </c>
      <c r="C3286" t="s">
        <v>44</v>
      </c>
      <c r="D3286" t="s">
        <v>32</v>
      </c>
      <c r="E3286">
        <v>6</v>
      </c>
      <c r="F3286" t="str">
        <f t="shared" si="51"/>
        <v>Average Per Ton1-in-2May System Peak Day50% Cycling6</v>
      </c>
      <c r="G3286">
        <v>0.41237990000000002</v>
      </c>
      <c r="H3286">
        <v>0.41237990000000002</v>
      </c>
      <c r="I3286">
        <v>57.732700000000001</v>
      </c>
      <c r="J3286">
        <v>0</v>
      </c>
      <c r="K3286">
        <v>0</v>
      </c>
      <c r="L3286">
        <v>0</v>
      </c>
      <c r="M3286">
        <v>0</v>
      </c>
      <c r="N3286">
        <v>0</v>
      </c>
      <c r="O3286">
        <v>3401</v>
      </c>
    </row>
    <row r="3287" spans="1:15">
      <c r="A3287" t="s">
        <v>29</v>
      </c>
      <c r="B3287" t="s">
        <v>39</v>
      </c>
      <c r="C3287" t="s">
        <v>44</v>
      </c>
      <c r="D3287" t="s">
        <v>32</v>
      </c>
      <c r="E3287">
        <v>6</v>
      </c>
      <c r="F3287" t="str">
        <f t="shared" si="51"/>
        <v>Average Per Premise1-in-2May System Peak Day50% Cycling6</v>
      </c>
      <c r="G3287">
        <v>3.6210010000000001</v>
      </c>
      <c r="H3287">
        <v>3.6210010000000001</v>
      </c>
      <c r="I3287">
        <v>57.732700000000001</v>
      </c>
      <c r="J3287">
        <v>0</v>
      </c>
      <c r="K3287">
        <v>0</v>
      </c>
      <c r="L3287">
        <v>0</v>
      </c>
      <c r="M3287">
        <v>0</v>
      </c>
      <c r="N3287">
        <v>0</v>
      </c>
      <c r="O3287">
        <v>3401</v>
      </c>
    </row>
    <row r="3288" spans="1:15">
      <c r="A3288" t="s">
        <v>30</v>
      </c>
      <c r="B3288" t="s">
        <v>39</v>
      </c>
      <c r="C3288" t="s">
        <v>44</v>
      </c>
      <c r="D3288" t="s">
        <v>32</v>
      </c>
      <c r="E3288">
        <v>6</v>
      </c>
      <c r="F3288" t="str">
        <f t="shared" si="51"/>
        <v>Average Per Device1-in-2May System Peak Day50% Cycling6</v>
      </c>
      <c r="G3288">
        <v>1.602684</v>
      </c>
      <c r="H3288">
        <v>1.602684</v>
      </c>
      <c r="I3288">
        <v>57.732700000000001</v>
      </c>
      <c r="J3288">
        <v>0</v>
      </c>
      <c r="K3288">
        <v>0</v>
      </c>
      <c r="L3288">
        <v>0</v>
      </c>
      <c r="M3288">
        <v>0</v>
      </c>
      <c r="N3288">
        <v>0</v>
      </c>
      <c r="O3288">
        <v>3401</v>
      </c>
    </row>
    <row r="3289" spans="1:15">
      <c r="A3289" t="s">
        <v>51</v>
      </c>
      <c r="B3289" t="s">
        <v>39</v>
      </c>
      <c r="C3289" t="s">
        <v>44</v>
      </c>
      <c r="D3289" t="s">
        <v>32</v>
      </c>
      <c r="E3289">
        <v>6</v>
      </c>
      <c r="F3289" t="str">
        <f t="shared" si="51"/>
        <v>Aggregate1-in-2May System Peak Day50% Cycling6</v>
      </c>
      <c r="G3289">
        <v>12.31503</v>
      </c>
      <c r="H3289">
        <v>12.31503</v>
      </c>
      <c r="I3289">
        <v>57.732700000000001</v>
      </c>
      <c r="J3289">
        <v>0</v>
      </c>
      <c r="K3289">
        <v>0</v>
      </c>
      <c r="L3289">
        <v>0</v>
      </c>
      <c r="M3289">
        <v>0</v>
      </c>
      <c r="N3289">
        <v>0</v>
      </c>
      <c r="O3289">
        <v>3401</v>
      </c>
    </row>
    <row r="3290" spans="1:15">
      <c r="A3290" t="s">
        <v>31</v>
      </c>
      <c r="B3290" t="s">
        <v>39</v>
      </c>
      <c r="C3290" t="s">
        <v>44</v>
      </c>
      <c r="D3290" t="s">
        <v>32</v>
      </c>
      <c r="E3290">
        <v>7</v>
      </c>
      <c r="F3290" t="str">
        <f t="shared" si="51"/>
        <v>Average Per Ton1-in-2May System Peak Day50% Cycling7</v>
      </c>
      <c r="G3290">
        <v>0.46819769999999999</v>
      </c>
      <c r="H3290">
        <v>0.46819769999999999</v>
      </c>
      <c r="I3290">
        <v>60.411099999999998</v>
      </c>
      <c r="J3290">
        <v>0</v>
      </c>
      <c r="K3290">
        <v>0</v>
      </c>
      <c r="L3290">
        <v>0</v>
      </c>
      <c r="M3290">
        <v>0</v>
      </c>
      <c r="N3290">
        <v>0</v>
      </c>
      <c r="O3290">
        <v>3401</v>
      </c>
    </row>
    <row r="3291" spans="1:15">
      <c r="A3291" t="s">
        <v>29</v>
      </c>
      <c r="B3291" t="s">
        <v>39</v>
      </c>
      <c r="C3291" t="s">
        <v>44</v>
      </c>
      <c r="D3291" t="s">
        <v>32</v>
      </c>
      <c r="E3291">
        <v>7</v>
      </c>
      <c r="F3291" t="str">
        <f t="shared" si="51"/>
        <v>Average Per Premise1-in-2May System Peak Day50% Cycling7</v>
      </c>
      <c r="G3291">
        <v>4.1111230000000001</v>
      </c>
      <c r="H3291">
        <v>4.1111230000000001</v>
      </c>
      <c r="I3291">
        <v>60.411099999999998</v>
      </c>
      <c r="J3291">
        <v>0</v>
      </c>
      <c r="K3291">
        <v>0</v>
      </c>
      <c r="L3291">
        <v>0</v>
      </c>
      <c r="M3291">
        <v>0</v>
      </c>
      <c r="N3291">
        <v>0</v>
      </c>
      <c r="O3291">
        <v>3401</v>
      </c>
    </row>
    <row r="3292" spans="1:15">
      <c r="A3292" t="s">
        <v>30</v>
      </c>
      <c r="B3292" t="s">
        <v>39</v>
      </c>
      <c r="C3292" t="s">
        <v>44</v>
      </c>
      <c r="D3292" t="s">
        <v>32</v>
      </c>
      <c r="E3292">
        <v>7</v>
      </c>
      <c r="F3292" t="str">
        <f t="shared" si="51"/>
        <v>Average Per Device1-in-2May System Peak Day50% Cycling7</v>
      </c>
      <c r="G3292">
        <v>1.8196159999999999</v>
      </c>
      <c r="H3292">
        <v>1.8196159999999999</v>
      </c>
      <c r="I3292">
        <v>60.411099999999998</v>
      </c>
      <c r="J3292">
        <v>0</v>
      </c>
      <c r="K3292">
        <v>0</v>
      </c>
      <c r="L3292">
        <v>0</v>
      </c>
      <c r="M3292">
        <v>0</v>
      </c>
      <c r="N3292">
        <v>0</v>
      </c>
      <c r="O3292">
        <v>3401</v>
      </c>
    </row>
    <row r="3293" spans="1:15">
      <c r="A3293" t="s">
        <v>51</v>
      </c>
      <c r="B3293" t="s">
        <v>39</v>
      </c>
      <c r="C3293" t="s">
        <v>44</v>
      </c>
      <c r="D3293" t="s">
        <v>32</v>
      </c>
      <c r="E3293">
        <v>7</v>
      </c>
      <c r="F3293" t="str">
        <f t="shared" si="51"/>
        <v>Aggregate1-in-2May System Peak Day50% Cycling7</v>
      </c>
      <c r="G3293">
        <v>13.98193</v>
      </c>
      <c r="H3293">
        <v>13.98193</v>
      </c>
      <c r="I3293">
        <v>60.411099999999998</v>
      </c>
      <c r="J3293">
        <v>0</v>
      </c>
      <c r="K3293">
        <v>0</v>
      </c>
      <c r="L3293">
        <v>0</v>
      </c>
      <c r="M3293">
        <v>0</v>
      </c>
      <c r="N3293">
        <v>0</v>
      </c>
      <c r="O3293">
        <v>3401</v>
      </c>
    </row>
    <row r="3294" spans="1:15">
      <c r="A3294" t="s">
        <v>31</v>
      </c>
      <c r="B3294" t="s">
        <v>39</v>
      </c>
      <c r="C3294" t="s">
        <v>44</v>
      </c>
      <c r="D3294" t="s">
        <v>32</v>
      </c>
      <c r="E3294">
        <v>8</v>
      </c>
      <c r="F3294" t="str">
        <f t="shared" si="51"/>
        <v>Average Per Ton1-in-2May System Peak Day50% Cycling8</v>
      </c>
      <c r="G3294">
        <v>0.5757565</v>
      </c>
      <c r="H3294">
        <v>0.5757565</v>
      </c>
      <c r="I3294">
        <v>64.027900000000002</v>
      </c>
      <c r="J3294">
        <v>0</v>
      </c>
      <c r="K3294">
        <v>0</v>
      </c>
      <c r="L3294">
        <v>0</v>
      </c>
      <c r="M3294">
        <v>0</v>
      </c>
      <c r="N3294">
        <v>0</v>
      </c>
      <c r="O3294">
        <v>3401</v>
      </c>
    </row>
    <row r="3295" spans="1:15">
      <c r="A3295" t="s">
        <v>29</v>
      </c>
      <c r="B3295" t="s">
        <v>39</v>
      </c>
      <c r="C3295" t="s">
        <v>44</v>
      </c>
      <c r="D3295" t="s">
        <v>32</v>
      </c>
      <c r="E3295">
        <v>8</v>
      </c>
      <c r="F3295" t="str">
        <f t="shared" si="51"/>
        <v>Average Per Premise1-in-2May System Peak Day50% Cycling8</v>
      </c>
      <c r="G3295">
        <v>5.0555690000000002</v>
      </c>
      <c r="H3295">
        <v>5.0555690000000002</v>
      </c>
      <c r="I3295">
        <v>64.027900000000002</v>
      </c>
      <c r="J3295">
        <v>0</v>
      </c>
      <c r="K3295">
        <v>0</v>
      </c>
      <c r="L3295">
        <v>0</v>
      </c>
      <c r="M3295">
        <v>0</v>
      </c>
      <c r="N3295">
        <v>0</v>
      </c>
      <c r="O3295">
        <v>3401</v>
      </c>
    </row>
    <row r="3296" spans="1:15">
      <c r="A3296" t="s">
        <v>30</v>
      </c>
      <c r="B3296" t="s">
        <v>39</v>
      </c>
      <c r="C3296" t="s">
        <v>44</v>
      </c>
      <c r="D3296" t="s">
        <v>32</v>
      </c>
      <c r="E3296">
        <v>8</v>
      </c>
      <c r="F3296" t="str">
        <f t="shared" si="51"/>
        <v>Average Per Device1-in-2May System Peak Day50% Cycling8</v>
      </c>
      <c r="G3296">
        <v>2.237635</v>
      </c>
      <c r="H3296">
        <v>2.237635</v>
      </c>
      <c r="I3296">
        <v>64.027900000000002</v>
      </c>
      <c r="J3296">
        <v>0</v>
      </c>
      <c r="K3296">
        <v>0</v>
      </c>
      <c r="L3296">
        <v>0</v>
      </c>
      <c r="M3296">
        <v>0</v>
      </c>
      <c r="N3296">
        <v>0</v>
      </c>
      <c r="O3296">
        <v>3401</v>
      </c>
    </row>
    <row r="3297" spans="1:15">
      <c r="A3297" t="s">
        <v>51</v>
      </c>
      <c r="B3297" t="s">
        <v>39</v>
      </c>
      <c r="C3297" t="s">
        <v>44</v>
      </c>
      <c r="D3297" t="s">
        <v>32</v>
      </c>
      <c r="E3297">
        <v>8</v>
      </c>
      <c r="F3297" t="str">
        <f t="shared" si="51"/>
        <v>Aggregate1-in-2May System Peak Day50% Cycling8</v>
      </c>
      <c r="G3297">
        <v>17.193989999999999</v>
      </c>
      <c r="H3297">
        <v>17.193989999999999</v>
      </c>
      <c r="I3297">
        <v>64.027900000000002</v>
      </c>
      <c r="J3297">
        <v>0</v>
      </c>
      <c r="K3297">
        <v>0</v>
      </c>
      <c r="L3297">
        <v>0</v>
      </c>
      <c r="M3297">
        <v>0</v>
      </c>
      <c r="N3297">
        <v>0</v>
      </c>
      <c r="O3297">
        <v>3401</v>
      </c>
    </row>
    <row r="3298" spans="1:15">
      <c r="A3298" t="s">
        <v>31</v>
      </c>
      <c r="B3298" t="s">
        <v>39</v>
      </c>
      <c r="C3298" t="s">
        <v>44</v>
      </c>
      <c r="D3298" t="s">
        <v>32</v>
      </c>
      <c r="E3298">
        <v>9</v>
      </c>
      <c r="F3298" t="str">
        <f t="shared" si="51"/>
        <v>Average Per Ton1-in-2May System Peak Day50% Cycling9</v>
      </c>
      <c r="G3298">
        <v>0.73268869999999997</v>
      </c>
      <c r="H3298">
        <v>0.73268869999999997</v>
      </c>
      <c r="I3298">
        <v>68.136700000000005</v>
      </c>
      <c r="J3298">
        <v>0</v>
      </c>
      <c r="K3298">
        <v>0</v>
      </c>
      <c r="L3298">
        <v>0</v>
      </c>
      <c r="M3298">
        <v>0</v>
      </c>
      <c r="N3298">
        <v>0</v>
      </c>
      <c r="O3298">
        <v>3401</v>
      </c>
    </row>
    <row r="3299" spans="1:15">
      <c r="A3299" t="s">
        <v>29</v>
      </c>
      <c r="B3299" t="s">
        <v>39</v>
      </c>
      <c r="C3299" t="s">
        <v>44</v>
      </c>
      <c r="D3299" t="s">
        <v>32</v>
      </c>
      <c r="E3299">
        <v>9</v>
      </c>
      <c r="F3299" t="str">
        <f t="shared" si="51"/>
        <v>Average Per Premise1-in-2May System Peak Day50% Cycling9</v>
      </c>
      <c r="G3299">
        <v>6.4335500000000003</v>
      </c>
      <c r="H3299">
        <v>6.4335500000000003</v>
      </c>
      <c r="I3299">
        <v>68.136700000000005</v>
      </c>
      <c r="J3299">
        <v>0</v>
      </c>
      <c r="K3299">
        <v>0</v>
      </c>
      <c r="L3299">
        <v>0</v>
      </c>
      <c r="M3299">
        <v>0</v>
      </c>
      <c r="N3299">
        <v>0</v>
      </c>
      <c r="O3299">
        <v>3401</v>
      </c>
    </row>
    <row r="3300" spans="1:15">
      <c r="A3300" t="s">
        <v>30</v>
      </c>
      <c r="B3300" t="s">
        <v>39</v>
      </c>
      <c r="C3300" t="s">
        <v>44</v>
      </c>
      <c r="D3300" t="s">
        <v>32</v>
      </c>
      <c r="E3300">
        <v>9</v>
      </c>
      <c r="F3300" t="str">
        <f t="shared" si="51"/>
        <v>Average Per Device1-in-2May System Peak Day50% Cycling9</v>
      </c>
      <c r="G3300">
        <v>2.8475410000000001</v>
      </c>
      <c r="H3300">
        <v>2.8475410000000001</v>
      </c>
      <c r="I3300">
        <v>68.136700000000005</v>
      </c>
      <c r="J3300">
        <v>0</v>
      </c>
      <c r="K3300">
        <v>0</v>
      </c>
      <c r="L3300">
        <v>0</v>
      </c>
      <c r="M3300">
        <v>0</v>
      </c>
      <c r="N3300">
        <v>0</v>
      </c>
      <c r="O3300">
        <v>3401</v>
      </c>
    </row>
    <row r="3301" spans="1:15">
      <c r="A3301" t="s">
        <v>51</v>
      </c>
      <c r="B3301" t="s">
        <v>39</v>
      </c>
      <c r="C3301" t="s">
        <v>44</v>
      </c>
      <c r="D3301" t="s">
        <v>32</v>
      </c>
      <c r="E3301">
        <v>9</v>
      </c>
      <c r="F3301" t="str">
        <f t="shared" si="51"/>
        <v>Aggregate1-in-2May System Peak Day50% Cycling9</v>
      </c>
      <c r="G3301">
        <v>21.880500000000001</v>
      </c>
      <c r="H3301">
        <v>21.880500000000001</v>
      </c>
      <c r="I3301">
        <v>68.136700000000005</v>
      </c>
      <c r="J3301">
        <v>0</v>
      </c>
      <c r="K3301">
        <v>0</v>
      </c>
      <c r="L3301">
        <v>0</v>
      </c>
      <c r="M3301">
        <v>0</v>
      </c>
      <c r="N3301">
        <v>0</v>
      </c>
      <c r="O3301">
        <v>3401</v>
      </c>
    </row>
    <row r="3302" spans="1:15">
      <c r="A3302" t="s">
        <v>31</v>
      </c>
      <c r="B3302" t="s">
        <v>39</v>
      </c>
      <c r="C3302" t="s">
        <v>44</v>
      </c>
      <c r="D3302" t="s">
        <v>32</v>
      </c>
      <c r="E3302">
        <v>10</v>
      </c>
      <c r="F3302" t="str">
        <f t="shared" si="51"/>
        <v>Average Per Ton1-in-2May System Peak Day50% Cycling10</v>
      </c>
      <c r="G3302">
        <v>0.86769770000000002</v>
      </c>
      <c r="H3302">
        <v>0.86769770000000002</v>
      </c>
      <c r="I3302">
        <v>71.749799999999993</v>
      </c>
      <c r="J3302">
        <v>0</v>
      </c>
      <c r="K3302">
        <v>0</v>
      </c>
      <c r="L3302">
        <v>0</v>
      </c>
      <c r="M3302">
        <v>0</v>
      </c>
      <c r="N3302">
        <v>0</v>
      </c>
      <c r="O3302">
        <v>3401</v>
      </c>
    </row>
    <row r="3303" spans="1:15">
      <c r="A3303" t="s">
        <v>29</v>
      </c>
      <c r="B3303" t="s">
        <v>39</v>
      </c>
      <c r="C3303" t="s">
        <v>44</v>
      </c>
      <c r="D3303" t="s">
        <v>32</v>
      </c>
      <c r="E3303">
        <v>10</v>
      </c>
      <c r="F3303" t="str">
        <f t="shared" si="51"/>
        <v>Average Per Premise1-in-2May System Peak Day50% Cycling10</v>
      </c>
      <c r="G3303">
        <v>7.6190290000000003</v>
      </c>
      <c r="H3303">
        <v>7.6190290000000003</v>
      </c>
      <c r="I3303">
        <v>71.749799999999993</v>
      </c>
      <c r="J3303">
        <v>0</v>
      </c>
      <c r="K3303">
        <v>0</v>
      </c>
      <c r="L3303">
        <v>0</v>
      </c>
      <c r="M3303">
        <v>0</v>
      </c>
      <c r="N3303">
        <v>0</v>
      </c>
      <c r="O3303">
        <v>3401</v>
      </c>
    </row>
    <row r="3304" spans="1:15">
      <c r="A3304" t="s">
        <v>30</v>
      </c>
      <c r="B3304" t="s">
        <v>39</v>
      </c>
      <c r="C3304" t="s">
        <v>44</v>
      </c>
      <c r="D3304" t="s">
        <v>32</v>
      </c>
      <c r="E3304">
        <v>10</v>
      </c>
      <c r="F3304" t="str">
        <f t="shared" si="51"/>
        <v>Average Per Device1-in-2May System Peak Day50% Cycling10</v>
      </c>
      <c r="G3304">
        <v>3.3722430000000001</v>
      </c>
      <c r="H3304">
        <v>3.3722430000000001</v>
      </c>
      <c r="I3304">
        <v>71.749799999999993</v>
      </c>
      <c r="J3304">
        <v>0</v>
      </c>
      <c r="K3304">
        <v>0</v>
      </c>
      <c r="L3304">
        <v>0</v>
      </c>
      <c r="M3304">
        <v>0</v>
      </c>
      <c r="N3304">
        <v>0</v>
      </c>
      <c r="O3304">
        <v>3401</v>
      </c>
    </row>
    <row r="3305" spans="1:15">
      <c r="A3305" t="s">
        <v>51</v>
      </c>
      <c r="B3305" t="s">
        <v>39</v>
      </c>
      <c r="C3305" t="s">
        <v>44</v>
      </c>
      <c r="D3305" t="s">
        <v>32</v>
      </c>
      <c r="E3305">
        <v>10</v>
      </c>
      <c r="F3305" t="str">
        <f t="shared" si="51"/>
        <v>Aggregate1-in-2May System Peak Day50% Cycling10</v>
      </c>
      <c r="G3305">
        <v>25.912320000000001</v>
      </c>
      <c r="H3305">
        <v>25.912320000000001</v>
      </c>
      <c r="I3305">
        <v>71.749799999999993</v>
      </c>
      <c r="J3305">
        <v>0</v>
      </c>
      <c r="K3305">
        <v>0</v>
      </c>
      <c r="L3305">
        <v>0</v>
      </c>
      <c r="M3305">
        <v>0</v>
      </c>
      <c r="N3305">
        <v>0</v>
      </c>
      <c r="O3305">
        <v>3401</v>
      </c>
    </row>
    <row r="3306" spans="1:15">
      <c r="A3306" t="s">
        <v>31</v>
      </c>
      <c r="B3306" t="s">
        <v>39</v>
      </c>
      <c r="C3306" t="s">
        <v>44</v>
      </c>
      <c r="D3306" t="s">
        <v>32</v>
      </c>
      <c r="E3306">
        <v>11</v>
      </c>
      <c r="F3306" t="str">
        <f t="shared" si="51"/>
        <v>Average Per Ton1-in-2May System Peak Day50% Cycling11</v>
      </c>
      <c r="G3306">
        <v>0.97246449999999995</v>
      </c>
      <c r="H3306">
        <v>0.97246449999999995</v>
      </c>
      <c r="I3306">
        <v>75.047899999999998</v>
      </c>
      <c r="J3306">
        <v>0</v>
      </c>
      <c r="K3306">
        <v>0</v>
      </c>
      <c r="L3306">
        <v>0</v>
      </c>
      <c r="M3306">
        <v>0</v>
      </c>
      <c r="N3306">
        <v>0</v>
      </c>
      <c r="O3306">
        <v>3401</v>
      </c>
    </row>
    <row r="3307" spans="1:15">
      <c r="A3307" t="s">
        <v>29</v>
      </c>
      <c r="B3307" t="s">
        <v>39</v>
      </c>
      <c r="C3307" t="s">
        <v>44</v>
      </c>
      <c r="D3307" t="s">
        <v>32</v>
      </c>
      <c r="E3307">
        <v>11</v>
      </c>
      <c r="F3307" t="str">
        <f t="shared" si="51"/>
        <v>Average Per Premise1-in-2May System Peak Day50% Cycling11</v>
      </c>
      <c r="G3307">
        <v>8.5389590000000002</v>
      </c>
      <c r="H3307">
        <v>8.5389590000000002</v>
      </c>
      <c r="I3307">
        <v>75.047899999999998</v>
      </c>
      <c r="J3307">
        <v>0</v>
      </c>
      <c r="K3307">
        <v>0</v>
      </c>
      <c r="L3307">
        <v>0</v>
      </c>
      <c r="M3307">
        <v>0</v>
      </c>
      <c r="N3307">
        <v>0</v>
      </c>
      <c r="O3307">
        <v>3401</v>
      </c>
    </row>
    <row r="3308" spans="1:15">
      <c r="A3308" t="s">
        <v>30</v>
      </c>
      <c r="B3308" t="s">
        <v>39</v>
      </c>
      <c r="C3308" t="s">
        <v>44</v>
      </c>
      <c r="D3308" t="s">
        <v>32</v>
      </c>
      <c r="E3308">
        <v>11</v>
      </c>
      <c r="F3308" t="str">
        <f t="shared" si="51"/>
        <v>Average Per Device1-in-2May System Peak Day50% Cycling11</v>
      </c>
      <c r="G3308">
        <v>3.7794120000000002</v>
      </c>
      <c r="H3308">
        <v>3.7794120000000002</v>
      </c>
      <c r="I3308">
        <v>75.047899999999998</v>
      </c>
      <c r="J3308">
        <v>0</v>
      </c>
      <c r="K3308">
        <v>0</v>
      </c>
      <c r="L3308">
        <v>0</v>
      </c>
      <c r="M3308">
        <v>0</v>
      </c>
      <c r="N3308">
        <v>0</v>
      </c>
      <c r="O3308">
        <v>3401</v>
      </c>
    </row>
    <row r="3309" spans="1:15">
      <c r="A3309" t="s">
        <v>51</v>
      </c>
      <c r="B3309" t="s">
        <v>39</v>
      </c>
      <c r="C3309" t="s">
        <v>44</v>
      </c>
      <c r="D3309" t="s">
        <v>32</v>
      </c>
      <c r="E3309">
        <v>11</v>
      </c>
      <c r="F3309" t="str">
        <f t="shared" si="51"/>
        <v>Aggregate1-in-2May System Peak Day50% Cycling11</v>
      </c>
      <c r="G3309">
        <v>29.041</v>
      </c>
      <c r="H3309">
        <v>29.041</v>
      </c>
      <c r="I3309">
        <v>75.047899999999998</v>
      </c>
      <c r="J3309">
        <v>0</v>
      </c>
      <c r="K3309">
        <v>0</v>
      </c>
      <c r="L3309">
        <v>0</v>
      </c>
      <c r="M3309">
        <v>0</v>
      </c>
      <c r="N3309">
        <v>0</v>
      </c>
      <c r="O3309">
        <v>3401</v>
      </c>
    </row>
    <row r="3310" spans="1:15">
      <c r="A3310" t="s">
        <v>31</v>
      </c>
      <c r="B3310" t="s">
        <v>39</v>
      </c>
      <c r="C3310" t="s">
        <v>44</v>
      </c>
      <c r="D3310" t="s">
        <v>32</v>
      </c>
      <c r="E3310">
        <v>12</v>
      </c>
      <c r="F3310" t="str">
        <f t="shared" si="51"/>
        <v>Average Per Ton1-in-2May System Peak Day50% Cycling12</v>
      </c>
      <c r="G3310">
        <v>1.0264450000000001</v>
      </c>
      <c r="H3310">
        <v>1.0264450000000001</v>
      </c>
      <c r="I3310">
        <v>75.221100000000007</v>
      </c>
      <c r="J3310">
        <v>0</v>
      </c>
      <c r="K3310">
        <v>0</v>
      </c>
      <c r="L3310">
        <v>0</v>
      </c>
      <c r="M3310">
        <v>0</v>
      </c>
      <c r="N3310">
        <v>0</v>
      </c>
      <c r="O3310">
        <v>3401</v>
      </c>
    </row>
    <row r="3311" spans="1:15">
      <c r="A3311" t="s">
        <v>29</v>
      </c>
      <c r="B3311" t="s">
        <v>39</v>
      </c>
      <c r="C3311" t="s">
        <v>44</v>
      </c>
      <c r="D3311" t="s">
        <v>32</v>
      </c>
      <c r="E3311">
        <v>12</v>
      </c>
      <c r="F3311" t="str">
        <f t="shared" si="51"/>
        <v>Average Per Premise1-in-2May System Peak Day50% Cycling12</v>
      </c>
      <c r="G3311">
        <v>9.0129439999999992</v>
      </c>
      <c r="H3311">
        <v>9.0129439999999992</v>
      </c>
      <c r="I3311">
        <v>75.221100000000007</v>
      </c>
      <c r="J3311">
        <v>0</v>
      </c>
      <c r="K3311">
        <v>0</v>
      </c>
      <c r="L3311">
        <v>0</v>
      </c>
      <c r="M3311">
        <v>0</v>
      </c>
      <c r="N3311">
        <v>0</v>
      </c>
      <c r="O3311">
        <v>3401</v>
      </c>
    </row>
    <row r="3312" spans="1:15">
      <c r="A3312" t="s">
        <v>30</v>
      </c>
      <c r="B3312" t="s">
        <v>39</v>
      </c>
      <c r="C3312" t="s">
        <v>44</v>
      </c>
      <c r="D3312" t="s">
        <v>32</v>
      </c>
      <c r="E3312">
        <v>12</v>
      </c>
      <c r="F3312" t="str">
        <f t="shared" si="51"/>
        <v>Average Per Device1-in-2May System Peak Day50% Cycling12</v>
      </c>
      <c r="G3312">
        <v>3.989201</v>
      </c>
      <c r="H3312">
        <v>3.989201</v>
      </c>
      <c r="I3312">
        <v>75.221100000000007</v>
      </c>
      <c r="J3312">
        <v>0</v>
      </c>
      <c r="K3312">
        <v>0</v>
      </c>
      <c r="L3312">
        <v>0</v>
      </c>
      <c r="M3312">
        <v>0</v>
      </c>
      <c r="N3312">
        <v>0</v>
      </c>
      <c r="O3312">
        <v>3401</v>
      </c>
    </row>
    <row r="3313" spans="1:15">
      <c r="A3313" t="s">
        <v>51</v>
      </c>
      <c r="B3313" t="s">
        <v>39</v>
      </c>
      <c r="C3313" t="s">
        <v>44</v>
      </c>
      <c r="D3313" t="s">
        <v>32</v>
      </c>
      <c r="E3313">
        <v>12</v>
      </c>
      <c r="F3313" t="str">
        <f t="shared" si="51"/>
        <v>Aggregate1-in-2May System Peak Day50% Cycling12</v>
      </c>
      <c r="G3313">
        <v>30.653020000000001</v>
      </c>
      <c r="H3313">
        <v>30.653020000000001</v>
      </c>
      <c r="I3313">
        <v>75.221100000000007</v>
      </c>
      <c r="J3313">
        <v>0</v>
      </c>
      <c r="K3313">
        <v>0</v>
      </c>
      <c r="L3313">
        <v>0</v>
      </c>
      <c r="M3313">
        <v>0</v>
      </c>
      <c r="N3313">
        <v>0</v>
      </c>
      <c r="O3313">
        <v>3401</v>
      </c>
    </row>
    <row r="3314" spans="1:15">
      <c r="A3314" t="s">
        <v>31</v>
      </c>
      <c r="B3314" t="s">
        <v>39</v>
      </c>
      <c r="C3314" t="s">
        <v>44</v>
      </c>
      <c r="D3314" t="s">
        <v>32</v>
      </c>
      <c r="E3314">
        <v>13</v>
      </c>
      <c r="F3314" t="str">
        <f t="shared" si="51"/>
        <v>Average Per Ton1-in-2May System Peak Day50% Cycling13</v>
      </c>
      <c r="G3314">
        <v>1.0415730000000001</v>
      </c>
      <c r="H3314">
        <v>1.0415730000000001</v>
      </c>
      <c r="I3314">
        <v>76.554199999999994</v>
      </c>
      <c r="J3314">
        <v>0</v>
      </c>
      <c r="K3314">
        <v>0</v>
      </c>
      <c r="L3314">
        <v>0</v>
      </c>
      <c r="M3314">
        <v>0</v>
      </c>
      <c r="N3314">
        <v>0</v>
      </c>
      <c r="O3314">
        <v>3401</v>
      </c>
    </row>
    <row r="3315" spans="1:15">
      <c r="A3315" t="s">
        <v>29</v>
      </c>
      <c r="B3315" t="s">
        <v>39</v>
      </c>
      <c r="C3315" t="s">
        <v>44</v>
      </c>
      <c r="D3315" t="s">
        <v>32</v>
      </c>
      <c r="E3315">
        <v>13</v>
      </c>
      <c r="F3315" t="str">
        <f t="shared" si="51"/>
        <v>Average Per Premise1-in-2May System Peak Day50% Cycling13</v>
      </c>
      <c r="G3315">
        <v>9.1457870000000003</v>
      </c>
      <c r="H3315">
        <v>9.1457870000000003</v>
      </c>
      <c r="I3315">
        <v>76.554199999999994</v>
      </c>
      <c r="J3315">
        <v>0</v>
      </c>
      <c r="K3315">
        <v>0</v>
      </c>
      <c r="L3315">
        <v>0</v>
      </c>
      <c r="M3315">
        <v>0</v>
      </c>
      <c r="N3315">
        <v>0</v>
      </c>
      <c r="O3315">
        <v>3401</v>
      </c>
    </row>
    <row r="3316" spans="1:15">
      <c r="A3316" t="s">
        <v>30</v>
      </c>
      <c r="B3316" t="s">
        <v>39</v>
      </c>
      <c r="C3316" t="s">
        <v>44</v>
      </c>
      <c r="D3316" t="s">
        <v>32</v>
      </c>
      <c r="E3316">
        <v>13</v>
      </c>
      <c r="F3316" t="str">
        <f t="shared" si="51"/>
        <v>Average Per Device1-in-2May System Peak Day50% Cycling13</v>
      </c>
      <c r="G3316">
        <v>4.0479979999999998</v>
      </c>
      <c r="H3316">
        <v>4.0479979999999998</v>
      </c>
      <c r="I3316">
        <v>76.554199999999994</v>
      </c>
      <c r="J3316">
        <v>0</v>
      </c>
      <c r="K3316">
        <v>0</v>
      </c>
      <c r="L3316">
        <v>0</v>
      </c>
      <c r="M3316">
        <v>0</v>
      </c>
      <c r="N3316">
        <v>0</v>
      </c>
      <c r="O3316">
        <v>3401</v>
      </c>
    </row>
    <row r="3317" spans="1:15">
      <c r="A3317" t="s">
        <v>51</v>
      </c>
      <c r="B3317" t="s">
        <v>39</v>
      </c>
      <c r="C3317" t="s">
        <v>44</v>
      </c>
      <c r="D3317" t="s">
        <v>32</v>
      </c>
      <c r="E3317">
        <v>13</v>
      </c>
      <c r="F3317" t="str">
        <f t="shared" si="51"/>
        <v>Aggregate1-in-2May System Peak Day50% Cycling13</v>
      </c>
      <c r="G3317">
        <v>31.10482</v>
      </c>
      <c r="H3317">
        <v>31.10482</v>
      </c>
      <c r="I3317">
        <v>76.554199999999994</v>
      </c>
      <c r="J3317">
        <v>0</v>
      </c>
      <c r="K3317">
        <v>0</v>
      </c>
      <c r="L3317">
        <v>0</v>
      </c>
      <c r="M3317">
        <v>0</v>
      </c>
      <c r="N3317">
        <v>0</v>
      </c>
      <c r="O3317">
        <v>3401</v>
      </c>
    </row>
    <row r="3318" spans="1:15">
      <c r="A3318" t="s">
        <v>31</v>
      </c>
      <c r="B3318" t="s">
        <v>39</v>
      </c>
      <c r="C3318" t="s">
        <v>44</v>
      </c>
      <c r="D3318" t="s">
        <v>32</v>
      </c>
      <c r="E3318">
        <v>14</v>
      </c>
      <c r="F3318" t="str">
        <f t="shared" si="51"/>
        <v>Average Per Ton1-in-2May System Peak Day50% Cycling14</v>
      </c>
      <c r="G3318">
        <v>1.012672</v>
      </c>
      <c r="H3318">
        <v>1.046135</v>
      </c>
      <c r="I3318">
        <v>76.279899999999998</v>
      </c>
      <c r="J3318">
        <v>-4.0447E-3</v>
      </c>
      <c r="K3318">
        <v>1.81154E-2</v>
      </c>
      <c r="L3318">
        <v>3.3463399999999997E-2</v>
      </c>
      <c r="M3318">
        <v>4.8811399999999998E-2</v>
      </c>
      <c r="N3318">
        <v>7.0971400000000004E-2</v>
      </c>
      <c r="O3318">
        <v>3401</v>
      </c>
    </row>
    <row r="3319" spans="1:15">
      <c r="A3319" t="s">
        <v>29</v>
      </c>
      <c r="B3319" t="s">
        <v>39</v>
      </c>
      <c r="C3319" t="s">
        <v>44</v>
      </c>
      <c r="D3319" t="s">
        <v>32</v>
      </c>
      <c r="E3319">
        <v>14</v>
      </c>
      <c r="F3319" t="str">
        <f t="shared" si="51"/>
        <v>Average Per Premise1-in-2May System Peak Day50% Cycling14</v>
      </c>
      <c r="G3319">
        <v>8.8920080000000006</v>
      </c>
      <c r="H3319">
        <v>9.1858409999999999</v>
      </c>
      <c r="I3319">
        <v>76.279899999999998</v>
      </c>
      <c r="J3319">
        <v>-3.5515100000000001E-2</v>
      </c>
      <c r="K3319">
        <v>0.1590666</v>
      </c>
      <c r="L3319">
        <v>0.29383320000000002</v>
      </c>
      <c r="M3319">
        <v>0.42859989999999998</v>
      </c>
      <c r="N3319">
        <v>0.6231816</v>
      </c>
      <c r="O3319">
        <v>3401</v>
      </c>
    </row>
    <row r="3320" spans="1:15">
      <c r="A3320" t="s">
        <v>30</v>
      </c>
      <c r="B3320" t="s">
        <v>39</v>
      </c>
      <c r="C3320" t="s">
        <v>44</v>
      </c>
      <c r="D3320" t="s">
        <v>32</v>
      </c>
      <c r="E3320">
        <v>14</v>
      </c>
      <c r="F3320" t="str">
        <f t="shared" si="51"/>
        <v>Average Per Device1-in-2May System Peak Day50% Cycling14</v>
      </c>
      <c r="G3320">
        <v>3.9356740000000001</v>
      </c>
      <c r="H3320">
        <v>4.0657269999999999</v>
      </c>
      <c r="I3320">
        <v>76.279899999999998</v>
      </c>
      <c r="J3320">
        <v>-1.5719299999999999E-2</v>
      </c>
      <c r="K3320">
        <v>7.0404099999999997E-2</v>
      </c>
      <c r="L3320">
        <v>0.1300529</v>
      </c>
      <c r="M3320">
        <v>0.1897018</v>
      </c>
      <c r="N3320">
        <v>0.27582519999999999</v>
      </c>
      <c r="O3320">
        <v>3401</v>
      </c>
    </row>
    <row r="3321" spans="1:15">
      <c r="A3321" t="s">
        <v>51</v>
      </c>
      <c r="B3321" t="s">
        <v>39</v>
      </c>
      <c r="C3321" t="s">
        <v>44</v>
      </c>
      <c r="D3321" t="s">
        <v>32</v>
      </c>
      <c r="E3321">
        <v>14</v>
      </c>
      <c r="F3321" t="str">
        <f t="shared" si="51"/>
        <v>Aggregate1-in-2May System Peak Day50% Cycling14</v>
      </c>
      <c r="G3321">
        <v>30.241720000000001</v>
      </c>
      <c r="H3321">
        <v>31.241050000000001</v>
      </c>
      <c r="I3321">
        <v>76.279899999999998</v>
      </c>
      <c r="J3321">
        <v>-0.1207869</v>
      </c>
      <c r="K3321">
        <v>0.54098539999999995</v>
      </c>
      <c r="L3321">
        <v>0.99932679999999996</v>
      </c>
      <c r="M3321">
        <v>1.457668</v>
      </c>
      <c r="N3321">
        <v>2.1194410000000001</v>
      </c>
      <c r="O3321">
        <v>3401</v>
      </c>
    </row>
    <row r="3322" spans="1:15">
      <c r="A3322" t="s">
        <v>31</v>
      </c>
      <c r="B3322" t="s">
        <v>39</v>
      </c>
      <c r="C3322" t="s">
        <v>44</v>
      </c>
      <c r="D3322" t="s">
        <v>32</v>
      </c>
      <c r="E3322">
        <v>15</v>
      </c>
      <c r="F3322" t="str">
        <f t="shared" si="51"/>
        <v>Average Per Ton1-in-2May System Peak Day50% Cycling15</v>
      </c>
      <c r="G3322">
        <v>1.009442</v>
      </c>
      <c r="H3322">
        <v>1.048576</v>
      </c>
      <c r="I3322">
        <v>75.916499999999999</v>
      </c>
      <c r="J3322">
        <v>-4.7299999999999998E-3</v>
      </c>
      <c r="K3322">
        <v>2.1185099999999998E-2</v>
      </c>
      <c r="L3322">
        <v>3.9133899999999999E-2</v>
      </c>
      <c r="M3322">
        <v>5.7082599999999997E-2</v>
      </c>
      <c r="N3322">
        <v>8.2997799999999997E-2</v>
      </c>
      <c r="O3322">
        <v>3401</v>
      </c>
    </row>
    <row r="3323" spans="1:15">
      <c r="A3323" t="s">
        <v>29</v>
      </c>
      <c r="B3323" t="s">
        <v>39</v>
      </c>
      <c r="C3323" t="s">
        <v>44</v>
      </c>
      <c r="D3323" t="s">
        <v>32</v>
      </c>
      <c r="E3323">
        <v>15</v>
      </c>
      <c r="F3323" t="str">
        <f t="shared" si="51"/>
        <v>Average Per Premise1-in-2May System Peak Day50% Cycling15</v>
      </c>
      <c r="G3323">
        <v>8.8636470000000003</v>
      </c>
      <c r="H3323">
        <v>9.2072710000000004</v>
      </c>
      <c r="I3323">
        <v>75.916499999999999</v>
      </c>
      <c r="J3323">
        <v>-4.1533300000000002E-2</v>
      </c>
      <c r="K3323">
        <v>0.18602109999999999</v>
      </c>
      <c r="L3323">
        <v>0.3436245</v>
      </c>
      <c r="M3323">
        <v>0.50122800000000001</v>
      </c>
      <c r="N3323">
        <v>0.72878229999999999</v>
      </c>
      <c r="O3323">
        <v>3401</v>
      </c>
    </row>
    <row r="3324" spans="1:15">
      <c r="A3324" t="s">
        <v>30</v>
      </c>
      <c r="B3324" t="s">
        <v>39</v>
      </c>
      <c r="C3324" t="s">
        <v>44</v>
      </c>
      <c r="D3324" t="s">
        <v>32</v>
      </c>
      <c r="E3324">
        <v>15</v>
      </c>
      <c r="F3324" t="str">
        <f t="shared" si="51"/>
        <v>Average Per Device1-in-2May System Peak Day50% Cycling15</v>
      </c>
      <c r="G3324">
        <v>3.9231210000000001</v>
      </c>
      <c r="H3324">
        <v>4.0752119999999996</v>
      </c>
      <c r="I3324">
        <v>75.916499999999999</v>
      </c>
      <c r="J3324">
        <v>-1.8383E-2</v>
      </c>
      <c r="K3324">
        <v>8.2334400000000002E-2</v>
      </c>
      <c r="L3324">
        <v>0.152091</v>
      </c>
      <c r="M3324">
        <v>0.2218475</v>
      </c>
      <c r="N3324">
        <v>0.32256489999999999</v>
      </c>
      <c r="O3324">
        <v>3401</v>
      </c>
    </row>
    <row r="3325" spans="1:15">
      <c r="A3325" t="s">
        <v>51</v>
      </c>
      <c r="B3325" t="s">
        <v>39</v>
      </c>
      <c r="C3325" t="s">
        <v>44</v>
      </c>
      <c r="D3325" t="s">
        <v>32</v>
      </c>
      <c r="E3325">
        <v>15</v>
      </c>
      <c r="F3325" t="str">
        <f t="shared" si="51"/>
        <v>Aggregate1-in-2May System Peak Day50% Cycling15</v>
      </c>
      <c r="G3325">
        <v>30.14526</v>
      </c>
      <c r="H3325">
        <v>31.313929999999999</v>
      </c>
      <c r="I3325">
        <v>75.916499999999999</v>
      </c>
      <c r="J3325">
        <v>-0.14125470000000001</v>
      </c>
      <c r="K3325">
        <v>0.63265760000000004</v>
      </c>
      <c r="L3325">
        <v>1.1686669999999999</v>
      </c>
      <c r="M3325">
        <v>1.7046760000000001</v>
      </c>
      <c r="N3325">
        <v>2.4785889999999999</v>
      </c>
      <c r="O3325">
        <v>3401</v>
      </c>
    </row>
    <row r="3326" spans="1:15">
      <c r="A3326" t="s">
        <v>31</v>
      </c>
      <c r="B3326" t="s">
        <v>39</v>
      </c>
      <c r="C3326" t="s">
        <v>44</v>
      </c>
      <c r="D3326" t="s">
        <v>32</v>
      </c>
      <c r="E3326">
        <v>16</v>
      </c>
      <c r="F3326" t="str">
        <f t="shared" si="51"/>
        <v>Average Per Ton1-in-2May System Peak Day50% Cycling16</v>
      </c>
      <c r="G3326">
        <v>0.9893073</v>
      </c>
      <c r="H3326">
        <v>1.0339229999999999</v>
      </c>
      <c r="I3326">
        <v>76.373699999999999</v>
      </c>
      <c r="J3326">
        <v>-5.3926E-3</v>
      </c>
      <c r="K3326">
        <v>2.41526E-2</v>
      </c>
      <c r="L3326">
        <v>4.4615500000000002E-2</v>
      </c>
      <c r="M3326">
        <v>6.5078399999999995E-2</v>
      </c>
      <c r="N3326">
        <v>9.4623600000000002E-2</v>
      </c>
      <c r="O3326">
        <v>3401</v>
      </c>
    </row>
    <row r="3327" spans="1:15">
      <c r="A3327" t="s">
        <v>29</v>
      </c>
      <c r="B3327" t="s">
        <v>39</v>
      </c>
      <c r="C3327" t="s">
        <v>44</v>
      </c>
      <c r="D3327" t="s">
        <v>32</v>
      </c>
      <c r="E3327">
        <v>16</v>
      </c>
      <c r="F3327" t="str">
        <f t="shared" si="51"/>
        <v>Average Per Premise1-in-2May System Peak Day50% Cycling16</v>
      </c>
      <c r="G3327">
        <v>8.6868510000000008</v>
      </c>
      <c r="H3327">
        <v>9.0786090000000002</v>
      </c>
      <c r="I3327">
        <v>76.373699999999999</v>
      </c>
      <c r="J3327">
        <v>-4.7350999999999997E-2</v>
      </c>
      <c r="K3327">
        <v>0.21207770000000001</v>
      </c>
      <c r="L3327">
        <v>0.39175720000000003</v>
      </c>
      <c r="M3327">
        <v>0.57143679999999997</v>
      </c>
      <c r="N3327">
        <v>0.83086539999999998</v>
      </c>
      <c r="O3327">
        <v>3401</v>
      </c>
    </row>
    <row r="3328" spans="1:15">
      <c r="A3328" t="s">
        <v>30</v>
      </c>
      <c r="B3328" t="s">
        <v>39</v>
      </c>
      <c r="C3328" t="s">
        <v>44</v>
      </c>
      <c r="D3328" t="s">
        <v>32</v>
      </c>
      <c r="E3328">
        <v>16</v>
      </c>
      <c r="F3328" t="str">
        <f t="shared" si="51"/>
        <v>Average Per Device1-in-2May System Peak Day50% Cycling16</v>
      </c>
      <c r="G3328">
        <v>3.8448699999999998</v>
      </c>
      <c r="H3328">
        <v>4.0182650000000004</v>
      </c>
      <c r="I3328">
        <v>76.373699999999999</v>
      </c>
      <c r="J3328">
        <v>-2.0957900000000002E-2</v>
      </c>
      <c r="K3328">
        <v>9.3867300000000001E-2</v>
      </c>
      <c r="L3328">
        <v>0.17339489999999999</v>
      </c>
      <c r="M3328">
        <v>0.25292249999999999</v>
      </c>
      <c r="N3328">
        <v>0.36774770000000001</v>
      </c>
      <c r="O3328">
        <v>3401</v>
      </c>
    </row>
    <row r="3329" spans="1:15">
      <c r="A3329" t="s">
        <v>51</v>
      </c>
      <c r="B3329" t="s">
        <v>39</v>
      </c>
      <c r="C3329" t="s">
        <v>44</v>
      </c>
      <c r="D3329" t="s">
        <v>32</v>
      </c>
      <c r="E3329">
        <v>16</v>
      </c>
      <c r="F3329" t="str">
        <f t="shared" si="51"/>
        <v>Aggregate1-in-2May System Peak Day50% Cycling16</v>
      </c>
      <c r="G3329">
        <v>29.543980000000001</v>
      </c>
      <c r="H3329">
        <v>30.876349999999999</v>
      </c>
      <c r="I3329">
        <v>76.373699999999999</v>
      </c>
      <c r="J3329">
        <v>-0.16104080000000001</v>
      </c>
      <c r="K3329">
        <v>0.72127629999999998</v>
      </c>
      <c r="L3329">
        <v>1.3323659999999999</v>
      </c>
      <c r="M3329">
        <v>1.943457</v>
      </c>
      <c r="N3329">
        <v>2.8257729999999999</v>
      </c>
      <c r="O3329">
        <v>3401</v>
      </c>
    </row>
    <row r="3330" spans="1:15">
      <c r="A3330" t="s">
        <v>31</v>
      </c>
      <c r="B3330" t="s">
        <v>39</v>
      </c>
      <c r="C3330" t="s">
        <v>44</v>
      </c>
      <c r="D3330" t="s">
        <v>32</v>
      </c>
      <c r="E3330">
        <v>17</v>
      </c>
      <c r="F3330" t="str">
        <f t="shared" si="51"/>
        <v>Average Per Ton1-in-2May System Peak Day50% Cycling17</v>
      </c>
      <c r="G3330">
        <v>0.940276</v>
      </c>
      <c r="H3330">
        <v>0.98434900000000003</v>
      </c>
      <c r="I3330">
        <v>75.614500000000007</v>
      </c>
      <c r="J3330">
        <v>-5.3270000000000001E-3</v>
      </c>
      <c r="K3330">
        <v>2.3858899999999999E-2</v>
      </c>
      <c r="L3330">
        <v>4.4072899999999998E-2</v>
      </c>
      <c r="M3330">
        <v>6.4286899999999994E-2</v>
      </c>
      <c r="N3330">
        <v>9.3472799999999995E-2</v>
      </c>
      <c r="O3330">
        <v>3401</v>
      </c>
    </row>
    <row r="3331" spans="1:15">
      <c r="A3331" t="s">
        <v>29</v>
      </c>
      <c r="B3331" t="s">
        <v>39</v>
      </c>
      <c r="C3331" t="s">
        <v>44</v>
      </c>
      <c r="D3331" t="s">
        <v>32</v>
      </c>
      <c r="E3331">
        <v>17</v>
      </c>
      <c r="F3331" t="str">
        <f t="shared" ref="F3331:F3394" si="52">CONCATENATE(A3331,B3331,C3331,D3331,E3331)</f>
        <v>Average Per Premise1-in-2May System Peak Day50% Cycling17</v>
      </c>
      <c r="G3331">
        <v>8.2563209999999998</v>
      </c>
      <c r="H3331">
        <v>8.6433140000000002</v>
      </c>
      <c r="I3331">
        <v>75.614500000000007</v>
      </c>
      <c r="J3331">
        <v>-4.67751E-2</v>
      </c>
      <c r="K3331">
        <v>0.2094985</v>
      </c>
      <c r="L3331">
        <v>0.38699280000000003</v>
      </c>
      <c r="M3331">
        <v>0.56448710000000002</v>
      </c>
      <c r="N3331">
        <v>0.82076070000000001</v>
      </c>
      <c r="O3331">
        <v>3401</v>
      </c>
    </row>
    <row r="3332" spans="1:15">
      <c r="A3332" t="s">
        <v>30</v>
      </c>
      <c r="B3332" t="s">
        <v>39</v>
      </c>
      <c r="C3332" t="s">
        <v>44</v>
      </c>
      <c r="D3332" t="s">
        <v>32</v>
      </c>
      <c r="E3332">
        <v>17</v>
      </c>
      <c r="F3332" t="str">
        <f t="shared" si="52"/>
        <v>Average Per Device1-in-2May System Peak Day50% Cycling17</v>
      </c>
      <c r="G3332">
        <v>3.6543139999999998</v>
      </c>
      <c r="H3332">
        <v>3.8256000000000001</v>
      </c>
      <c r="I3332">
        <v>75.614500000000007</v>
      </c>
      <c r="J3332">
        <v>-2.0702999999999999E-2</v>
      </c>
      <c r="K3332">
        <v>9.2725699999999994E-2</v>
      </c>
      <c r="L3332">
        <v>0.1712861</v>
      </c>
      <c r="M3332">
        <v>0.2498465</v>
      </c>
      <c r="N3332">
        <v>0.36327530000000002</v>
      </c>
      <c r="O3332">
        <v>3401</v>
      </c>
    </row>
    <row r="3333" spans="1:15">
      <c r="A3333" t="s">
        <v>51</v>
      </c>
      <c r="B3333" t="s">
        <v>39</v>
      </c>
      <c r="C3333" t="s">
        <v>44</v>
      </c>
      <c r="D3333" t="s">
        <v>32</v>
      </c>
      <c r="E3333">
        <v>17</v>
      </c>
      <c r="F3333" t="str">
        <f t="shared" si="52"/>
        <v>Aggregate1-in-2May System Peak Day50% Cycling17</v>
      </c>
      <c r="G3333">
        <v>28.079750000000001</v>
      </c>
      <c r="H3333">
        <v>29.395910000000001</v>
      </c>
      <c r="I3333">
        <v>75.614500000000007</v>
      </c>
      <c r="J3333">
        <v>-0.15908220000000001</v>
      </c>
      <c r="K3333">
        <v>0.71250429999999998</v>
      </c>
      <c r="L3333">
        <v>1.3161620000000001</v>
      </c>
      <c r="M3333">
        <v>1.9198200000000001</v>
      </c>
      <c r="N3333">
        <v>2.791407</v>
      </c>
      <c r="O3333">
        <v>3401</v>
      </c>
    </row>
    <row r="3334" spans="1:15">
      <c r="A3334" t="s">
        <v>31</v>
      </c>
      <c r="B3334" t="s">
        <v>39</v>
      </c>
      <c r="C3334" t="s">
        <v>44</v>
      </c>
      <c r="D3334" t="s">
        <v>32</v>
      </c>
      <c r="E3334">
        <v>18</v>
      </c>
      <c r="F3334" t="str">
        <f t="shared" si="52"/>
        <v>Average Per Ton1-in-2May System Peak Day50% Cycling18</v>
      </c>
      <c r="G3334">
        <v>0.84564289999999998</v>
      </c>
      <c r="H3334">
        <v>0.87793399999999999</v>
      </c>
      <c r="I3334">
        <v>73.836799999999997</v>
      </c>
      <c r="J3334">
        <v>-3.9029999999999998E-3</v>
      </c>
      <c r="K3334">
        <v>1.7480800000000001E-2</v>
      </c>
      <c r="L3334">
        <v>3.2291100000000003E-2</v>
      </c>
      <c r="M3334">
        <v>4.7101400000000002E-2</v>
      </c>
      <c r="N3334">
        <v>6.8485099999999993E-2</v>
      </c>
      <c r="O3334">
        <v>3401</v>
      </c>
    </row>
    <row r="3335" spans="1:15">
      <c r="A3335" t="s">
        <v>29</v>
      </c>
      <c r="B3335" t="s">
        <v>39</v>
      </c>
      <c r="C3335" t="s">
        <v>44</v>
      </c>
      <c r="D3335" t="s">
        <v>32</v>
      </c>
      <c r="E3335">
        <v>18</v>
      </c>
      <c r="F3335" t="str">
        <f t="shared" si="52"/>
        <v>Average Per Premise1-in-2May System Peak Day50% Cycling18</v>
      </c>
      <c r="G3335">
        <v>7.4253720000000003</v>
      </c>
      <c r="H3335">
        <v>7.7089109999999996</v>
      </c>
      <c r="I3335">
        <v>73.836799999999997</v>
      </c>
      <c r="J3335">
        <v>-3.42709E-2</v>
      </c>
      <c r="K3335">
        <v>0.15349399999999999</v>
      </c>
      <c r="L3335">
        <v>0.2835394</v>
      </c>
      <c r="M3335">
        <v>0.41358479999999997</v>
      </c>
      <c r="N3335">
        <v>0.60134969999999999</v>
      </c>
      <c r="O3335">
        <v>3401</v>
      </c>
    </row>
    <row r="3336" spans="1:15">
      <c r="A3336" t="s">
        <v>30</v>
      </c>
      <c r="B3336" t="s">
        <v>39</v>
      </c>
      <c r="C3336" t="s">
        <v>44</v>
      </c>
      <c r="D3336" t="s">
        <v>32</v>
      </c>
      <c r="E3336">
        <v>18</v>
      </c>
      <c r="F3336" t="str">
        <f t="shared" si="52"/>
        <v>Average Per Device1-in-2May System Peak Day50% Cycling18</v>
      </c>
      <c r="G3336">
        <v>3.2865289999999998</v>
      </c>
      <c r="H3336">
        <v>3.412026</v>
      </c>
      <c r="I3336">
        <v>73.836799999999997</v>
      </c>
      <c r="J3336">
        <v>-1.5168600000000001E-2</v>
      </c>
      <c r="K3336">
        <v>6.7937700000000004E-2</v>
      </c>
      <c r="L3336">
        <v>0.12549679999999999</v>
      </c>
      <c r="M3336">
        <v>0.18305589999999999</v>
      </c>
      <c r="N3336">
        <v>0.26616220000000002</v>
      </c>
      <c r="O3336">
        <v>3401</v>
      </c>
    </row>
    <row r="3337" spans="1:15">
      <c r="A3337" t="s">
        <v>51</v>
      </c>
      <c r="B3337" t="s">
        <v>39</v>
      </c>
      <c r="C3337" t="s">
        <v>44</v>
      </c>
      <c r="D3337" t="s">
        <v>32</v>
      </c>
      <c r="E3337">
        <v>18</v>
      </c>
      <c r="F3337" t="str">
        <f t="shared" si="52"/>
        <v>Aggregate1-in-2May System Peak Day50% Cycling18</v>
      </c>
      <c r="G3337">
        <v>25.253689999999999</v>
      </c>
      <c r="H3337">
        <v>26.21801</v>
      </c>
      <c r="I3337">
        <v>73.836799999999997</v>
      </c>
      <c r="J3337">
        <v>-0.1165554</v>
      </c>
      <c r="K3337">
        <v>0.52203310000000003</v>
      </c>
      <c r="L3337">
        <v>0.96431750000000005</v>
      </c>
      <c r="M3337">
        <v>1.4066019999999999</v>
      </c>
      <c r="N3337">
        <v>2.0451899999999998</v>
      </c>
      <c r="O3337">
        <v>3401</v>
      </c>
    </row>
    <row r="3338" spans="1:15">
      <c r="A3338" t="s">
        <v>31</v>
      </c>
      <c r="B3338" t="s">
        <v>39</v>
      </c>
      <c r="C3338" t="s">
        <v>44</v>
      </c>
      <c r="D3338" t="s">
        <v>32</v>
      </c>
      <c r="E3338">
        <v>19</v>
      </c>
      <c r="F3338" t="str">
        <f t="shared" si="52"/>
        <v>Average Per Ton1-in-2May System Peak Day50% Cycling19</v>
      </c>
      <c r="G3338">
        <v>0.75612290000000004</v>
      </c>
      <c r="H3338">
        <v>0.75612290000000004</v>
      </c>
      <c r="I3338">
        <v>72.5869</v>
      </c>
      <c r="J3338">
        <v>0</v>
      </c>
      <c r="K3338">
        <v>0</v>
      </c>
      <c r="L3338">
        <v>0</v>
      </c>
      <c r="M3338">
        <v>0</v>
      </c>
      <c r="N3338">
        <v>0</v>
      </c>
      <c r="O3338">
        <v>3401</v>
      </c>
    </row>
    <row r="3339" spans="1:15">
      <c r="A3339" t="s">
        <v>29</v>
      </c>
      <c r="B3339" t="s">
        <v>39</v>
      </c>
      <c r="C3339" t="s">
        <v>44</v>
      </c>
      <c r="D3339" t="s">
        <v>32</v>
      </c>
      <c r="E3339">
        <v>19</v>
      </c>
      <c r="F3339" t="str">
        <f t="shared" si="52"/>
        <v>Average Per Premise1-in-2May System Peak Day50% Cycling19</v>
      </c>
      <c r="G3339">
        <v>6.6393199999999997</v>
      </c>
      <c r="H3339">
        <v>6.6393199999999997</v>
      </c>
      <c r="I3339">
        <v>72.5869</v>
      </c>
      <c r="J3339">
        <v>0</v>
      </c>
      <c r="K3339">
        <v>0</v>
      </c>
      <c r="L3339">
        <v>0</v>
      </c>
      <c r="M3339">
        <v>0</v>
      </c>
      <c r="N3339">
        <v>0</v>
      </c>
      <c r="O3339">
        <v>3401</v>
      </c>
    </row>
    <row r="3340" spans="1:15">
      <c r="A3340" t="s">
        <v>30</v>
      </c>
      <c r="B3340" t="s">
        <v>39</v>
      </c>
      <c r="C3340" t="s">
        <v>44</v>
      </c>
      <c r="D3340" t="s">
        <v>32</v>
      </c>
      <c r="E3340">
        <v>19</v>
      </c>
      <c r="F3340" t="str">
        <f t="shared" si="52"/>
        <v>Average Per Device1-in-2May System Peak Day50% Cycling19</v>
      </c>
      <c r="G3340">
        <v>2.9386160000000001</v>
      </c>
      <c r="H3340">
        <v>2.9386160000000001</v>
      </c>
      <c r="I3340">
        <v>72.5869</v>
      </c>
      <c r="J3340">
        <v>0</v>
      </c>
      <c r="K3340">
        <v>0</v>
      </c>
      <c r="L3340">
        <v>0</v>
      </c>
      <c r="M3340">
        <v>0</v>
      </c>
      <c r="N3340">
        <v>0</v>
      </c>
      <c r="O3340">
        <v>3401</v>
      </c>
    </row>
    <row r="3341" spans="1:15">
      <c r="A3341" t="s">
        <v>51</v>
      </c>
      <c r="B3341" t="s">
        <v>39</v>
      </c>
      <c r="C3341" t="s">
        <v>44</v>
      </c>
      <c r="D3341" t="s">
        <v>32</v>
      </c>
      <c r="E3341">
        <v>19</v>
      </c>
      <c r="F3341" t="str">
        <f t="shared" si="52"/>
        <v>Aggregate1-in-2May System Peak Day50% Cycling19</v>
      </c>
      <c r="G3341">
        <v>22.58033</v>
      </c>
      <c r="H3341">
        <v>22.58033</v>
      </c>
      <c r="I3341">
        <v>72.5869</v>
      </c>
      <c r="J3341">
        <v>0</v>
      </c>
      <c r="K3341">
        <v>0</v>
      </c>
      <c r="L3341">
        <v>0</v>
      </c>
      <c r="M3341">
        <v>0</v>
      </c>
      <c r="N3341">
        <v>0</v>
      </c>
      <c r="O3341">
        <v>3401</v>
      </c>
    </row>
    <row r="3342" spans="1:15">
      <c r="A3342" t="s">
        <v>31</v>
      </c>
      <c r="B3342" t="s">
        <v>39</v>
      </c>
      <c r="C3342" t="s">
        <v>44</v>
      </c>
      <c r="D3342" t="s">
        <v>32</v>
      </c>
      <c r="E3342">
        <v>20</v>
      </c>
      <c r="F3342" t="str">
        <f t="shared" si="52"/>
        <v>Average Per Ton1-in-2May System Peak Day50% Cycling20</v>
      </c>
      <c r="G3342">
        <v>0.70552099999999995</v>
      </c>
      <c r="H3342">
        <v>0.70552099999999995</v>
      </c>
      <c r="I3342">
        <v>66.667699999999996</v>
      </c>
      <c r="J3342">
        <v>0</v>
      </c>
      <c r="K3342">
        <v>0</v>
      </c>
      <c r="L3342">
        <v>0</v>
      </c>
      <c r="M3342">
        <v>0</v>
      </c>
      <c r="N3342">
        <v>0</v>
      </c>
      <c r="O3342">
        <v>3401</v>
      </c>
    </row>
    <row r="3343" spans="1:15">
      <c r="A3343" t="s">
        <v>29</v>
      </c>
      <c r="B3343" t="s">
        <v>39</v>
      </c>
      <c r="C3343" t="s">
        <v>44</v>
      </c>
      <c r="D3343" t="s">
        <v>32</v>
      </c>
      <c r="E3343">
        <v>20</v>
      </c>
      <c r="F3343" t="str">
        <f t="shared" si="52"/>
        <v>Average Per Premise1-in-2May System Peak Day50% Cycling20</v>
      </c>
      <c r="G3343">
        <v>6.1949969999999999</v>
      </c>
      <c r="H3343">
        <v>6.1949969999999999</v>
      </c>
      <c r="I3343">
        <v>66.667699999999996</v>
      </c>
      <c r="J3343">
        <v>0</v>
      </c>
      <c r="K3343">
        <v>0</v>
      </c>
      <c r="L3343">
        <v>0</v>
      </c>
      <c r="M3343">
        <v>0</v>
      </c>
      <c r="N3343">
        <v>0</v>
      </c>
      <c r="O3343">
        <v>3401</v>
      </c>
    </row>
    <row r="3344" spans="1:15">
      <c r="A3344" t="s">
        <v>30</v>
      </c>
      <c r="B3344" t="s">
        <v>39</v>
      </c>
      <c r="C3344" t="s">
        <v>44</v>
      </c>
      <c r="D3344" t="s">
        <v>32</v>
      </c>
      <c r="E3344">
        <v>20</v>
      </c>
      <c r="F3344" t="str">
        <f t="shared" si="52"/>
        <v>Average Per Device1-in-2May System Peak Day50% Cycling20</v>
      </c>
      <c r="G3344">
        <v>2.7419549999999999</v>
      </c>
      <c r="H3344">
        <v>2.7419549999999999</v>
      </c>
      <c r="I3344">
        <v>66.667699999999996</v>
      </c>
      <c r="J3344">
        <v>0</v>
      </c>
      <c r="K3344">
        <v>0</v>
      </c>
      <c r="L3344">
        <v>0</v>
      </c>
      <c r="M3344">
        <v>0</v>
      </c>
      <c r="N3344">
        <v>0</v>
      </c>
      <c r="O3344">
        <v>3401</v>
      </c>
    </row>
    <row r="3345" spans="1:15">
      <c r="A3345" t="s">
        <v>51</v>
      </c>
      <c r="B3345" t="s">
        <v>39</v>
      </c>
      <c r="C3345" t="s">
        <v>44</v>
      </c>
      <c r="D3345" t="s">
        <v>32</v>
      </c>
      <c r="E3345">
        <v>20</v>
      </c>
      <c r="F3345" t="str">
        <f t="shared" si="52"/>
        <v>Aggregate1-in-2May System Peak Day50% Cycling20</v>
      </c>
      <c r="G3345">
        <v>21.069189999999999</v>
      </c>
      <c r="H3345">
        <v>21.069189999999999</v>
      </c>
      <c r="I3345">
        <v>66.667699999999996</v>
      </c>
      <c r="J3345">
        <v>0</v>
      </c>
      <c r="K3345">
        <v>0</v>
      </c>
      <c r="L3345">
        <v>0</v>
      </c>
      <c r="M3345">
        <v>0</v>
      </c>
      <c r="N3345">
        <v>0</v>
      </c>
      <c r="O3345">
        <v>3401</v>
      </c>
    </row>
    <row r="3346" spans="1:15">
      <c r="A3346" t="s">
        <v>31</v>
      </c>
      <c r="B3346" t="s">
        <v>39</v>
      </c>
      <c r="C3346" t="s">
        <v>44</v>
      </c>
      <c r="D3346" t="s">
        <v>32</v>
      </c>
      <c r="E3346">
        <v>21</v>
      </c>
      <c r="F3346" t="str">
        <f t="shared" si="52"/>
        <v>Average Per Ton1-in-2May System Peak Day50% Cycling21</v>
      </c>
      <c r="G3346">
        <v>0.64778100000000005</v>
      </c>
      <c r="H3346">
        <v>0.64778100000000005</v>
      </c>
      <c r="I3346">
        <v>65.086399999999998</v>
      </c>
      <c r="J3346">
        <v>0</v>
      </c>
      <c r="K3346">
        <v>0</v>
      </c>
      <c r="L3346">
        <v>0</v>
      </c>
      <c r="M3346">
        <v>0</v>
      </c>
      <c r="N3346">
        <v>0</v>
      </c>
      <c r="O3346">
        <v>3401</v>
      </c>
    </row>
    <row r="3347" spans="1:15">
      <c r="A3347" t="s">
        <v>29</v>
      </c>
      <c r="B3347" t="s">
        <v>39</v>
      </c>
      <c r="C3347" t="s">
        <v>44</v>
      </c>
      <c r="D3347" t="s">
        <v>32</v>
      </c>
      <c r="E3347">
        <v>21</v>
      </c>
      <c r="F3347" t="str">
        <f t="shared" si="52"/>
        <v>Average Per Premise1-in-2May System Peak Day50% Cycling21</v>
      </c>
      <c r="G3347">
        <v>5.6879970000000002</v>
      </c>
      <c r="H3347">
        <v>5.6879970000000002</v>
      </c>
      <c r="I3347">
        <v>65.086399999999998</v>
      </c>
      <c r="J3347">
        <v>0</v>
      </c>
      <c r="K3347">
        <v>0</v>
      </c>
      <c r="L3347">
        <v>0</v>
      </c>
      <c r="M3347">
        <v>0</v>
      </c>
      <c r="N3347">
        <v>0</v>
      </c>
      <c r="O3347">
        <v>3401</v>
      </c>
    </row>
    <row r="3348" spans="1:15">
      <c r="A3348" t="s">
        <v>30</v>
      </c>
      <c r="B3348" t="s">
        <v>39</v>
      </c>
      <c r="C3348" t="s">
        <v>44</v>
      </c>
      <c r="D3348" t="s">
        <v>32</v>
      </c>
      <c r="E3348">
        <v>21</v>
      </c>
      <c r="F3348" t="str">
        <f t="shared" si="52"/>
        <v>Average Per Device1-in-2May System Peak Day50% Cycling21</v>
      </c>
      <c r="G3348">
        <v>2.5175529999999999</v>
      </c>
      <c r="H3348">
        <v>2.5175529999999999</v>
      </c>
      <c r="I3348">
        <v>65.086399999999998</v>
      </c>
      <c r="J3348">
        <v>0</v>
      </c>
      <c r="K3348">
        <v>0</v>
      </c>
      <c r="L3348">
        <v>0</v>
      </c>
      <c r="M3348">
        <v>0</v>
      </c>
      <c r="N3348">
        <v>0</v>
      </c>
      <c r="O3348">
        <v>3401</v>
      </c>
    </row>
    <row r="3349" spans="1:15">
      <c r="A3349" t="s">
        <v>51</v>
      </c>
      <c r="B3349" t="s">
        <v>39</v>
      </c>
      <c r="C3349" t="s">
        <v>44</v>
      </c>
      <c r="D3349" t="s">
        <v>32</v>
      </c>
      <c r="E3349">
        <v>21</v>
      </c>
      <c r="F3349" t="str">
        <f t="shared" si="52"/>
        <v>Aggregate1-in-2May System Peak Day50% Cycling21</v>
      </c>
      <c r="G3349">
        <v>19.34488</v>
      </c>
      <c r="H3349">
        <v>19.34488</v>
      </c>
      <c r="I3349">
        <v>65.086399999999998</v>
      </c>
      <c r="J3349">
        <v>0</v>
      </c>
      <c r="K3349">
        <v>0</v>
      </c>
      <c r="L3349">
        <v>0</v>
      </c>
      <c r="M3349">
        <v>0</v>
      </c>
      <c r="N3349">
        <v>0</v>
      </c>
      <c r="O3349">
        <v>3401</v>
      </c>
    </row>
    <row r="3350" spans="1:15">
      <c r="A3350" t="s">
        <v>31</v>
      </c>
      <c r="B3350" t="s">
        <v>39</v>
      </c>
      <c r="C3350" t="s">
        <v>44</v>
      </c>
      <c r="D3350" t="s">
        <v>32</v>
      </c>
      <c r="E3350">
        <v>22</v>
      </c>
      <c r="F3350" t="str">
        <f t="shared" si="52"/>
        <v>Average Per Ton1-in-2May System Peak Day50% Cycling22</v>
      </c>
      <c r="G3350">
        <v>0.56761099999999998</v>
      </c>
      <c r="H3350">
        <v>0.56761099999999998</v>
      </c>
      <c r="I3350">
        <v>63.4602</v>
      </c>
      <c r="J3350">
        <v>0</v>
      </c>
      <c r="K3350">
        <v>0</v>
      </c>
      <c r="L3350">
        <v>0</v>
      </c>
      <c r="M3350">
        <v>0</v>
      </c>
      <c r="N3350">
        <v>0</v>
      </c>
      <c r="O3350">
        <v>3401</v>
      </c>
    </row>
    <row r="3351" spans="1:15">
      <c r="A3351" t="s">
        <v>29</v>
      </c>
      <c r="B3351" t="s">
        <v>39</v>
      </c>
      <c r="C3351" t="s">
        <v>44</v>
      </c>
      <c r="D3351" t="s">
        <v>32</v>
      </c>
      <c r="E3351">
        <v>22</v>
      </c>
      <c r="F3351" t="str">
        <f t="shared" si="52"/>
        <v>Average Per Premise1-in-2May System Peak Day50% Cycling22</v>
      </c>
      <c r="G3351">
        <v>4.9840450000000001</v>
      </c>
      <c r="H3351">
        <v>4.9840450000000001</v>
      </c>
      <c r="I3351">
        <v>63.4602</v>
      </c>
      <c r="J3351">
        <v>0</v>
      </c>
      <c r="K3351">
        <v>0</v>
      </c>
      <c r="L3351">
        <v>0</v>
      </c>
      <c r="M3351">
        <v>0</v>
      </c>
      <c r="N3351">
        <v>0</v>
      </c>
      <c r="O3351">
        <v>3401</v>
      </c>
    </row>
    <row r="3352" spans="1:15">
      <c r="A3352" t="s">
        <v>30</v>
      </c>
      <c r="B3352" t="s">
        <v>39</v>
      </c>
      <c r="C3352" t="s">
        <v>44</v>
      </c>
      <c r="D3352" t="s">
        <v>32</v>
      </c>
      <c r="E3352">
        <v>22</v>
      </c>
      <c r="F3352" t="str">
        <f t="shared" si="52"/>
        <v>Average Per Device1-in-2May System Peak Day50% Cycling22</v>
      </c>
      <c r="G3352">
        <v>2.205978</v>
      </c>
      <c r="H3352">
        <v>2.205978</v>
      </c>
      <c r="I3352">
        <v>63.4602</v>
      </c>
      <c r="J3352">
        <v>0</v>
      </c>
      <c r="K3352">
        <v>0</v>
      </c>
      <c r="L3352">
        <v>0</v>
      </c>
      <c r="M3352">
        <v>0</v>
      </c>
      <c r="N3352">
        <v>0</v>
      </c>
      <c r="O3352">
        <v>3401</v>
      </c>
    </row>
    <row r="3353" spans="1:15">
      <c r="A3353" t="s">
        <v>51</v>
      </c>
      <c r="B3353" t="s">
        <v>39</v>
      </c>
      <c r="C3353" t="s">
        <v>44</v>
      </c>
      <c r="D3353" t="s">
        <v>32</v>
      </c>
      <c r="E3353">
        <v>22</v>
      </c>
      <c r="F3353" t="str">
        <f t="shared" si="52"/>
        <v>Aggregate1-in-2May System Peak Day50% Cycling22</v>
      </c>
      <c r="G3353">
        <v>16.95074</v>
      </c>
      <c r="H3353">
        <v>16.95074</v>
      </c>
      <c r="I3353">
        <v>63.4602</v>
      </c>
      <c r="J3353">
        <v>0</v>
      </c>
      <c r="K3353">
        <v>0</v>
      </c>
      <c r="L3353">
        <v>0</v>
      </c>
      <c r="M3353">
        <v>0</v>
      </c>
      <c r="N3353">
        <v>0</v>
      </c>
      <c r="O3353">
        <v>3401</v>
      </c>
    </row>
    <row r="3354" spans="1:15">
      <c r="A3354" t="s">
        <v>31</v>
      </c>
      <c r="B3354" t="s">
        <v>39</v>
      </c>
      <c r="C3354" t="s">
        <v>44</v>
      </c>
      <c r="D3354" t="s">
        <v>32</v>
      </c>
      <c r="E3354">
        <v>23</v>
      </c>
      <c r="F3354" t="str">
        <f t="shared" si="52"/>
        <v>Average Per Ton1-in-2May System Peak Day50% Cycling23</v>
      </c>
      <c r="G3354">
        <v>0.49450870000000002</v>
      </c>
      <c r="H3354">
        <v>0.49450870000000002</v>
      </c>
      <c r="I3354">
        <v>61.771500000000003</v>
      </c>
      <c r="J3354">
        <v>0</v>
      </c>
      <c r="K3354">
        <v>0</v>
      </c>
      <c r="L3354">
        <v>0</v>
      </c>
      <c r="M3354">
        <v>0</v>
      </c>
      <c r="N3354">
        <v>0</v>
      </c>
      <c r="O3354">
        <v>3401</v>
      </c>
    </row>
    <row r="3355" spans="1:15">
      <c r="A3355" t="s">
        <v>29</v>
      </c>
      <c r="B3355" t="s">
        <v>39</v>
      </c>
      <c r="C3355" t="s">
        <v>44</v>
      </c>
      <c r="D3355" t="s">
        <v>32</v>
      </c>
      <c r="E3355">
        <v>23</v>
      </c>
      <c r="F3355" t="str">
        <f t="shared" si="52"/>
        <v>Average Per Premise1-in-2May System Peak Day50% Cycling23</v>
      </c>
      <c r="G3355">
        <v>4.3421529999999997</v>
      </c>
      <c r="H3355">
        <v>4.3421529999999997</v>
      </c>
      <c r="I3355">
        <v>61.771500000000003</v>
      </c>
      <c r="J3355">
        <v>0</v>
      </c>
      <c r="K3355">
        <v>0</v>
      </c>
      <c r="L3355">
        <v>0</v>
      </c>
      <c r="M3355">
        <v>0</v>
      </c>
      <c r="N3355">
        <v>0</v>
      </c>
      <c r="O3355">
        <v>3401</v>
      </c>
    </row>
    <row r="3356" spans="1:15">
      <c r="A3356" t="s">
        <v>30</v>
      </c>
      <c r="B3356" t="s">
        <v>39</v>
      </c>
      <c r="C3356" t="s">
        <v>44</v>
      </c>
      <c r="D3356" t="s">
        <v>32</v>
      </c>
      <c r="E3356">
        <v>23</v>
      </c>
      <c r="F3356" t="str">
        <f t="shared" si="52"/>
        <v>Average Per Device1-in-2May System Peak Day50% Cycling23</v>
      </c>
      <c r="G3356">
        <v>1.921872</v>
      </c>
      <c r="H3356">
        <v>1.921872</v>
      </c>
      <c r="I3356">
        <v>61.771500000000003</v>
      </c>
      <c r="J3356">
        <v>0</v>
      </c>
      <c r="K3356">
        <v>0</v>
      </c>
      <c r="L3356">
        <v>0</v>
      </c>
      <c r="M3356">
        <v>0</v>
      </c>
      <c r="N3356">
        <v>0</v>
      </c>
      <c r="O3356">
        <v>3401</v>
      </c>
    </row>
    <row r="3357" spans="1:15">
      <c r="A3357" t="s">
        <v>51</v>
      </c>
      <c r="B3357" t="s">
        <v>39</v>
      </c>
      <c r="C3357" t="s">
        <v>44</v>
      </c>
      <c r="D3357" t="s">
        <v>32</v>
      </c>
      <c r="E3357">
        <v>23</v>
      </c>
      <c r="F3357" t="str">
        <f t="shared" si="52"/>
        <v>Aggregate1-in-2May System Peak Day50% Cycling23</v>
      </c>
      <c r="G3357">
        <v>14.767659999999999</v>
      </c>
      <c r="H3357">
        <v>14.767659999999999</v>
      </c>
      <c r="I3357">
        <v>61.771500000000003</v>
      </c>
      <c r="J3357">
        <v>0</v>
      </c>
      <c r="K3357">
        <v>0</v>
      </c>
      <c r="L3357">
        <v>0</v>
      </c>
      <c r="M3357">
        <v>0</v>
      </c>
      <c r="N3357">
        <v>0</v>
      </c>
      <c r="O3357">
        <v>3401</v>
      </c>
    </row>
    <row r="3358" spans="1:15">
      <c r="A3358" t="s">
        <v>31</v>
      </c>
      <c r="B3358" t="s">
        <v>39</v>
      </c>
      <c r="C3358" t="s">
        <v>44</v>
      </c>
      <c r="D3358" t="s">
        <v>32</v>
      </c>
      <c r="E3358">
        <v>24</v>
      </c>
      <c r="F3358" t="str">
        <f t="shared" si="52"/>
        <v>Average Per Ton1-in-2May System Peak Day50% Cycling24</v>
      </c>
      <c r="G3358">
        <v>0.44623180000000001</v>
      </c>
      <c r="H3358">
        <v>0.44623180000000001</v>
      </c>
      <c r="I3358">
        <v>60.9953</v>
      </c>
      <c r="J3358">
        <v>0</v>
      </c>
      <c r="K3358">
        <v>0</v>
      </c>
      <c r="L3358">
        <v>0</v>
      </c>
      <c r="M3358">
        <v>0</v>
      </c>
      <c r="N3358">
        <v>0</v>
      </c>
      <c r="O3358">
        <v>3401</v>
      </c>
    </row>
    <row r="3359" spans="1:15">
      <c r="A3359" t="s">
        <v>29</v>
      </c>
      <c r="B3359" t="s">
        <v>39</v>
      </c>
      <c r="C3359" t="s">
        <v>44</v>
      </c>
      <c r="D3359" t="s">
        <v>32</v>
      </c>
      <c r="E3359">
        <v>24</v>
      </c>
      <c r="F3359" t="str">
        <f t="shared" si="52"/>
        <v>Average Per Premise1-in-2May System Peak Day50% Cycling24</v>
      </c>
      <c r="G3359">
        <v>3.9182459999999999</v>
      </c>
      <c r="H3359">
        <v>3.9182459999999999</v>
      </c>
      <c r="I3359">
        <v>60.9953</v>
      </c>
      <c r="J3359">
        <v>0</v>
      </c>
      <c r="K3359">
        <v>0</v>
      </c>
      <c r="L3359">
        <v>0</v>
      </c>
      <c r="M3359">
        <v>0</v>
      </c>
      <c r="N3359">
        <v>0</v>
      </c>
      <c r="O3359">
        <v>3401</v>
      </c>
    </row>
    <row r="3360" spans="1:15">
      <c r="A3360" t="s">
        <v>30</v>
      </c>
      <c r="B3360" t="s">
        <v>39</v>
      </c>
      <c r="C3360" t="s">
        <v>44</v>
      </c>
      <c r="D3360" t="s">
        <v>32</v>
      </c>
      <c r="E3360">
        <v>24</v>
      </c>
      <c r="F3360" t="str">
        <f t="shared" si="52"/>
        <v>Average Per Device1-in-2May System Peak Day50% Cycling24</v>
      </c>
      <c r="G3360">
        <v>1.7342470000000001</v>
      </c>
      <c r="H3360">
        <v>1.7342470000000001</v>
      </c>
      <c r="I3360">
        <v>60.9953</v>
      </c>
      <c r="J3360">
        <v>0</v>
      </c>
      <c r="K3360">
        <v>0</v>
      </c>
      <c r="L3360">
        <v>0</v>
      </c>
      <c r="M3360">
        <v>0</v>
      </c>
      <c r="N3360">
        <v>0</v>
      </c>
      <c r="O3360">
        <v>3401</v>
      </c>
    </row>
    <row r="3361" spans="1:15">
      <c r="A3361" t="s">
        <v>51</v>
      </c>
      <c r="B3361" t="s">
        <v>39</v>
      </c>
      <c r="C3361" t="s">
        <v>44</v>
      </c>
      <c r="D3361" t="s">
        <v>32</v>
      </c>
      <c r="E3361">
        <v>24</v>
      </c>
      <c r="F3361" t="str">
        <f t="shared" si="52"/>
        <v>Aggregate1-in-2May System Peak Day50% Cycling24</v>
      </c>
      <c r="G3361">
        <v>13.325950000000001</v>
      </c>
      <c r="H3361">
        <v>13.325950000000001</v>
      </c>
      <c r="I3361">
        <v>60.9953</v>
      </c>
      <c r="J3361">
        <v>0</v>
      </c>
      <c r="K3361">
        <v>0</v>
      </c>
      <c r="L3361">
        <v>0</v>
      </c>
      <c r="M3361">
        <v>0</v>
      </c>
      <c r="N3361">
        <v>0</v>
      </c>
      <c r="O3361">
        <v>3401</v>
      </c>
    </row>
    <row r="3362" spans="1:15">
      <c r="A3362" t="s">
        <v>31</v>
      </c>
      <c r="B3362" t="s">
        <v>39</v>
      </c>
      <c r="C3362" t="s">
        <v>44</v>
      </c>
      <c r="D3362" t="s">
        <v>27</v>
      </c>
      <c r="E3362">
        <v>1</v>
      </c>
      <c r="F3362" t="str">
        <f t="shared" si="52"/>
        <v>Average Per Ton1-in-2May System Peak DayAll1</v>
      </c>
      <c r="G3362">
        <v>0.41363680000000003</v>
      </c>
      <c r="H3362">
        <v>0.41363680000000003</v>
      </c>
      <c r="I3362">
        <v>59.710099999999997</v>
      </c>
      <c r="J3362">
        <v>0</v>
      </c>
      <c r="K3362">
        <v>0</v>
      </c>
      <c r="L3362">
        <v>0</v>
      </c>
      <c r="M3362">
        <v>0</v>
      </c>
      <c r="N3362">
        <v>0</v>
      </c>
      <c r="O3362">
        <v>4870</v>
      </c>
    </row>
    <row r="3363" spans="1:15">
      <c r="A3363" t="s">
        <v>29</v>
      </c>
      <c r="B3363" t="s">
        <v>39</v>
      </c>
      <c r="C3363" t="s">
        <v>44</v>
      </c>
      <c r="D3363" t="s">
        <v>27</v>
      </c>
      <c r="E3363">
        <v>1</v>
      </c>
      <c r="F3363" t="str">
        <f t="shared" si="52"/>
        <v>Average Per Premise1-in-2May System Peak DayAll1</v>
      </c>
      <c r="G3363">
        <v>3.8230230000000001</v>
      </c>
      <c r="H3363">
        <v>3.8230230000000001</v>
      </c>
      <c r="I3363">
        <v>59.710099999999997</v>
      </c>
      <c r="J3363">
        <v>0</v>
      </c>
      <c r="K3363">
        <v>0</v>
      </c>
      <c r="L3363">
        <v>0</v>
      </c>
      <c r="M3363">
        <v>0</v>
      </c>
      <c r="N3363">
        <v>0</v>
      </c>
      <c r="O3363">
        <v>4870</v>
      </c>
    </row>
    <row r="3364" spans="1:15">
      <c r="A3364" t="s">
        <v>30</v>
      </c>
      <c r="B3364" t="s">
        <v>39</v>
      </c>
      <c r="C3364" t="s">
        <v>44</v>
      </c>
      <c r="D3364" t="s">
        <v>27</v>
      </c>
      <c r="E3364">
        <v>1</v>
      </c>
      <c r="F3364" t="str">
        <f t="shared" si="52"/>
        <v>Average Per Device1-in-2May System Peak DayAll1</v>
      </c>
      <c r="G3364">
        <v>1.6057030000000001</v>
      </c>
      <c r="H3364">
        <v>1.6057030000000001</v>
      </c>
      <c r="I3364">
        <v>59.710099999999997</v>
      </c>
      <c r="J3364">
        <v>0</v>
      </c>
      <c r="K3364">
        <v>0</v>
      </c>
      <c r="L3364">
        <v>0</v>
      </c>
      <c r="M3364">
        <v>0</v>
      </c>
      <c r="N3364">
        <v>0</v>
      </c>
      <c r="O3364">
        <v>4870</v>
      </c>
    </row>
    <row r="3365" spans="1:15">
      <c r="A3365" t="s">
        <v>51</v>
      </c>
      <c r="B3365" t="s">
        <v>39</v>
      </c>
      <c r="C3365" t="s">
        <v>44</v>
      </c>
      <c r="D3365" t="s">
        <v>27</v>
      </c>
      <c r="E3365">
        <v>1</v>
      </c>
      <c r="F3365" t="str">
        <f t="shared" si="52"/>
        <v>Aggregate1-in-2May System Peak DayAll1</v>
      </c>
      <c r="G3365">
        <v>18.618120000000001</v>
      </c>
      <c r="H3365">
        <v>18.618120000000001</v>
      </c>
      <c r="I3365">
        <v>59.710099999999997</v>
      </c>
      <c r="J3365">
        <v>0</v>
      </c>
      <c r="K3365">
        <v>0</v>
      </c>
      <c r="L3365">
        <v>0</v>
      </c>
      <c r="M3365">
        <v>0</v>
      </c>
      <c r="N3365">
        <v>0</v>
      </c>
      <c r="O3365">
        <v>4870</v>
      </c>
    </row>
    <row r="3366" spans="1:15">
      <c r="A3366" t="s">
        <v>31</v>
      </c>
      <c r="B3366" t="s">
        <v>39</v>
      </c>
      <c r="C3366" t="s">
        <v>44</v>
      </c>
      <c r="D3366" t="s">
        <v>27</v>
      </c>
      <c r="E3366">
        <v>2</v>
      </c>
      <c r="F3366" t="str">
        <f t="shared" si="52"/>
        <v>Average Per Ton1-in-2May System Peak DayAll2</v>
      </c>
      <c r="G3366">
        <v>0.3962791</v>
      </c>
      <c r="H3366">
        <v>0.3962791</v>
      </c>
      <c r="I3366">
        <v>59.216000000000001</v>
      </c>
      <c r="J3366">
        <v>0</v>
      </c>
      <c r="K3366">
        <v>0</v>
      </c>
      <c r="L3366">
        <v>0</v>
      </c>
      <c r="M3366">
        <v>0</v>
      </c>
      <c r="N3366">
        <v>0</v>
      </c>
      <c r="O3366">
        <v>4870</v>
      </c>
    </row>
    <row r="3367" spans="1:15">
      <c r="A3367" t="s">
        <v>29</v>
      </c>
      <c r="B3367" t="s">
        <v>39</v>
      </c>
      <c r="C3367" t="s">
        <v>44</v>
      </c>
      <c r="D3367" t="s">
        <v>27</v>
      </c>
      <c r="E3367">
        <v>2</v>
      </c>
      <c r="F3367" t="str">
        <f t="shared" si="52"/>
        <v>Average Per Premise1-in-2May System Peak DayAll2</v>
      </c>
      <c r="G3367">
        <v>3.6625960000000002</v>
      </c>
      <c r="H3367">
        <v>3.6625960000000002</v>
      </c>
      <c r="I3367">
        <v>59.216000000000001</v>
      </c>
      <c r="J3367">
        <v>0</v>
      </c>
      <c r="K3367">
        <v>0</v>
      </c>
      <c r="L3367">
        <v>0</v>
      </c>
      <c r="M3367">
        <v>0</v>
      </c>
      <c r="N3367">
        <v>0</v>
      </c>
      <c r="O3367">
        <v>4870</v>
      </c>
    </row>
    <row r="3368" spans="1:15">
      <c r="A3368" t="s">
        <v>30</v>
      </c>
      <c r="B3368" t="s">
        <v>39</v>
      </c>
      <c r="C3368" t="s">
        <v>44</v>
      </c>
      <c r="D3368" t="s">
        <v>27</v>
      </c>
      <c r="E3368">
        <v>2</v>
      </c>
      <c r="F3368" t="str">
        <f t="shared" si="52"/>
        <v>Average Per Device1-in-2May System Peak DayAll2</v>
      </c>
      <c r="G3368">
        <v>1.538322</v>
      </c>
      <c r="H3368">
        <v>1.538322</v>
      </c>
      <c r="I3368">
        <v>59.216000000000001</v>
      </c>
      <c r="J3368">
        <v>0</v>
      </c>
      <c r="K3368">
        <v>0</v>
      </c>
      <c r="L3368">
        <v>0</v>
      </c>
      <c r="M3368">
        <v>0</v>
      </c>
      <c r="N3368">
        <v>0</v>
      </c>
      <c r="O3368">
        <v>4870</v>
      </c>
    </row>
    <row r="3369" spans="1:15">
      <c r="A3369" t="s">
        <v>51</v>
      </c>
      <c r="B3369" t="s">
        <v>39</v>
      </c>
      <c r="C3369" t="s">
        <v>44</v>
      </c>
      <c r="D3369" t="s">
        <v>27</v>
      </c>
      <c r="E3369">
        <v>2</v>
      </c>
      <c r="F3369" t="str">
        <f t="shared" si="52"/>
        <v>Aggregate1-in-2May System Peak DayAll2</v>
      </c>
      <c r="G3369">
        <v>17.836839999999999</v>
      </c>
      <c r="H3369">
        <v>17.836839999999999</v>
      </c>
      <c r="I3369">
        <v>59.216000000000001</v>
      </c>
      <c r="J3369">
        <v>0</v>
      </c>
      <c r="K3369">
        <v>0</v>
      </c>
      <c r="L3369">
        <v>0</v>
      </c>
      <c r="M3369">
        <v>0</v>
      </c>
      <c r="N3369">
        <v>0</v>
      </c>
      <c r="O3369">
        <v>4870</v>
      </c>
    </row>
    <row r="3370" spans="1:15">
      <c r="A3370" t="s">
        <v>31</v>
      </c>
      <c r="B3370" t="s">
        <v>39</v>
      </c>
      <c r="C3370" t="s">
        <v>44</v>
      </c>
      <c r="D3370" t="s">
        <v>27</v>
      </c>
      <c r="E3370">
        <v>3</v>
      </c>
      <c r="F3370" t="str">
        <f t="shared" si="52"/>
        <v>Average Per Ton1-in-2May System Peak DayAll3</v>
      </c>
      <c r="G3370">
        <v>0.38452819999999999</v>
      </c>
      <c r="H3370">
        <v>0.38452819999999999</v>
      </c>
      <c r="I3370">
        <v>58.412799999999997</v>
      </c>
      <c r="J3370">
        <v>0</v>
      </c>
      <c r="K3370">
        <v>0</v>
      </c>
      <c r="L3370">
        <v>0</v>
      </c>
      <c r="M3370">
        <v>0</v>
      </c>
      <c r="N3370">
        <v>0</v>
      </c>
      <c r="O3370">
        <v>4870</v>
      </c>
    </row>
    <row r="3371" spans="1:15">
      <c r="A3371" t="s">
        <v>29</v>
      </c>
      <c r="B3371" t="s">
        <v>39</v>
      </c>
      <c r="C3371" t="s">
        <v>44</v>
      </c>
      <c r="D3371" t="s">
        <v>27</v>
      </c>
      <c r="E3371">
        <v>3</v>
      </c>
      <c r="F3371" t="str">
        <f t="shared" si="52"/>
        <v>Average Per Premise1-in-2May System Peak DayAll3</v>
      </c>
      <c r="G3371">
        <v>3.5539879999999999</v>
      </c>
      <c r="H3371">
        <v>3.5539879999999999</v>
      </c>
      <c r="I3371">
        <v>58.412799999999997</v>
      </c>
      <c r="J3371">
        <v>0</v>
      </c>
      <c r="K3371">
        <v>0</v>
      </c>
      <c r="L3371">
        <v>0</v>
      </c>
      <c r="M3371">
        <v>0</v>
      </c>
      <c r="N3371">
        <v>0</v>
      </c>
      <c r="O3371">
        <v>4870</v>
      </c>
    </row>
    <row r="3372" spans="1:15">
      <c r="A3372" t="s">
        <v>30</v>
      </c>
      <c r="B3372" t="s">
        <v>39</v>
      </c>
      <c r="C3372" t="s">
        <v>44</v>
      </c>
      <c r="D3372" t="s">
        <v>27</v>
      </c>
      <c r="E3372">
        <v>3</v>
      </c>
      <c r="F3372" t="str">
        <f t="shared" si="52"/>
        <v>Average Per Device1-in-2May System Peak DayAll3</v>
      </c>
      <c r="G3372">
        <v>1.4927049999999999</v>
      </c>
      <c r="H3372">
        <v>1.4927049999999999</v>
      </c>
      <c r="I3372">
        <v>58.412799999999997</v>
      </c>
      <c r="J3372">
        <v>0</v>
      </c>
      <c r="K3372">
        <v>0</v>
      </c>
      <c r="L3372">
        <v>0</v>
      </c>
      <c r="M3372">
        <v>0</v>
      </c>
      <c r="N3372">
        <v>0</v>
      </c>
      <c r="O3372">
        <v>4870</v>
      </c>
    </row>
    <row r="3373" spans="1:15">
      <c r="A3373" t="s">
        <v>51</v>
      </c>
      <c r="B3373" t="s">
        <v>39</v>
      </c>
      <c r="C3373" t="s">
        <v>44</v>
      </c>
      <c r="D3373" t="s">
        <v>27</v>
      </c>
      <c r="E3373">
        <v>3</v>
      </c>
      <c r="F3373" t="str">
        <f t="shared" si="52"/>
        <v>Aggregate1-in-2May System Peak DayAll3</v>
      </c>
      <c r="G3373">
        <v>17.307919999999999</v>
      </c>
      <c r="H3373">
        <v>17.307919999999999</v>
      </c>
      <c r="I3373">
        <v>58.412799999999997</v>
      </c>
      <c r="J3373">
        <v>0</v>
      </c>
      <c r="K3373">
        <v>0</v>
      </c>
      <c r="L3373">
        <v>0</v>
      </c>
      <c r="M3373">
        <v>0</v>
      </c>
      <c r="N3373">
        <v>0</v>
      </c>
      <c r="O3373">
        <v>4870</v>
      </c>
    </row>
    <row r="3374" spans="1:15">
      <c r="A3374" t="s">
        <v>31</v>
      </c>
      <c r="B3374" t="s">
        <v>39</v>
      </c>
      <c r="C3374" t="s">
        <v>44</v>
      </c>
      <c r="D3374" t="s">
        <v>27</v>
      </c>
      <c r="E3374">
        <v>4</v>
      </c>
      <c r="F3374" t="str">
        <f t="shared" si="52"/>
        <v>Average Per Ton1-in-2May System Peak DayAll4</v>
      </c>
      <c r="G3374">
        <v>0.37967200000000001</v>
      </c>
      <c r="H3374">
        <v>0.37967200000000001</v>
      </c>
      <c r="I3374">
        <v>57.555500000000002</v>
      </c>
      <c r="J3374">
        <v>0</v>
      </c>
      <c r="K3374">
        <v>0</v>
      </c>
      <c r="L3374">
        <v>0</v>
      </c>
      <c r="M3374">
        <v>0</v>
      </c>
      <c r="N3374">
        <v>0</v>
      </c>
      <c r="O3374">
        <v>4870</v>
      </c>
    </row>
    <row r="3375" spans="1:15">
      <c r="A3375" t="s">
        <v>29</v>
      </c>
      <c r="B3375" t="s">
        <v>39</v>
      </c>
      <c r="C3375" t="s">
        <v>44</v>
      </c>
      <c r="D3375" t="s">
        <v>27</v>
      </c>
      <c r="E3375">
        <v>4</v>
      </c>
      <c r="F3375" t="str">
        <f t="shared" si="52"/>
        <v>Average Per Premise1-in-2May System Peak DayAll4</v>
      </c>
      <c r="G3375">
        <v>3.5091039999999998</v>
      </c>
      <c r="H3375">
        <v>3.5091039999999998</v>
      </c>
      <c r="I3375">
        <v>57.555500000000002</v>
      </c>
      <c r="J3375">
        <v>0</v>
      </c>
      <c r="K3375">
        <v>0</v>
      </c>
      <c r="L3375">
        <v>0</v>
      </c>
      <c r="M3375">
        <v>0</v>
      </c>
      <c r="N3375">
        <v>0</v>
      </c>
      <c r="O3375">
        <v>4870</v>
      </c>
    </row>
    <row r="3376" spans="1:15">
      <c r="A3376" t="s">
        <v>30</v>
      </c>
      <c r="B3376" t="s">
        <v>39</v>
      </c>
      <c r="C3376" t="s">
        <v>44</v>
      </c>
      <c r="D3376" t="s">
        <v>27</v>
      </c>
      <c r="E3376">
        <v>4</v>
      </c>
      <c r="F3376" t="str">
        <f t="shared" si="52"/>
        <v>Average Per Device1-in-2May System Peak DayAll4</v>
      </c>
      <c r="G3376">
        <v>1.473854</v>
      </c>
      <c r="H3376">
        <v>1.473854</v>
      </c>
      <c r="I3376">
        <v>57.555500000000002</v>
      </c>
      <c r="J3376">
        <v>0</v>
      </c>
      <c r="K3376">
        <v>0</v>
      </c>
      <c r="L3376">
        <v>0</v>
      </c>
      <c r="M3376">
        <v>0</v>
      </c>
      <c r="N3376">
        <v>0</v>
      </c>
      <c r="O3376">
        <v>4870</v>
      </c>
    </row>
    <row r="3377" spans="1:15">
      <c r="A3377" t="s">
        <v>51</v>
      </c>
      <c r="B3377" t="s">
        <v>39</v>
      </c>
      <c r="C3377" t="s">
        <v>44</v>
      </c>
      <c r="D3377" t="s">
        <v>27</v>
      </c>
      <c r="E3377">
        <v>4</v>
      </c>
      <c r="F3377" t="str">
        <f t="shared" si="52"/>
        <v>Aggregate1-in-2May System Peak DayAll4</v>
      </c>
      <c r="G3377">
        <v>17.08934</v>
      </c>
      <c r="H3377">
        <v>17.08934</v>
      </c>
      <c r="I3377">
        <v>57.555500000000002</v>
      </c>
      <c r="J3377">
        <v>0</v>
      </c>
      <c r="K3377">
        <v>0</v>
      </c>
      <c r="L3377">
        <v>0</v>
      </c>
      <c r="M3377">
        <v>0</v>
      </c>
      <c r="N3377">
        <v>0</v>
      </c>
      <c r="O3377">
        <v>4870</v>
      </c>
    </row>
    <row r="3378" spans="1:15">
      <c r="A3378" t="s">
        <v>31</v>
      </c>
      <c r="B3378" t="s">
        <v>39</v>
      </c>
      <c r="C3378" t="s">
        <v>44</v>
      </c>
      <c r="D3378" t="s">
        <v>27</v>
      </c>
      <c r="E3378">
        <v>5</v>
      </c>
      <c r="F3378" t="str">
        <f t="shared" si="52"/>
        <v>Average Per Ton1-in-2May System Peak DayAll5</v>
      </c>
      <c r="G3378">
        <v>0.38983289999999998</v>
      </c>
      <c r="H3378">
        <v>0.38983289999999998</v>
      </c>
      <c r="I3378">
        <v>57.440100000000001</v>
      </c>
      <c r="J3378">
        <v>0</v>
      </c>
      <c r="K3378">
        <v>0</v>
      </c>
      <c r="L3378">
        <v>0</v>
      </c>
      <c r="M3378">
        <v>0</v>
      </c>
      <c r="N3378">
        <v>0</v>
      </c>
      <c r="O3378">
        <v>4870</v>
      </c>
    </row>
    <row r="3379" spans="1:15">
      <c r="A3379" t="s">
        <v>29</v>
      </c>
      <c r="B3379" t="s">
        <v>39</v>
      </c>
      <c r="C3379" t="s">
        <v>44</v>
      </c>
      <c r="D3379" t="s">
        <v>27</v>
      </c>
      <c r="E3379">
        <v>5</v>
      </c>
      <c r="F3379" t="str">
        <f t="shared" si="52"/>
        <v>Average Per Premise1-in-2May System Peak DayAll5</v>
      </c>
      <c r="G3379">
        <v>3.6030169999999999</v>
      </c>
      <c r="H3379">
        <v>3.6030169999999999</v>
      </c>
      <c r="I3379">
        <v>57.440100000000001</v>
      </c>
      <c r="J3379">
        <v>0</v>
      </c>
      <c r="K3379">
        <v>0</v>
      </c>
      <c r="L3379">
        <v>0</v>
      </c>
      <c r="M3379">
        <v>0</v>
      </c>
      <c r="N3379">
        <v>0</v>
      </c>
      <c r="O3379">
        <v>4870</v>
      </c>
    </row>
    <row r="3380" spans="1:15">
      <c r="A3380" t="s">
        <v>30</v>
      </c>
      <c r="B3380" t="s">
        <v>39</v>
      </c>
      <c r="C3380" t="s">
        <v>44</v>
      </c>
      <c r="D3380" t="s">
        <v>27</v>
      </c>
      <c r="E3380">
        <v>5</v>
      </c>
      <c r="F3380" t="str">
        <f t="shared" si="52"/>
        <v>Average Per Device1-in-2May System Peak DayAll5</v>
      </c>
      <c r="G3380">
        <v>1.513298</v>
      </c>
      <c r="H3380">
        <v>1.513298</v>
      </c>
      <c r="I3380">
        <v>57.440100000000001</v>
      </c>
      <c r="J3380">
        <v>0</v>
      </c>
      <c r="K3380">
        <v>0</v>
      </c>
      <c r="L3380">
        <v>0</v>
      </c>
      <c r="M3380">
        <v>0</v>
      </c>
      <c r="N3380">
        <v>0</v>
      </c>
      <c r="O3380">
        <v>4870</v>
      </c>
    </row>
    <row r="3381" spans="1:15">
      <c r="A3381" t="s">
        <v>51</v>
      </c>
      <c r="B3381" t="s">
        <v>39</v>
      </c>
      <c r="C3381" t="s">
        <v>44</v>
      </c>
      <c r="D3381" t="s">
        <v>27</v>
      </c>
      <c r="E3381">
        <v>5</v>
      </c>
      <c r="F3381" t="str">
        <f t="shared" si="52"/>
        <v>Aggregate1-in-2May System Peak DayAll5</v>
      </c>
      <c r="G3381">
        <v>17.546690000000002</v>
      </c>
      <c r="H3381">
        <v>17.546690000000002</v>
      </c>
      <c r="I3381">
        <v>57.440100000000001</v>
      </c>
      <c r="J3381">
        <v>0</v>
      </c>
      <c r="K3381">
        <v>0</v>
      </c>
      <c r="L3381">
        <v>0</v>
      </c>
      <c r="M3381">
        <v>0</v>
      </c>
      <c r="N3381">
        <v>0</v>
      </c>
      <c r="O3381">
        <v>4870</v>
      </c>
    </row>
    <row r="3382" spans="1:15">
      <c r="A3382" t="s">
        <v>31</v>
      </c>
      <c r="B3382" t="s">
        <v>39</v>
      </c>
      <c r="C3382" t="s">
        <v>44</v>
      </c>
      <c r="D3382" t="s">
        <v>27</v>
      </c>
      <c r="E3382">
        <v>6</v>
      </c>
      <c r="F3382" t="str">
        <f t="shared" si="52"/>
        <v>Average Per Ton1-in-2May System Peak DayAll6</v>
      </c>
      <c r="G3382">
        <v>0.42566379999999998</v>
      </c>
      <c r="H3382">
        <v>0.42566379999999998</v>
      </c>
      <c r="I3382">
        <v>57.603299999999997</v>
      </c>
      <c r="J3382">
        <v>0</v>
      </c>
      <c r="K3382">
        <v>0</v>
      </c>
      <c r="L3382">
        <v>0</v>
      </c>
      <c r="M3382">
        <v>0</v>
      </c>
      <c r="N3382">
        <v>0</v>
      </c>
      <c r="O3382">
        <v>4870</v>
      </c>
    </row>
    <row r="3383" spans="1:15">
      <c r="A3383" t="s">
        <v>29</v>
      </c>
      <c r="B3383" t="s">
        <v>39</v>
      </c>
      <c r="C3383" t="s">
        <v>44</v>
      </c>
      <c r="D3383" t="s">
        <v>27</v>
      </c>
      <c r="E3383">
        <v>6</v>
      </c>
      <c r="F3383" t="str">
        <f t="shared" si="52"/>
        <v>Average Per Premise1-in-2May System Peak DayAll6</v>
      </c>
      <c r="G3383">
        <v>3.9341819999999998</v>
      </c>
      <c r="H3383">
        <v>3.9341819999999998</v>
      </c>
      <c r="I3383">
        <v>57.603299999999997</v>
      </c>
      <c r="J3383">
        <v>0</v>
      </c>
      <c r="K3383">
        <v>0</v>
      </c>
      <c r="L3383">
        <v>0</v>
      </c>
      <c r="M3383">
        <v>0</v>
      </c>
      <c r="N3383">
        <v>0</v>
      </c>
      <c r="O3383">
        <v>4870</v>
      </c>
    </row>
    <row r="3384" spans="1:15">
      <c r="A3384" t="s">
        <v>30</v>
      </c>
      <c r="B3384" t="s">
        <v>39</v>
      </c>
      <c r="C3384" t="s">
        <v>44</v>
      </c>
      <c r="D3384" t="s">
        <v>27</v>
      </c>
      <c r="E3384">
        <v>6</v>
      </c>
      <c r="F3384" t="str">
        <f t="shared" si="52"/>
        <v>Average Per Device1-in-2May System Peak DayAll6</v>
      </c>
      <c r="G3384">
        <v>1.65239</v>
      </c>
      <c r="H3384">
        <v>1.65239</v>
      </c>
      <c r="I3384">
        <v>57.603299999999997</v>
      </c>
      <c r="J3384">
        <v>0</v>
      </c>
      <c r="K3384">
        <v>0</v>
      </c>
      <c r="L3384">
        <v>0</v>
      </c>
      <c r="M3384">
        <v>0</v>
      </c>
      <c r="N3384">
        <v>0</v>
      </c>
      <c r="O3384">
        <v>4870</v>
      </c>
    </row>
    <row r="3385" spans="1:15">
      <c r="A3385" t="s">
        <v>51</v>
      </c>
      <c r="B3385" t="s">
        <v>39</v>
      </c>
      <c r="C3385" t="s">
        <v>44</v>
      </c>
      <c r="D3385" t="s">
        <v>27</v>
      </c>
      <c r="E3385">
        <v>6</v>
      </c>
      <c r="F3385" t="str">
        <f t="shared" si="52"/>
        <v>Aggregate1-in-2May System Peak DayAll6</v>
      </c>
      <c r="G3385">
        <v>19.159469999999999</v>
      </c>
      <c r="H3385">
        <v>19.159469999999999</v>
      </c>
      <c r="I3385">
        <v>57.603299999999997</v>
      </c>
      <c r="J3385">
        <v>0</v>
      </c>
      <c r="K3385">
        <v>0</v>
      </c>
      <c r="L3385">
        <v>0</v>
      </c>
      <c r="M3385">
        <v>0</v>
      </c>
      <c r="N3385">
        <v>0</v>
      </c>
      <c r="O3385">
        <v>4870</v>
      </c>
    </row>
    <row r="3386" spans="1:15">
      <c r="A3386" t="s">
        <v>31</v>
      </c>
      <c r="B3386" t="s">
        <v>39</v>
      </c>
      <c r="C3386" t="s">
        <v>44</v>
      </c>
      <c r="D3386" t="s">
        <v>27</v>
      </c>
      <c r="E3386">
        <v>7</v>
      </c>
      <c r="F3386" t="str">
        <f t="shared" si="52"/>
        <v>Average Per Ton1-in-2May System Peak DayAll7</v>
      </c>
      <c r="G3386">
        <v>0.484682</v>
      </c>
      <c r="H3386">
        <v>0.484682</v>
      </c>
      <c r="I3386">
        <v>60.286099999999998</v>
      </c>
      <c r="J3386">
        <v>0</v>
      </c>
      <c r="K3386">
        <v>0</v>
      </c>
      <c r="L3386">
        <v>0</v>
      </c>
      <c r="M3386">
        <v>0</v>
      </c>
      <c r="N3386">
        <v>0</v>
      </c>
      <c r="O3386">
        <v>4870</v>
      </c>
    </row>
    <row r="3387" spans="1:15">
      <c r="A3387" t="s">
        <v>29</v>
      </c>
      <c r="B3387" t="s">
        <v>39</v>
      </c>
      <c r="C3387" t="s">
        <v>44</v>
      </c>
      <c r="D3387" t="s">
        <v>27</v>
      </c>
      <c r="E3387">
        <v>7</v>
      </c>
      <c r="F3387" t="str">
        <f t="shared" si="52"/>
        <v>Average Per Premise1-in-2May System Peak DayAll7</v>
      </c>
      <c r="G3387">
        <v>4.4796560000000003</v>
      </c>
      <c r="H3387">
        <v>4.4796560000000003</v>
      </c>
      <c r="I3387">
        <v>60.286099999999998</v>
      </c>
      <c r="J3387">
        <v>0</v>
      </c>
      <c r="K3387">
        <v>0</v>
      </c>
      <c r="L3387">
        <v>0</v>
      </c>
      <c r="M3387">
        <v>0</v>
      </c>
      <c r="N3387">
        <v>0</v>
      </c>
      <c r="O3387">
        <v>4870</v>
      </c>
    </row>
    <row r="3388" spans="1:15">
      <c r="A3388" t="s">
        <v>30</v>
      </c>
      <c r="B3388" t="s">
        <v>39</v>
      </c>
      <c r="C3388" t="s">
        <v>44</v>
      </c>
      <c r="D3388" t="s">
        <v>27</v>
      </c>
      <c r="E3388">
        <v>7</v>
      </c>
      <c r="F3388" t="str">
        <f t="shared" si="52"/>
        <v>Average Per Device1-in-2May System Peak DayAll7</v>
      </c>
      <c r="G3388">
        <v>1.881494</v>
      </c>
      <c r="H3388">
        <v>1.881494</v>
      </c>
      <c r="I3388">
        <v>60.286099999999998</v>
      </c>
      <c r="J3388">
        <v>0</v>
      </c>
      <c r="K3388">
        <v>0</v>
      </c>
      <c r="L3388">
        <v>0</v>
      </c>
      <c r="M3388">
        <v>0</v>
      </c>
      <c r="N3388">
        <v>0</v>
      </c>
      <c r="O3388">
        <v>4870</v>
      </c>
    </row>
    <row r="3389" spans="1:15">
      <c r="A3389" t="s">
        <v>51</v>
      </c>
      <c r="B3389" t="s">
        <v>39</v>
      </c>
      <c r="C3389" t="s">
        <v>44</v>
      </c>
      <c r="D3389" t="s">
        <v>27</v>
      </c>
      <c r="E3389">
        <v>7</v>
      </c>
      <c r="F3389" t="str">
        <f t="shared" si="52"/>
        <v>Aggregate1-in-2May System Peak DayAll7</v>
      </c>
      <c r="G3389">
        <v>21.815930000000002</v>
      </c>
      <c r="H3389">
        <v>21.815930000000002</v>
      </c>
      <c r="I3389">
        <v>60.286099999999998</v>
      </c>
      <c r="J3389">
        <v>0</v>
      </c>
      <c r="K3389">
        <v>0</v>
      </c>
      <c r="L3389">
        <v>0</v>
      </c>
      <c r="M3389">
        <v>0</v>
      </c>
      <c r="N3389">
        <v>0</v>
      </c>
      <c r="O3389">
        <v>4870</v>
      </c>
    </row>
    <row r="3390" spans="1:15">
      <c r="A3390" t="s">
        <v>31</v>
      </c>
      <c r="B3390" t="s">
        <v>39</v>
      </c>
      <c r="C3390" t="s">
        <v>44</v>
      </c>
      <c r="D3390" t="s">
        <v>27</v>
      </c>
      <c r="E3390">
        <v>8</v>
      </c>
      <c r="F3390" t="str">
        <f t="shared" si="52"/>
        <v>Average Per Ton1-in-2May System Peak DayAll8</v>
      </c>
      <c r="G3390">
        <v>0.59485109999999997</v>
      </c>
      <c r="H3390">
        <v>0.59485109999999997</v>
      </c>
      <c r="I3390">
        <v>64.023799999999994</v>
      </c>
      <c r="J3390">
        <v>0</v>
      </c>
      <c r="K3390">
        <v>0</v>
      </c>
      <c r="L3390">
        <v>0</v>
      </c>
      <c r="M3390">
        <v>0</v>
      </c>
      <c r="N3390">
        <v>0</v>
      </c>
      <c r="O3390">
        <v>4870</v>
      </c>
    </row>
    <row r="3391" spans="1:15">
      <c r="A3391" t="s">
        <v>29</v>
      </c>
      <c r="B3391" t="s">
        <v>39</v>
      </c>
      <c r="C3391" t="s">
        <v>44</v>
      </c>
      <c r="D3391" t="s">
        <v>27</v>
      </c>
      <c r="E3391">
        <v>8</v>
      </c>
      <c r="F3391" t="str">
        <f t="shared" si="52"/>
        <v>Average Per Premise1-in-2May System Peak DayAll8</v>
      </c>
      <c r="G3391">
        <v>5.4978899999999999</v>
      </c>
      <c r="H3391">
        <v>5.4978899999999999</v>
      </c>
      <c r="I3391">
        <v>64.023799999999994</v>
      </c>
      <c r="J3391">
        <v>0</v>
      </c>
      <c r="K3391">
        <v>0</v>
      </c>
      <c r="L3391">
        <v>0</v>
      </c>
      <c r="M3391">
        <v>0</v>
      </c>
      <c r="N3391">
        <v>0</v>
      </c>
      <c r="O3391">
        <v>4870</v>
      </c>
    </row>
    <row r="3392" spans="1:15">
      <c r="A3392" t="s">
        <v>30</v>
      </c>
      <c r="B3392" t="s">
        <v>39</v>
      </c>
      <c r="C3392" t="s">
        <v>44</v>
      </c>
      <c r="D3392" t="s">
        <v>27</v>
      </c>
      <c r="E3392">
        <v>8</v>
      </c>
      <c r="F3392" t="str">
        <f t="shared" si="52"/>
        <v>Average Per Device1-in-2May System Peak DayAll8</v>
      </c>
      <c r="G3392">
        <v>2.309161</v>
      </c>
      <c r="H3392">
        <v>2.309161</v>
      </c>
      <c r="I3392">
        <v>64.023799999999994</v>
      </c>
      <c r="J3392">
        <v>0</v>
      </c>
      <c r="K3392">
        <v>0</v>
      </c>
      <c r="L3392">
        <v>0</v>
      </c>
      <c r="M3392">
        <v>0</v>
      </c>
      <c r="N3392">
        <v>0</v>
      </c>
      <c r="O3392">
        <v>4870</v>
      </c>
    </row>
    <row r="3393" spans="1:15">
      <c r="A3393" t="s">
        <v>51</v>
      </c>
      <c r="B3393" t="s">
        <v>39</v>
      </c>
      <c r="C3393" t="s">
        <v>44</v>
      </c>
      <c r="D3393" t="s">
        <v>27</v>
      </c>
      <c r="E3393">
        <v>8</v>
      </c>
      <c r="F3393" t="str">
        <f t="shared" si="52"/>
        <v>Aggregate1-in-2May System Peak DayAll8</v>
      </c>
      <c r="G3393">
        <v>26.774719999999999</v>
      </c>
      <c r="H3393">
        <v>26.774719999999999</v>
      </c>
      <c r="I3393">
        <v>64.023799999999994</v>
      </c>
      <c r="J3393">
        <v>0</v>
      </c>
      <c r="K3393">
        <v>0</v>
      </c>
      <c r="L3393">
        <v>0</v>
      </c>
      <c r="M3393">
        <v>0</v>
      </c>
      <c r="N3393">
        <v>0</v>
      </c>
      <c r="O3393">
        <v>4870</v>
      </c>
    </row>
    <row r="3394" spans="1:15">
      <c r="A3394" t="s">
        <v>31</v>
      </c>
      <c r="B3394" t="s">
        <v>39</v>
      </c>
      <c r="C3394" t="s">
        <v>44</v>
      </c>
      <c r="D3394" t="s">
        <v>27</v>
      </c>
      <c r="E3394">
        <v>9</v>
      </c>
      <c r="F3394" t="str">
        <f t="shared" si="52"/>
        <v>Average Per Ton1-in-2May System Peak DayAll9</v>
      </c>
      <c r="G3394">
        <v>0.75811229999999996</v>
      </c>
      <c r="H3394">
        <v>0.75811229999999996</v>
      </c>
      <c r="I3394">
        <v>68.251099999999994</v>
      </c>
      <c r="J3394">
        <v>0</v>
      </c>
      <c r="K3394">
        <v>0</v>
      </c>
      <c r="L3394">
        <v>0</v>
      </c>
      <c r="M3394">
        <v>0</v>
      </c>
      <c r="N3394">
        <v>0</v>
      </c>
      <c r="O3394">
        <v>4870</v>
      </c>
    </row>
    <row r="3395" spans="1:15">
      <c r="A3395" t="s">
        <v>29</v>
      </c>
      <c r="B3395" t="s">
        <v>39</v>
      </c>
      <c r="C3395" t="s">
        <v>44</v>
      </c>
      <c r="D3395" t="s">
        <v>27</v>
      </c>
      <c r="E3395">
        <v>9</v>
      </c>
      <c r="F3395" t="str">
        <f t="shared" ref="F3395:F3458" si="53">CONCATENATE(A3395,B3395,C3395,D3395,E3395)</f>
        <v>Average Per Premise1-in-2May System Peak DayAll9</v>
      </c>
      <c r="G3395">
        <v>7.0068260000000002</v>
      </c>
      <c r="H3395">
        <v>7.0068260000000002</v>
      </c>
      <c r="I3395">
        <v>68.251099999999994</v>
      </c>
      <c r="J3395">
        <v>0</v>
      </c>
      <c r="K3395">
        <v>0</v>
      </c>
      <c r="L3395">
        <v>0</v>
      </c>
      <c r="M3395">
        <v>0</v>
      </c>
      <c r="N3395">
        <v>0</v>
      </c>
      <c r="O3395">
        <v>4870</v>
      </c>
    </row>
    <row r="3396" spans="1:15">
      <c r="A3396" t="s">
        <v>30</v>
      </c>
      <c r="B3396" t="s">
        <v>39</v>
      </c>
      <c r="C3396" t="s">
        <v>44</v>
      </c>
      <c r="D3396" t="s">
        <v>27</v>
      </c>
      <c r="E3396">
        <v>9</v>
      </c>
      <c r="F3396" t="str">
        <f t="shared" si="53"/>
        <v>Average Per Device1-in-2May System Peak DayAll9</v>
      </c>
      <c r="G3396">
        <v>2.9429270000000001</v>
      </c>
      <c r="H3396">
        <v>2.9429270000000001</v>
      </c>
      <c r="I3396">
        <v>68.251099999999994</v>
      </c>
      <c r="J3396">
        <v>0</v>
      </c>
      <c r="K3396">
        <v>0</v>
      </c>
      <c r="L3396">
        <v>0</v>
      </c>
      <c r="M3396">
        <v>0</v>
      </c>
      <c r="N3396">
        <v>0</v>
      </c>
      <c r="O3396">
        <v>4870</v>
      </c>
    </row>
    <row r="3397" spans="1:15">
      <c r="A3397" t="s">
        <v>51</v>
      </c>
      <c r="B3397" t="s">
        <v>39</v>
      </c>
      <c r="C3397" t="s">
        <v>44</v>
      </c>
      <c r="D3397" t="s">
        <v>27</v>
      </c>
      <c r="E3397">
        <v>9</v>
      </c>
      <c r="F3397" t="str">
        <f t="shared" si="53"/>
        <v>Aggregate1-in-2May System Peak DayAll9</v>
      </c>
      <c r="G3397">
        <v>34.123240000000003</v>
      </c>
      <c r="H3397">
        <v>34.123240000000003</v>
      </c>
      <c r="I3397">
        <v>68.251099999999994</v>
      </c>
      <c r="J3397">
        <v>0</v>
      </c>
      <c r="K3397">
        <v>0</v>
      </c>
      <c r="L3397">
        <v>0</v>
      </c>
      <c r="M3397">
        <v>0</v>
      </c>
      <c r="N3397">
        <v>0</v>
      </c>
      <c r="O3397">
        <v>4870</v>
      </c>
    </row>
    <row r="3398" spans="1:15">
      <c r="A3398" t="s">
        <v>31</v>
      </c>
      <c r="B3398" t="s">
        <v>39</v>
      </c>
      <c r="C3398" t="s">
        <v>44</v>
      </c>
      <c r="D3398" t="s">
        <v>27</v>
      </c>
      <c r="E3398">
        <v>10</v>
      </c>
      <c r="F3398" t="str">
        <f t="shared" si="53"/>
        <v>Average Per Ton1-in-2May System Peak DayAll10</v>
      </c>
      <c r="G3398">
        <v>0.90071959999999995</v>
      </c>
      <c r="H3398">
        <v>0.90071959999999995</v>
      </c>
      <c r="I3398">
        <v>71.924000000000007</v>
      </c>
      <c r="J3398">
        <v>0</v>
      </c>
      <c r="K3398">
        <v>0</v>
      </c>
      <c r="L3398">
        <v>0</v>
      </c>
      <c r="M3398">
        <v>0</v>
      </c>
      <c r="N3398">
        <v>0</v>
      </c>
      <c r="O3398">
        <v>4870</v>
      </c>
    </row>
    <row r="3399" spans="1:15">
      <c r="A3399" t="s">
        <v>29</v>
      </c>
      <c r="B3399" t="s">
        <v>39</v>
      </c>
      <c r="C3399" t="s">
        <v>44</v>
      </c>
      <c r="D3399" t="s">
        <v>27</v>
      </c>
      <c r="E3399">
        <v>10</v>
      </c>
      <c r="F3399" t="str">
        <f t="shared" si="53"/>
        <v>Average Per Premise1-in-2May System Peak DayAll10</v>
      </c>
      <c r="G3399">
        <v>8.3248680000000004</v>
      </c>
      <c r="H3399">
        <v>8.3248680000000004</v>
      </c>
      <c r="I3399">
        <v>71.924000000000007</v>
      </c>
      <c r="J3399">
        <v>0</v>
      </c>
      <c r="K3399">
        <v>0</v>
      </c>
      <c r="L3399">
        <v>0</v>
      </c>
      <c r="M3399">
        <v>0</v>
      </c>
      <c r="N3399">
        <v>0</v>
      </c>
      <c r="O3399">
        <v>4870</v>
      </c>
    </row>
    <row r="3400" spans="1:15">
      <c r="A3400" t="s">
        <v>30</v>
      </c>
      <c r="B3400" t="s">
        <v>39</v>
      </c>
      <c r="C3400" t="s">
        <v>44</v>
      </c>
      <c r="D3400" t="s">
        <v>27</v>
      </c>
      <c r="E3400">
        <v>10</v>
      </c>
      <c r="F3400" t="str">
        <f t="shared" si="53"/>
        <v>Average Per Device1-in-2May System Peak DayAll10</v>
      </c>
      <c r="G3400">
        <v>3.4965169999999999</v>
      </c>
      <c r="H3400">
        <v>3.4965169999999999</v>
      </c>
      <c r="I3400">
        <v>71.924000000000007</v>
      </c>
      <c r="J3400">
        <v>0</v>
      </c>
      <c r="K3400">
        <v>0</v>
      </c>
      <c r="L3400">
        <v>0</v>
      </c>
      <c r="M3400">
        <v>0</v>
      </c>
      <c r="N3400">
        <v>0</v>
      </c>
      <c r="O3400">
        <v>4870</v>
      </c>
    </row>
    <row r="3401" spans="1:15">
      <c r="A3401" t="s">
        <v>51</v>
      </c>
      <c r="B3401" t="s">
        <v>39</v>
      </c>
      <c r="C3401" t="s">
        <v>44</v>
      </c>
      <c r="D3401" t="s">
        <v>27</v>
      </c>
      <c r="E3401">
        <v>10</v>
      </c>
      <c r="F3401" t="str">
        <f t="shared" si="53"/>
        <v>Aggregate1-in-2May System Peak DayAll10</v>
      </c>
      <c r="G3401">
        <v>40.542110000000001</v>
      </c>
      <c r="H3401">
        <v>40.542110000000001</v>
      </c>
      <c r="I3401">
        <v>71.924000000000007</v>
      </c>
      <c r="J3401">
        <v>0</v>
      </c>
      <c r="K3401">
        <v>0</v>
      </c>
      <c r="L3401">
        <v>0</v>
      </c>
      <c r="M3401">
        <v>0</v>
      </c>
      <c r="N3401">
        <v>0</v>
      </c>
      <c r="O3401">
        <v>4870</v>
      </c>
    </row>
    <row r="3402" spans="1:15">
      <c r="A3402" t="s">
        <v>31</v>
      </c>
      <c r="B3402" t="s">
        <v>39</v>
      </c>
      <c r="C3402" t="s">
        <v>44</v>
      </c>
      <c r="D3402" t="s">
        <v>27</v>
      </c>
      <c r="E3402">
        <v>11</v>
      </c>
      <c r="F3402" t="str">
        <f t="shared" si="53"/>
        <v>Average Per Ton1-in-2May System Peak DayAll11</v>
      </c>
      <c r="G3402">
        <v>1.0106109999999999</v>
      </c>
      <c r="H3402">
        <v>1.0106109999999999</v>
      </c>
      <c r="I3402">
        <v>75.414500000000004</v>
      </c>
      <c r="J3402">
        <v>0</v>
      </c>
      <c r="K3402">
        <v>0</v>
      </c>
      <c r="L3402">
        <v>0</v>
      </c>
      <c r="M3402">
        <v>0</v>
      </c>
      <c r="N3402">
        <v>0</v>
      </c>
      <c r="O3402">
        <v>4870</v>
      </c>
    </row>
    <row r="3403" spans="1:15">
      <c r="A3403" t="s">
        <v>29</v>
      </c>
      <c r="B3403" t="s">
        <v>39</v>
      </c>
      <c r="C3403" t="s">
        <v>44</v>
      </c>
      <c r="D3403" t="s">
        <v>27</v>
      </c>
      <c r="E3403">
        <v>11</v>
      </c>
      <c r="F3403" t="str">
        <f t="shared" si="53"/>
        <v>Average Per Premise1-in-2May System Peak DayAll11</v>
      </c>
      <c r="G3403">
        <v>9.3405349999999991</v>
      </c>
      <c r="H3403">
        <v>9.3405349999999991</v>
      </c>
      <c r="I3403">
        <v>75.414500000000004</v>
      </c>
      <c r="J3403">
        <v>0</v>
      </c>
      <c r="K3403">
        <v>0</v>
      </c>
      <c r="L3403">
        <v>0</v>
      </c>
      <c r="M3403">
        <v>0</v>
      </c>
      <c r="N3403">
        <v>0</v>
      </c>
      <c r="O3403">
        <v>4870</v>
      </c>
    </row>
    <row r="3404" spans="1:15">
      <c r="A3404" t="s">
        <v>30</v>
      </c>
      <c r="B3404" t="s">
        <v>39</v>
      </c>
      <c r="C3404" t="s">
        <v>44</v>
      </c>
      <c r="D3404" t="s">
        <v>27</v>
      </c>
      <c r="E3404">
        <v>11</v>
      </c>
      <c r="F3404" t="str">
        <f t="shared" si="53"/>
        <v>Average Per Device1-in-2May System Peak DayAll11</v>
      </c>
      <c r="G3404">
        <v>3.9231050000000001</v>
      </c>
      <c r="H3404">
        <v>3.9231050000000001</v>
      </c>
      <c r="I3404">
        <v>75.414500000000004</v>
      </c>
      <c r="J3404">
        <v>0</v>
      </c>
      <c r="K3404">
        <v>0</v>
      </c>
      <c r="L3404">
        <v>0</v>
      </c>
      <c r="M3404">
        <v>0</v>
      </c>
      <c r="N3404">
        <v>0</v>
      </c>
      <c r="O3404">
        <v>4870</v>
      </c>
    </row>
    <row r="3405" spans="1:15">
      <c r="A3405" t="s">
        <v>51</v>
      </c>
      <c r="B3405" t="s">
        <v>39</v>
      </c>
      <c r="C3405" t="s">
        <v>44</v>
      </c>
      <c r="D3405" t="s">
        <v>27</v>
      </c>
      <c r="E3405">
        <v>11</v>
      </c>
      <c r="F3405" t="str">
        <f t="shared" si="53"/>
        <v>Aggregate1-in-2May System Peak DayAll11</v>
      </c>
      <c r="G3405">
        <v>45.488410000000002</v>
      </c>
      <c r="H3405">
        <v>45.488410000000002</v>
      </c>
      <c r="I3405">
        <v>75.414500000000004</v>
      </c>
      <c r="J3405">
        <v>0</v>
      </c>
      <c r="K3405">
        <v>0</v>
      </c>
      <c r="L3405">
        <v>0</v>
      </c>
      <c r="M3405">
        <v>0</v>
      </c>
      <c r="N3405">
        <v>0</v>
      </c>
      <c r="O3405">
        <v>4870</v>
      </c>
    </row>
    <row r="3406" spans="1:15">
      <c r="A3406" t="s">
        <v>31</v>
      </c>
      <c r="B3406" t="s">
        <v>39</v>
      </c>
      <c r="C3406" t="s">
        <v>44</v>
      </c>
      <c r="D3406" t="s">
        <v>27</v>
      </c>
      <c r="E3406">
        <v>12</v>
      </c>
      <c r="F3406" t="str">
        <f t="shared" si="53"/>
        <v>Average Per Ton1-in-2May System Peak DayAll12</v>
      </c>
      <c r="G3406">
        <v>1.0679110000000001</v>
      </c>
      <c r="H3406">
        <v>1.0679110000000001</v>
      </c>
      <c r="I3406">
        <v>75.566699999999997</v>
      </c>
      <c r="J3406">
        <v>0</v>
      </c>
      <c r="K3406">
        <v>0</v>
      </c>
      <c r="L3406">
        <v>0</v>
      </c>
      <c r="M3406">
        <v>0</v>
      </c>
      <c r="N3406">
        <v>0</v>
      </c>
      <c r="O3406">
        <v>4870</v>
      </c>
    </row>
    <row r="3407" spans="1:15">
      <c r="A3407" t="s">
        <v>29</v>
      </c>
      <c r="B3407" t="s">
        <v>39</v>
      </c>
      <c r="C3407" t="s">
        <v>44</v>
      </c>
      <c r="D3407" t="s">
        <v>27</v>
      </c>
      <c r="E3407">
        <v>12</v>
      </c>
      <c r="F3407" t="str">
        <f t="shared" si="53"/>
        <v>Average Per Premise1-in-2May System Peak DayAll12</v>
      </c>
      <c r="G3407">
        <v>9.8701270000000001</v>
      </c>
      <c r="H3407">
        <v>9.8701270000000001</v>
      </c>
      <c r="I3407">
        <v>75.566699999999997</v>
      </c>
      <c r="J3407">
        <v>0</v>
      </c>
      <c r="K3407">
        <v>0</v>
      </c>
      <c r="L3407">
        <v>0</v>
      </c>
      <c r="M3407">
        <v>0</v>
      </c>
      <c r="N3407">
        <v>0</v>
      </c>
      <c r="O3407">
        <v>4870</v>
      </c>
    </row>
    <row r="3408" spans="1:15">
      <c r="A3408" t="s">
        <v>30</v>
      </c>
      <c r="B3408" t="s">
        <v>39</v>
      </c>
      <c r="C3408" t="s">
        <v>44</v>
      </c>
      <c r="D3408" t="s">
        <v>27</v>
      </c>
      <c r="E3408">
        <v>12</v>
      </c>
      <c r="F3408" t="str">
        <f t="shared" si="53"/>
        <v>Average Per Device1-in-2May System Peak DayAll12</v>
      </c>
      <c r="G3408">
        <v>4.1455390000000003</v>
      </c>
      <c r="H3408">
        <v>4.1455390000000003</v>
      </c>
      <c r="I3408">
        <v>75.566699999999997</v>
      </c>
      <c r="J3408">
        <v>0</v>
      </c>
      <c r="K3408">
        <v>0</v>
      </c>
      <c r="L3408">
        <v>0</v>
      </c>
      <c r="M3408">
        <v>0</v>
      </c>
      <c r="N3408">
        <v>0</v>
      </c>
      <c r="O3408">
        <v>4870</v>
      </c>
    </row>
    <row r="3409" spans="1:15">
      <c r="A3409" t="s">
        <v>51</v>
      </c>
      <c r="B3409" t="s">
        <v>39</v>
      </c>
      <c r="C3409" t="s">
        <v>44</v>
      </c>
      <c r="D3409" t="s">
        <v>27</v>
      </c>
      <c r="E3409">
        <v>12</v>
      </c>
      <c r="F3409" t="str">
        <f t="shared" si="53"/>
        <v>Aggregate1-in-2May System Peak DayAll12</v>
      </c>
      <c r="G3409">
        <v>48.067520000000002</v>
      </c>
      <c r="H3409">
        <v>48.067520000000002</v>
      </c>
      <c r="I3409">
        <v>75.566699999999997</v>
      </c>
      <c r="J3409">
        <v>0</v>
      </c>
      <c r="K3409">
        <v>0</v>
      </c>
      <c r="L3409">
        <v>0</v>
      </c>
      <c r="M3409">
        <v>0</v>
      </c>
      <c r="N3409">
        <v>0</v>
      </c>
      <c r="O3409">
        <v>4870</v>
      </c>
    </row>
    <row r="3410" spans="1:15">
      <c r="A3410" t="s">
        <v>31</v>
      </c>
      <c r="B3410" t="s">
        <v>39</v>
      </c>
      <c r="C3410" t="s">
        <v>44</v>
      </c>
      <c r="D3410" t="s">
        <v>27</v>
      </c>
      <c r="E3410">
        <v>13</v>
      </c>
      <c r="F3410" t="str">
        <f t="shared" si="53"/>
        <v>Average Per Ton1-in-2May System Peak DayAll13</v>
      </c>
      <c r="G3410">
        <v>1.0848629999999999</v>
      </c>
      <c r="H3410">
        <v>1.0848629999999999</v>
      </c>
      <c r="I3410">
        <v>76.966700000000003</v>
      </c>
      <c r="J3410">
        <v>0</v>
      </c>
      <c r="K3410">
        <v>0</v>
      </c>
      <c r="L3410">
        <v>0</v>
      </c>
      <c r="M3410">
        <v>0</v>
      </c>
      <c r="N3410">
        <v>0</v>
      </c>
      <c r="O3410">
        <v>4870</v>
      </c>
    </row>
    <row r="3411" spans="1:15">
      <c r="A3411" t="s">
        <v>29</v>
      </c>
      <c r="B3411" t="s">
        <v>39</v>
      </c>
      <c r="C3411" t="s">
        <v>44</v>
      </c>
      <c r="D3411" t="s">
        <v>27</v>
      </c>
      <c r="E3411">
        <v>13</v>
      </c>
      <c r="F3411" t="str">
        <f t="shared" si="53"/>
        <v>Average Per Premise1-in-2May System Peak DayAll13</v>
      </c>
      <c r="G3411">
        <v>10.026809999999999</v>
      </c>
      <c r="H3411">
        <v>10.026809999999999</v>
      </c>
      <c r="I3411">
        <v>76.966700000000003</v>
      </c>
      <c r="J3411">
        <v>0</v>
      </c>
      <c r="K3411">
        <v>0</v>
      </c>
      <c r="L3411">
        <v>0</v>
      </c>
      <c r="M3411">
        <v>0</v>
      </c>
      <c r="N3411">
        <v>0</v>
      </c>
      <c r="O3411">
        <v>4870</v>
      </c>
    </row>
    <row r="3412" spans="1:15">
      <c r="A3412" t="s">
        <v>30</v>
      </c>
      <c r="B3412" t="s">
        <v>39</v>
      </c>
      <c r="C3412" t="s">
        <v>44</v>
      </c>
      <c r="D3412" t="s">
        <v>27</v>
      </c>
      <c r="E3412">
        <v>13</v>
      </c>
      <c r="F3412" t="str">
        <f t="shared" si="53"/>
        <v>Average Per Device1-in-2May System Peak DayAll13</v>
      </c>
      <c r="G3412">
        <v>4.2113449999999997</v>
      </c>
      <c r="H3412">
        <v>4.2113449999999997</v>
      </c>
      <c r="I3412">
        <v>76.966700000000003</v>
      </c>
      <c r="J3412">
        <v>0</v>
      </c>
      <c r="K3412">
        <v>0</v>
      </c>
      <c r="L3412">
        <v>0</v>
      </c>
      <c r="M3412">
        <v>0</v>
      </c>
      <c r="N3412">
        <v>0</v>
      </c>
      <c r="O3412">
        <v>4870</v>
      </c>
    </row>
    <row r="3413" spans="1:15">
      <c r="A3413" t="s">
        <v>51</v>
      </c>
      <c r="B3413" t="s">
        <v>39</v>
      </c>
      <c r="C3413" t="s">
        <v>44</v>
      </c>
      <c r="D3413" t="s">
        <v>27</v>
      </c>
      <c r="E3413">
        <v>13</v>
      </c>
      <c r="F3413" t="str">
        <f t="shared" si="53"/>
        <v>Aggregate1-in-2May System Peak DayAll13</v>
      </c>
      <c r="G3413">
        <v>48.830539999999999</v>
      </c>
      <c r="H3413">
        <v>48.830539999999999</v>
      </c>
      <c r="I3413">
        <v>76.966700000000003</v>
      </c>
      <c r="J3413">
        <v>0</v>
      </c>
      <c r="K3413">
        <v>0</v>
      </c>
      <c r="L3413">
        <v>0</v>
      </c>
      <c r="M3413">
        <v>0</v>
      </c>
      <c r="N3413">
        <v>0</v>
      </c>
      <c r="O3413">
        <v>4870</v>
      </c>
    </row>
    <row r="3414" spans="1:15">
      <c r="A3414" t="s">
        <v>31</v>
      </c>
      <c r="B3414" t="s">
        <v>39</v>
      </c>
      <c r="C3414" t="s">
        <v>44</v>
      </c>
      <c r="D3414" t="s">
        <v>27</v>
      </c>
      <c r="E3414">
        <v>14</v>
      </c>
      <c r="F3414" t="str">
        <f t="shared" si="53"/>
        <v>Average Per Ton1-in-2May System Peak DayAll14</v>
      </c>
      <c r="G3414">
        <v>1.0542579999999999</v>
      </c>
      <c r="H3414">
        <v>1.089513</v>
      </c>
      <c r="I3414">
        <v>76.619299999999996</v>
      </c>
      <c r="J3414">
        <v>8.0429999999999998E-4</v>
      </c>
      <c r="K3414">
        <v>2.1158400000000001E-2</v>
      </c>
      <c r="L3414">
        <v>3.5255500000000002E-2</v>
      </c>
      <c r="M3414">
        <v>4.9352699999999999E-2</v>
      </c>
      <c r="N3414">
        <v>6.9706799999999999E-2</v>
      </c>
      <c r="O3414">
        <v>4870</v>
      </c>
    </row>
    <row r="3415" spans="1:15">
      <c r="A3415" t="s">
        <v>29</v>
      </c>
      <c r="B3415" t="s">
        <v>39</v>
      </c>
      <c r="C3415" t="s">
        <v>44</v>
      </c>
      <c r="D3415" t="s">
        <v>27</v>
      </c>
      <c r="E3415">
        <v>14</v>
      </c>
      <c r="F3415" t="str">
        <f t="shared" si="53"/>
        <v>Average Per Premise1-in-2May System Peak DayAll14</v>
      </c>
      <c r="G3415">
        <v>9.7439370000000007</v>
      </c>
      <c r="H3415">
        <v>10.069789999999999</v>
      </c>
      <c r="I3415">
        <v>76.619299999999996</v>
      </c>
      <c r="J3415">
        <v>7.4339000000000002E-3</v>
      </c>
      <c r="K3415">
        <v>0.1955556</v>
      </c>
      <c r="L3415">
        <v>0.32584809999999997</v>
      </c>
      <c r="M3415">
        <v>0.45614070000000001</v>
      </c>
      <c r="N3415">
        <v>0.64426240000000001</v>
      </c>
      <c r="O3415">
        <v>4870</v>
      </c>
    </row>
    <row r="3416" spans="1:15">
      <c r="A3416" t="s">
        <v>30</v>
      </c>
      <c r="B3416" t="s">
        <v>39</v>
      </c>
      <c r="C3416" t="s">
        <v>44</v>
      </c>
      <c r="D3416" t="s">
        <v>27</v>
      </c>
      <c r="E3416">
        <v>14</v>
      </c>
      <c r="F3416" t="str">
        <f t="shared" si="53"/>
        <v>Average Per Device1-in-2May System Peak DayAll14</v>
      </c>
      <c r="G3416">
        <v>4.0925380000000002</v>
      </c>
      <c r="H3416">
        <v>4.2293969999999996</v>
      </c>
      <c r="I3416">
        <v>76.619299999999996</v>
      </c>
      <c r="J3416">
        <v>3.1223000000000002E-3</v>
      </c>
      <c r="K3416">
        <v>8.2135E-2</v>
      </c>
      <c r="L3416">
        <v>0.13685900000000001</v>
      </c>
      <c r="M3416">
        <v>0.191583</v>
      </c>
      <c r="N3416">
        <v>0.2705958</v>
      </c>
      <c r="O3416">
        <v>4870</v>
      </c>
    </row>
    <row r="3417" spans="1:15">
      <c r="A3417" t="s">
        <v>51</v>
      </c>
      <c r="B3417" t="s">
        <v>39</v>
      </c>
      <c r="C3417" t="s">
        <v>44</v>
      </c>
      <c r="D3417" t="s">
        <v>27</v>
      </c>
      <c r="E3417">
        <v>14</v>
      </c>
      <c r="F3417" t="str">
        <f t="shared" si="53"/>
        <v>Aggregate1-in-2May System Peak DayAll14</v>
      </c>
      <c r="G3417">
        <v>47.452979999999997</v>
      </c>
      <c r="H3417">
        <v>49.039850000000001</v>
      </c>
      <c r="I3417">
        <v>76.619299999999996</v>
      </c>
      <c r="J3417">
        <v>3.6202999999999999E-2</v>
      </c>
      <c r="K3417">
        <v>0.95235579999999997</v>
      </c>
      <c r="L3417">
        <v>1.5868800000000001</v>
      </c>
      <c r="M3417">
        <v>2.2214049999999999</v>
      </c>
      <c r="N3417">
        <v>3.1375579999999998</v>
      </c>
      <c r="O3417">
        <v>4870</v>
      </c>
    </row>
    <row r="3418" spans="1:15">
      <c r="A3418" t="s">
        <v>31</v>
      </c>
      <c r="B3418" t="s">
        <v>39</v>
      </c>
      <c r="C3418" t="s">
        <v>44</v>
      </c>
      <c r="D3418" t="s">
        <v>27</v>
      </c>
      <c r="E3418">
        <v>15</v>
      </c>
      <c r="F3418" t="str">
        <f t="shared" si="53"/>
        <v>Average Per Ton1-in-2May System Peak DayAll15</v>
      </c>
      <c r="G3418">
        <v>1.05057</v>
      </c>
      <c r="H3418">
        <v>1.091099</v>
      </c>
      <c r="I3418">
        <v>76.295000000000002</v>
      </c>
      <c r="J3418">
        <v>7.2670000000000005E-4</v>
      </c>
      <c r="K3418">
        <v>2.4242300000000001E-2</v>
      </c>
      <c r="L3418">
        <v>4.0529099999999998E-2</v>
      </c>
      <c r="M3418">
        <v>5.6815999999999998E-2</v>
      </c>
      <c r="N3418">
        <v>8.0331600000000003E-2</v>
      </c>
      <c r="O3418">
        <v>4870</v>
      </c>
    </row>
    <row r="3419" spans="1:15">
      <c r="A3419" t="s">
        <v>29</v>
      </c>
      <c r="B3419" t="s">
        <v>39</v>
      </c>
      <c r="C3419" t="s">
        <v>44</v>
      </c>
      <c r="D3419" t="s">
        <v>27</v>
      </c>
      <c r="E3419">
        <v>15</v>
      </c>
      <c r="F3419" t="str">
        <f t="shared" si="53"/>
        <v>Average Per Premise1-in-2May System Peak DayAll15</v>
      </c>
      <c r="G3419">
        <v>9.7098530000000007</v>
      </c>
      <c r="H3419">
        <v>10.084440000000001</v>
      </c>
      <c r="I3419">
        <v>76.295000000000002</v>
      </c>
      <c r="J3419">
        <v>6.7162999999999997E-3</v>
      </c>
      <c r="K3419">
        <v>0.22405849999999999</v>
      </c>
      <c r="L3419">
        <v>0.37458910000000001</v>
      </c>
      <c r="M3419">
        <v>0.52511969999999997</v>
      </c>
      <c r="N3419">
        <v>0.74246190000000001</v>
      </c>
      <c r="O3419">
        <v>4870</v>
      </c>
    </row>
    <row r="3420" spans="1:15">
      <c r="A3420" t="s">
        <v>30</v>
      </c>
      <c r="B3420" t="s">
        <v>39</v>
      </c>
      <c r="C3420" t="s">
        <v>44</v>
      </c>
      <c r="D3420" t="s">
        <v>27</v>
      </c>
      <c r="E3420">
        <v>15</v>
      </c>
      <c r="F3420" t="str">
        <f t="shared" si="53"/>
        <v>Average Per Device1-in-2May System Peak DayAll15</v>
      </c>
      <c r="G3420">
        <v>4.0782220000000002</v>
      </c>
      <c r="H3420">
        <v>4.2355530000000003</v>
      </c>
      <c r="I3420">
        <v>76.295000000000002</v>
      </c>
      <c r="J3420">
        <v>2.8208999999999999E-3</v>
      </c>
      <c r="K3420">
        <v>9.4106499999999996E-2</v>
      </c>
      <c r="L3420">
        <v>0.15733059999999999</v>
      </c>
      <c r="M3420">
        <v>0.2205548</v>
      </c>
      <c r="N3420">
        <v>0.31184040000000002</v>
      </c>
      <c r="O3420">
        <v>4870</v>
      </c>
    </row>
    <row r="3421" spans="1:15">
      <c r="A3421" t="s">
        <v>51</v>
      </c>
      <c r="B3421" t="s">
        <v>39</v>
      </c>
      <c r="C3421" t="s">
        <v>44</v>
      </c>
      <c r="D3421" t="s">
        <v>27</v>
      </c>
      <c r="E3421">
        <v>15</v>
      </c>
      <c r="F3421" t="str">
        <f t="shared" si="53"/>
        <v>Aggregate1-in-2May System Peak DayAll15</v>
      </c>
      <c r="G3421">
        <v>47.286990000000003</v>
      </c>
      <c r="H3421">
        <v>49.111240000000002</v>
      </c>
      <c r="I3421">
        <v>76.295000000000002</v>
      </c>
      <c r="J3421">
        <v>3.27082E-2</v>
      </c>
      <c r="K3421">
        <v>1.0911649999999999</v>
      </c>
      <c r="L3421">
        <v>1.824249</v>
      </c>
      <c r="M3421">
        <v>2.5573329999999999</v>
      </c>
      <c r="N3421">
        <v>3.6157900000000001</v>
      </c>
      <c r="O3421">
        <v>4870</v>
      </c>
    </row>
    <row r="3422" spans="1:15">
      <c r="A3422" t="s">
        <v>31</v>
      </c>
      <c r="B3422" t="s">
        <v>39</v>
      </c>
      <c r="C3422" t="s">
        <v>44</v>
      </c>
      <c r="D3422" t="s">
        <v>27</v>
      </c>
      <c r="E3422">
        <v>16</v>
      </c>
      <c r="F3422" t="str">
        <f t="shared" si="53"/>
        <v>Average Per Ton1-in-2May System Peak DayAll16</v>
      </c>
      <c r="G3422">
        <v>1.030489</v>
      </c>
      <c r="H3422">
        <v>1.0736159999999999</v>
      </c>
      <c r="I3422">
        <v>76.6447</v>
      </c>
      <c r="J3422">
        <v>-1.119E-4</v>
      </c>
      <c r="K3422">
        <v>2.54337E-2</v>
      </c>
      <c r="L3422">
        <v>4.3126499999999998E-2</v>
      </c>
      <c r="M3422">
        <v>6.0819400000000003E-2</v>
      </c>
      <c r="N3422">
        <v>8.6364999999999997E-2</v>
      </c>
      <c r="O3422">
        <v>4870</v>
      </c>
    </row>
    <row r="3423" spans="1:15">
      <c r="A3423" t="s">
        <v>29</v>
      </c>
      <c r="B3423" t="s">
        <v>39</v>
      </c>
      <c r="C3423" t="s">
        <v>44</v>
      </c>
      <c r="D3423" t="s">
        <v>27</v>
      </c>
      <c r="E3423">
        <v>16</v>
      </c>
      <c r="F3423" t="str">
        <f t="shared" si="53"/>
        <v>Average Per Premise1-in-2May System Peak DayAll16</v>
      </c>
      <c r="G3423">
        <v>9.5242599999999999</v>
      </c>
      <c r="H3423">
        <v>9.9228550000000002</v>
      </c>
      <c r="I3423">
        <v>76.6447</v>
      </c>
      <c r="J3423">
        <v>-1.0346000000000001E-3</v>
      </c>
      <c r="K3423">
        <v>0.23507020000000001</v>
      </c>
      <c r="L3423">
        <v>0.39859559999999999</v>
      </c>
      <c r="M3423">
        <v>0.56212099999999998</v>
      </c>
      <c r="N3423">
        <v>0.79822570000000004</v>
      </c>
      <c r="O3423">
        <v>4870</v>
      </c>
    </row>
    <row r="3424" spans="1:15">
      <c r="A3424" t="s">
        <v>30</v>
      </c>
      <c r="B3424" t="s">
        <v>39</v>
      </c>
      <c r="C3424" t="s">
        <v>44</v>
      </c>
      <c r="D3424" t="s">
        <v>27</v>
      </c>
      <c r="E3424">
        <v>16</v>
      </c>
      <c r="F3424" t="str">
        <f t="shared" si="53"/>
        <v>Average Per Device1-in-2May System Peak DayAll16</v>
      </c>
      <c r="G3424">
        <v>4.0002709999999997</v>
      </c>
      <c r="H3424">
        <v>4.1676849999999996</v>
      </c>
      <c r="I3424">
        <v>76.6447</v>
      </c>
      <c r="J3424">
        <v>-4.3449999999999999E-4</v>
      </c>
      <c r="K3424">
        <v>9.87315E-2</v>
      </c>
      <c r="L3424">
        <v>0.1674136</v>
      </c>
      <c r="M3424">
        <v>0.23609569999999999</v>
      </c>
      <c r="N3424">
        <v>0.3352617</v>
      </c>
      <c r="O3424">
        <v>4870</v>
      </c>
    </row>
    <row r="3425" spans="1:15">
      <c r="A3425" t="s">
        <v>51</v>
      </c>
      <c r="B3425" t="s">
        <v>39</v>
      </c>
      <c r="C3425" t="s">
        <v>44</v>
      </c>
      <c r="D3425" t="s">
        <v>27</v>
      </c>
      <c r="E3425">
        <v>16</v>
      </c>
      <c r="F3425" t="str">
        <f t="shared" si="53"/>
        <v>Aggregate1-in-2May System Peak DayAll16</v>
      </c>
      <c r="G3425">
        <v>46.383139999999997</v>
      </c>
      <c r="H3425">
        <v>48.324309999999997</v>
      </c>
      <c r="I3425">
        <v>76.6447</v>
      </c>
      <c r="J3425">
        <v>-5.0384000000000002E-3</v>
      </c>
      <c r="K3425">
        <v>1.144792</v>
      </c>
      <c r="L3425">
        <v>1.94116</v>
      </c>
      <c r="M3425">
        <v>2.7375289999999999</v>
      </c>
      <c r="N3425">
        <v>3.887359</v>
      </c>
      <c r="O3425">
        <v>4870</v>
      </c>
    </row>
    <row r="3426" spans="1:15">
      <c r="A3426" t="s">
        <v>31</v>
      </c>
      <c r="B3426" t="s">
        <v>39</v>
      </c>
      <c r="C3426" t="s">
        <v>44</v>
      </c>
      <c r="D3426" t="s">
        <v>27</v>
      </c>
      <c r="E3426">
        <v>17</v>
      </c>
      <c r="F3426" t="str">
        <f t="shared" si="53"/>
        <v>Average Per Ton1-in-2May System Peak DayAll17</v>
      </c>
      <c r="G3426">
        <v>0.98088319999999996</v>
      </c>
      <c r="H3426">
        <v>1.0219860000000001</v>
      </c>
      <c r="I3426">
        <v>75.875900000000001</v>
      </c>
      <c r="J3426">
        <v>-5.6829999999999999E-4</v>
      </c>
      <c r="K3426">
        <v>2.40515E-2</v>
      </c>
      <c r="L3426">
        <v>4.1103099999999997E-2</v>
      </c>
      <c r="M3426">
        <v>5.8154699999999997E-2</v>
      </c>
      <c r="N3426">
        <v>8.2774600000000004E-2</v>
      </c>
      <c r="O3426">
        <v>4870</v>
      </c>
    </row>
    <row r="3427" spans="1:15">
      <c r="A3427" t="s">
        <v>29</v>
      </c>
      <c r="B3427" t="s">
        <v>39</v>
      </c>
      <c r="C3427" t="s">
        <v>44</v>
      </c>
      <c r="D3427" t="s">
        <v>27</v>
      </c>
      <c r="E3427">
        <v>17</v>
      </c>
      <c r="F3427" t="str">
        <f t="shared" si="53"/>
        <v>Average Per Premise1-in-2May System Peak DayAll17</v>
      </c>
      <c r="G3427">
        <v>9.0657779999999999</v>
      </c>
      <c r="H3427">
        <v>9.4456720000000001</v>
      </c>
      <c r="I3427">
        <v>75.875900000000001</v>
      </c>
      <c r="J3427">
        <v>-5.2522999999999997E-3</v>
      </c>
      <c r="K3427">
        <v>0.2222954</v>
      </c>
      <c r="L3427">
        <v>0.37989430000000002</v>
      </c>
      <c r="M3427">
        <v>0.5374932</v>
      </c>
      <c r="N3427">
        <v>0.76504099999999997</v>
      </c>
      <c r="O3427">
        <v>4870</v>
      </c>
    </row>
    <row r="3428" spans="1:15">
      <c r="A3428" t="s">
        <v>30</v>
      </c>
      <c r="B3428" t="s">
        <v>39</v>
      </c>
      <c r="C3428" t="s">
        <v>44</v>
      </c>
      <c r="D3428" t="s">
        <v>27</v>
      </c>
      <c r="E3428">
        <v>17</v>
      </c>
      <c r="F3428" t="str">
        <f t="shared" si="53"/>
        <v>Average Per Device1-in-2May System Peak DayAll17</v>
      </c>
      <c r="G3428">
        <v>3.8077049999999999</v>
      </c>
      <c r="H3428">
        <v>3.9672640000000001</v>
      </c>
      <c r="I3428">
        <v>75.875900000000001</v>
      </c>
      <c r="J3428">
        <v>-2.2060000000000001E-3</v>
      </c>
      <c r="K3428">
        <v>9.3366000000000005E-2</v>
      </c>
      <c r="L3428">
        <v>0.1595589</v>
      </c>
      <c r="M3428">
        <v>0.2257518</v>
      </c>
      <c r="N3428">
        <v>0.32132379999999999</v>
      </c>
      <c r="O3428">
        <v>4870</v>
      </c>
    </row>
    <row r="3429" spans="1:15">
      <c r="A3429" t="s">
        <v>51</v>
      </c>
      <c r="B3429" t="s">
        <v>39</v>
      </c>
      <c r="C3429" t="s">
        <v>44</v>
      </c>
      <c r="D3429" t="s">
        <v>27</v>
      </c>
      <c r="E3429">
        <v>17</v>
      </c>
      <c r="F3429" t="str">
        <f t="shared" si="53"/>
        <v>Aggregate1-in-2May System Peak DayAll17</v>
      </c>
      <c r="G3429">
        <v>44.15034</v>
      </c>
      <c r="H3429">
        <v>46.000430000000001</v>
      </c>
      <c r="I3429">
        <v>75.875900000000001</v>
      </c>
      <c r="J3429">
        <v>-2.5578799999999999E-2</v>
      </c>
      <c r="K3429">
        <v>1.082579</v>
      </c>
      <c r="L3429">
        <v>1.850085</v>
      </c>
      <c r="M3429">
        <v>2.6175920000000001</v>
      </c>
      <c r="N3429">
        <v>3.725749</v>
      </c>
      <c r="O3429">
        <v>4870</v>
      </c>
    </row>
    <row r="3430" spans="1:15">
      <c r="A3430" t="s">
        <v>31</v>
      </c>
      <c r="B3430" t="s">
        <v>39</v>
      </c>
      <c r="C3430" t="s">
        <v>44</v>
      </c>
      <c r="D3430" t="s">
        <v>27</v>
      </c>
      <c r="E3430">
        <v>18</v>
      </c>
      <c r="F3430" t="str">
        <f t="shared" si="53"/>
        <v>Average Per Ton1-in-2May System Peak DayAll18</v>
      </c>
      <c r="G3430">
        <v>0.88213249999999999</v>
      </c>
      <c r="H3430">
        <v>0.91442310000000004</v>
      </c>
      <c r="I3430">
        <v>74.061599999999999</v>
      </c>
      <c r="J3430">
        <v>2.4790000000000001E-4</v>
      </c>
      <c r="K3430">
        <v>1.9179000000000002E-2</v>
      </c>
      <c r="L3430">
        <v>3.2290600000000003E-2</v>
      </c>
      <c r="M3430">
        <v>4.5402199999999997E-2</v>
      </c>
      <c r="N3430">
        <v>6.4333299999999996E-2</v>
      </c>
      <c r="O3430">
        <v>4870</v>
      </c>
    </row>
    <row r="3431" spans="1:15">
      <c r="A3431" t="s">
        <v>29</v>
      </c>
      <c r="B3431" t="s">
        <v>39</v>
      </c>
      <c r="C3431" t="s">
        <v>44</v>
      </c>
      <c r="D3431" t="s">
        <v>27</v>
      </c>
      <c r="E3431">
        <v>18</v>
      </c>
      <c r="F3431" t="str">
        <f t="shared" si="53"/>
        <v>Average Per Premise1-in-2May System Peak DayAll18</v>
      </c>
      <c r="G3431">
        <v>8.1530780000000007</v>
      </c>
      <c r="H3431">
        <v>8.4515229999999999</v>
      </c>
      <c r="I3431">
        <v>74.061599999999999</v>
      </c>
      <c r="J3431">
        <v>2.2913E-3</v>
      </c>
      <c r="K3431">
        <v>0.1772611</v>
      </c>
      <c r="L3431">
        <v>0.29844470000000001</v>
      </c>
      <c r="M3431">
        <v>0.41962820000000001</v>
      </c>
      <c r="N3431">
        <v>0.59459799999999996</v>
      </c>
      <c r="O3431">
        <v>4870</v>
      </c>
    </row>
    <row r="3432" spans="1:15">
      <c r="A3432" t="s">
        <v>30</v>
      </c>
      <c r="B3432" t="s">
        <v>39</v>
      </c>
      <c r="C3432" t="s">
        <v>44</v>
      </c>
      <c r="D3432" t="s">
        <v>27</v>
      </c>
      <c r="E3432">
        <v>18</v>
      </c>
      <c r="F3432" t="str">
        <f t="shared" si="53"/>
        <v>Average Per Device1-in-2May System Peak DayAll18</v>
      </c>
      <c r="G3432">
        <v>3.424363</v>
      </c>
      <c r="H3432">
        <v>3.549712</v>
      </c>
      <c r="I3432">
        <v>74.061599999999999</v>
      </c>
      <c r="J3432">
        <v>9.6239999999999997E-4</v>
      </c>
      <c r="K3432">
        <v>7.4451199999999995E-2</v>
      </c>
      <c r="L3432">
        <v>0.1253493</v>
      </c>
      <c r="M3432">
        <v>0.1762475</v>
      </c>
      <c r="N3432">
        <v>0.24973629999999999</v>
      </c>
      <c r="O3432">
        <v>4870</v>
      </c>
    </row>
    <row r="3433" spans="1:15">
      <c r="A3433" t="s">
        <v>51</v>
      </c>
      <c r="B3433" t="s">
        <v>39</v>
      </c>
      <c r="C3433" t="s">
        <v>44</v>
      </c>
      <c r="D3433" t="s">
        <v>27</v>
      </c>
      <c r="E3433">
        <v>18</v>
      </c>
      <c r="F3433" t="str">
        <f t="shared" si="53"/>
        <v>Aggregate1-in-2May System Peak DayAll18</v>
      </c>
      <c r="G3433">
        <v>39.705489999999998</v>
      </c>
      <c r="H3433">
        <v>41.158920000000002</v>
      </c>
      <c r="I3433">
        <v>74.061599999999999</v>
      </c>
      <c r="J3433">
        <v>1.11588E-2</v>
      </c>
      <c r="K3433">
        <v>0.86326159999999996</v>
      </c>
      <c r="L3433">
        <v>1.453425</v>
      </c>
      <c r="M3433">
        <v>2.0435889999999999</v>
      </c>
      <c r="N3433">
        <v>2.8956919999999999</v>
      </c>
      <c r="O3433">
        <v>4870</v>
      </c>
    </row>
    <row r="3434" spans="1:15">
      <c r="A3434" t="s">
        <v>31</v>
      </c>
      <c r="B3434" t="s">
        <v>39</v>
      </c>
      <c r="C3434" t="s">
        <v>44</v>
      </c>
      <c r="D3434" t="s">
        <v>27</v>
      </c>
      <c r="E3434">
        <v>19</v>
      </c>
      <c r="F3434" t="str">
        <f t="shared" si="53"/>
        <v>Average Per Ton1-in-2May System Peak DayAll19</v>
      </c>
      <c r="G3434">
        <v>0.79011039999999999</v>
      </c>
      <c r="H3434">
        <v>0.79011039999999999</v>
      </c>
      <c r="I3434">
        <v>72.682299999999998</v>
      </c>
      <c r="J3434">
        <v>0</v>
      </c>
      <c r="K3434">
        <v>0</v>
      </c>
      <c r="L3434">
        <v>0</v>
      </c>
      <c r="M3434">
        <v>0</v>
      </c>
      <c r="N3434">
        <v>0</v>
      </c>
      <c r="O3434">
        <v>4870</v>
      </c>
    </row>
    <row r="3435" spans="1:15">
      <c r="A3435" t="s">
        <v>29</v>
      </c>
      <c r="B3435" t="s">
        <v>39</v>
      </c>
      <c r="C3435" t="s">
        <v>44</v>
      </c>
      <c r="D3435" t="s">
        <v>27</v>
      </c>
      <c r="E3435">
        <v>19</v>
      </c>
      <c r="F3435" t="str">
        <f t="shared" si="53"/>
        <v>Average Per Premise1-in-2May System Peak DayAll19</v>
      </c>
      <c r="G3435">
        <v>7.3025669999999998</v>
      </c>
      <c r="H3435">
        <v>7.3025669999999998</v>
      </c>
      <c r="I3435">
        <v>72.682299999999998</v>
      </c>
      <c r="J3435">
        <v>0</v>
      </c>
      <c r="K3435">
        <v>0</v>
      </c>
      <c r="L3435">
        <v>0</v>
      </c>
      <c r="M3435">
        <v>0</v>
      </c>
      <c r="N3435">
        <v>0</v>
      </c>
      <c r="O3435">
        <v>4870</v>
      </c>
    </row>
    <row r="3436" spans="1:15">
      <c r="A3436" t="s">
        <v>30</v>
      </c>
      <c r="B3436" t="s">
        <v>39</v>
      </c>
      <c r="C3436" t="s">
        <v>44</v>
      </c>
      <c r="D3436" t="s">
        <v>27</v>
      </c>
      <c r="E3436">
        <v>19</v>
      </c>
      <c r="F3436" t="str">
        <f t="shared" si="53"/>
        <v>Average Per Device1-in-2May System Peak DayAll19</v>
      </c>
      <c r="G3436">
        <v>3.0671409999999999</v>
      </c>
      <c r="H3436">
        <v>3.0671409999999999</v>
      </c>
      <c r="I3436">
        <v>72.682299999999998</v>
      </c>
      <c r="J3436">
        <v>0</v>
      </c>
      <c r="K3436">
        <v>0</v>
      </c>
      <c r="L3436">
        <v>0</v>
      </c>
      <c r="M3436">
        <v>0</v>
      </c>
      <c r="N3436">
        <v>0</v>
      </c>
      <c r="O3436">
        <v>4870</v>
      </c>
    </row>
    <row r="3437" spans="1:15">
      <c r="A3437" t="s">
        <v>51</v>
      </c>
      <c r="B3437" t="s">
        <v>39</v>
      </c>
      <c r="C3437" t="s">
        <v>44</v>
      </c>
      <c r="D3437" t="s">
        <v>27</v>
      </c>
      <c r="E3437">
        <v>19</v>
      </c>
      <c r="F3437" t="str">
        <f t="shared" si="53"/>
        <v>Aggregate1-in-2May System Peak DayAll19</v>
      </c>
      <c r="G3437">
        <v>35.563499999999998</v>
      </c>
      <c r="H3437">
        <v>35.563499999999998</v>
      </c>
      <c r="I3437">
        <v>72.682299999999998</v>
      </c>
      <c r="J3437">
        <v>0</v>
      </c>
      <c r="K3437">
        <v>0</v>
      </c>
      <c r="L3437">
        <v>0</v>
      </c>
      <c r="M3437">
        <v>0</v>
      </c>
      <c r="N3437">
        <v>0</v>
      </c>
      <c r="O3437">
        <v>4870</v>
      </c>
    </row>
    <row r="3438" spans="1:15">
      <c r="A3438" t="s">
        <v>31</v>
      </c>
      <c r="B3438" t="s">
        <v>39</v>
      </c>
      <c r="C3438" t="s">
        <v>44</v>
      </c>
      <c r="D3438" t="s">
        <v>27</v>
      </c>
      <c r="E3438">
        <v>20</v>
      </c>
      <c r="F3438" t="str">
        <f t="shared" si="53"/>
        <v>Average Per Ton1-in-2May System Peak DayAll20</v>
      </c>
      <c r="G3438">
        <v>0.7379114</v>
      </c>
      <c r="H3438">
        <v>0.7379114</v>
      </c>
      <c r="I3438">
        <v>66.800399999999996</v>
      </c>
      <c r="J3438">
        <v>0</v>
      </c>
      <c r="K3438">
        <v>0</v>
      </c>
      <c r="L3438">
        <v>0</v>
      </c>
      <c r="M3438">
        <v>0</v>
      </c>
      <c r="N3438">
        <v>0</v>
      </c>
      <c r="O3438">
        <v>4870</v>
      </c>
    </row>
    <row r="3439" spans="1:15">
      <c r="A3439" t="s">
        <v>29</v>
      </c>
      <c r="B3439" t="s">
        <v>39</v>
      </c>
      <c r="C3439" t="s">
        <v>44</v>
      </c>
      <c r="D3439" t="s">
        <v>27</v>
      </c>
      <c r="E3439">
        <v>20</v>
      </c>
      <c r="F3439" t="str">
        <f t="shared" si="53"/>
        <v>Average Per Premise1-in-2May System Peak DayAll20</v>
      </c>
      <c r="G3439">
        <v>6.8201200000000002</v>
      </c>
      <c r="H3439">
        <v>6.8201200000000002</v>
      </c>
      <c r="I3439">
        <v>66.800399999999996</v>
      </c>
      <c r="J3439">
        <v>0</v>
      </c>
      <c r="K3439">
        <v>0</v>
      </c>
      <c r="L3439">
        <v>0</v>
      </c>
      <c r="M3439">
        <v>0</v>
      </c>
      <c r="N3439">
        <v>0</v>
      </c>
      <c r="O3439">
        <v>4870</v>
      </c>
    </row>
    <row r="3440" spans="1:15">
      <c r="A3440" t="s">
        <v>30</v>
      </c>
      <c r="B3440" t="s">
        <v>39</v>
      </c>
      <c r="C3440" t="s">
        <v>44</v>
      </c>
      <c r="D3440" t="s">
        <v>27</v>
      </c>
      <c r="E3440">
        <v>20</v>
      </c>
      <c r="F3440" t="str">
        <f t="shared" si="53"/>
        <v>Average Per Device1-in-2May System Peak DayAll20</v>
      </c>
      <c r="G3440">
        <v>2.864509</v>
      </c>
      <c r="H3440">
        <v>2.864509</v>
      </c>
      <c r="I3440">
        <v>66.800399999999996</v>
      </c>
      <c r="J3440">
        <v>0</v>
      </c>
      <c r="K3440">
        <v>0</v>
      </c>
      <c r="L3440">
        <v>0</v>
      </c>
      <c r="M3440">
        <v>0</v>
      </c>
      <c r="N3440">
        <v>0</v>
      </c>
      <c r="O3440">
        <v>4870</v>
      </c>
    </row>
    <row r="3441" spans="1:15">
      <c r="A3441" t="s">
        <v>51</v>
      </c>
      <c r="B3441" t="s">
        <v>39</v>
      </c>
      <c r="C3441" t="s">
        <v>44</v>
      </c>
      <c r="D3441" t="s">
        <v>27</v>
      </c>
      <c r="E3441">
        <v>20</v>
      </c>
      <c r="F3441" t="str">
        <f t="shared" si="53"/>
        <v>Aggregate1-in-2May System Peak DayAll20</v>
      </c>
      <c r="G3441">
        <v>33.213979999999999</v>
      </c>
      <c r="H3441">
        <v>33.213979999999999</v>
      </c>
      <c r="I3441">
        <v>66.800399999999996</v>
      </c>
      <c r="J3441">
        <v>0</v>
      </c>
      <c r="K3441">
        <v>0</v>
      </c>
      <c r="L3441">
        <v>0</v>
      </c>
      <c r="M3441">
        <v>0</v>
      </c>
      <c r="N3441">
        <v>0</v>
      </c>
      <c r="O3441">
        <v>4870</v>
      </c>
    </row>
    <row r="3442" spans="1:15">
      <c r="A3442" t="s">
        <v>31</v>
      </c>
      <c r="B3442" t="s">
        <v>39</v>
      </c>
      <c r="C3442" t="s">
        <v>44</v>
      </c>
      <c r="D3442" t="s">
        <v>27</v>
      </c>
      <c r="E3442">
        <v>21</v>
      </c>
      <c r="F3442" t="str">
        <f t="shared" si="53"/>
        <v>Average Per Ton1-in-2May System Peak DayAll21</v>
      </c>
      <c r="G3442">
        <v>0.68242800000000003</v>
      </c>
      <c r="H3442">
        <v>0.68242800000000003</v>
      </c>
      <c r="I3442">
        <v>65.156300000000002</v>
      </c>
      <c r="J3442">
        <v>0</v>
      </c>
      <c r="K3442">
        <v>0</v>
      </c>
      <c r="L3442">
        <v>0</v>
      </c>
      <c r="M3442">
        <v>0</v>
      </c>
      <c r="N3442">
        <v>0</v>
      </c>
      <c r="O3442">
        <v>4870</v>
      </c>
    </row>
    <row r="3443" spans="1:15">
      <c r="A3443" t="s">
        <v>29</v>
      </c>
      <c r="B3443" t="s">
        <v>39</v>
      </c>
      <c r="C3443" t="s">
        <v>44</v>
      </c>
      <c r="D3443" t="s">
        <v>27</v>
      </c>
      <c r="E3443">
        <v>21</v>
      </c>
      <c r="F3443" t="str">
        <f t="shared" si="53"/>
        <v>Average Per Premise1-in-2May System Peak DayAll21</v>
      </c>
      <c r="G3443">
        <v>6.3073170000000003</v>
      </c>
      <c r="H3443">
        <v>6.3073170000000003</v>
      </c>
      <c r="I3443">
        <v>65.156300000000002</v>
      </c>
      <c r="J3443">
        <v>0</v>
      </c>
      <c r="K3443">
        <v>0</v>
      </c>
      <c r="L3443">
        <v>0</v>
      </c>
      <c r="M3443">
        <v>0</v>
      </c>
      <c r="N3443">
        <v>0</v>
      </c>
      <c r="O3443">
        <v>4870</v>
      </c>
    </row>
    <row r="3444" spans="1:15">
      <c r="A3444" t="s">
        <v>30</v>
      </c>
      <c r="B3444" t="s">
        <v>39</v>
      </c>
      <c r="C3444" t="s">
        <v>44</v>
      </c>
      <c r="D3444" t="s">
        <v>27</v>
      </c>
      <c r="E3444">
        <v>21</v>
      </c>
      <c r="F3444" t="str">
        <f t="shared" si="53"/>
        <v>Average Per Device1-in-2May System Peak DayAll21</v>
      </c>
      <c r="G3444">
        <v>2.649127</v>
      </c>
      <c r="H3444">
        <v>2.649127</v>
      </c>
      <c r="I3444">
        <v>65.156300000000002</v>
      </c>
      <c r="J3444">
        <v>0</v>
      </c>
      <c r="K3444">
        <v>0</v>
      </c>
      <c r="L3444">
        <v>0</v>
      </c>
      <c r="M3444">
        <v>0</v>
      </c>
      <c r="N3444">
        <v>0</v>
      </c>
      <c r="O3444">
        <v>4870</v>
      </c>
    </row>
    <row r="3445" spans="1:15">
      <c r="A3445" t="s">
        <v>51</v>
      </c>
      <c r="B3445" t="s">
        <v>39</v>
      </c>
      <c r="C3445" t="s">
        <v>44</v>
      </c>
      <c r="D3445" t="s">
        <v>27</v>
      </c>
      <c r="E3445">
        <v>21</v>
      </c>
      <c r="F3445" t="str">
        <f t="shared" si="53"/>
        <v>Aggregate1-in-2May System Peak DayAll21</v>
      </c>
      <c r="G3445">
        <v>30.716629999999999</v>
      </c>
      <c r="H3445">
        <v>30.716629999999999</v>
      </c>
      <c r="I3445">
        <v>65.156300000000002</v>
      </c>
      <c r="J3445">
        <v>0</v>
      </c>
      <c r="K3445">
        <v>0</v>
      </c>
      <c r="L3445">
        <v>0</v>
      </c>
      <c r="M3445">
        <v>0</v>
      </c>
      <c r="N3445">
        <v>0</v>
      </c>
      <c r="O3445">
        <v>4870</v>
      </c>
    </row>
    <row r="3446" spans="1:15">
      <c r="A3446" t="s">
        <v>31</v>
      </c>
      <c r="B3446" t="s">
        <v>39</v>
      </c>
      <c r="C3446" t="s">
        <v>44</v>
      </c>
      <c r="D3446" t="s">
        <v>27</v>
      </c>
      <c r="E3446">
        <v>22</v>
      </c>
      <c r="F3446" t="str">
        <f t="shared" si="53"/>
        <v>Average Per Ton1-in-2May System Peak DayAll22</v>
      </c>
      <c r="G3446">
        <v>0.59850559999999997</v>
      </c>
      <c r="H3446">
        <v>0.59850559999999997</v>
      </c>
      <c r="I3446">
        <v>63.357700000000001</v>
      </c>
      <c r="J3446">
        <v>0</v>
      </c>
      <c r="K3446">
        <v>0</v>
      </c>
      <c r="L3446">
        <v>0</v>
      </c>
      <c r="M3446">
        <v>0</v>
      </c>
      <c r="N3446">
        <v>0</v>
      </c>
      <c r="O3446">
        <v>4870</v>
      </c>
    </row>
    <row r="3447" spans="1:15">
      <c r="A3447" t="s">
        <v>29</v>
      </c>
      <c r="B3447" t="s">
        <v>39</v>
      </c>
      <c r="C3447" t="s">
        <v>44</v>
      </c>
      <c r="D3447" t="s">
        <v>27</v>
      </c>
      <c r="E3447">
        <v>22</v>
      </c>
      <c r="F3447" t="str">
        <f t="shared" si="53"/>
        <v>Average Per Premise1-in-2May System Peak DayAll22</v>
      </c>
      <c r="G3447">
        <v>5.5316669999999997</v>
      </c>
      <c r="H3447">
        <v>5.5316669999999997</v>
      </c>
      <c r="I3447">
        <v>63.357700000000001</v>
      </c>
      <c r="J3447">
        <v>0</v>
      </c>
      <c r="K3447">
        <v>0</v>
      </c>
      <c r="L3447">
        <v>0</v>
      </c>
      <c r="M3447">
        <v>0</v>
      </c>
      <c r="N3447">
        <v>0</v>
      </c>
      <c r="O3447">
        <v>4870</v>
      </c>
    </row>
    <row r="3448" spans="1:15">
      <c r="A3448" t="s">
        <v>30</v>
      </c>
      <c r="B3448" t="s">
        <v>39</v>
      </c>
      <c r="C3448" t="s">
        <v>44</v>
      </c>
      <c r="D3448" t="s">
        <v>27</v>
      </c>
      <c r="E3448">
        <v>22</v>
      </c>
      <c r="F3448" t="str">
        <f t="shared" si="53"/>
        <v>Average Per Device1-in-2May System Peak DayAll22</v>
      </c>
      <c r="G3448">
        <v>2.3233480000000002</v>
      </c>
      <c r="H3448">
        <v>2.3233480000000002</v>
      </c>
      <c r="I3448">
        <v>63.357700000000001</v>
      </c>
      <c r="J3448">
        <v>0</v>
      </c>
      <c r="K3448">
        <v>0</v>
      </c>
      <c r="L3448">
        <v>0</v>
      </c>
      <c r="M3448">
        <v>0</v>
      </c>
      <c r="N3448">
        <v>0</v>
      </c>
      <c r="O3448">
        <v>4870</v>
      </c>
    </row>
    <row r="3449" spans="1:15">
      <c r="A3449" t="s">
        <v>51</v>
      </c>
      <c r="B3449" t="s">
        <v>39</v>
      </c>
      <c r="C3449" t="s">
        <v>44</v>
      </c>
      <c r="D3449" t="s">
        <v>27</v>
      </c>
      <c r="E3449">
        <v>22</v>
      </c>
      <c r="F3449" t="str">
        <f t="shared" si="53"/>
        <v>Aggregate1-in-2May System Peak DayAll22</v>
      </c>
      <c r="G3449">
        <v>26.939219999999999</v>
      </c>
      <c r="H3449">
        <v>26.939219999999999</v>
      </c>
      <c r="I3449">
        <v>63.357700000000001</v>
      </c>
      <c r="J3449">
        <v>0</v>
      </c>
      <c r="K3449">
        <v>0</v>
      </c>
      <c r="L3449">
        <v>0</v>
      </c>
      <c r="M3449">
        <v>0</v>
      </c>
      <c r="N3449">
        <v>0</v>
      </c>
      <c r="O3449">
        <v>4870</v>
      </c>
    </row>
    <row r="3450" spans="1:15">
      <c r="A3450" t="s">
        <v>31</v>
      </c>
      <c r="B3450" t="s">
        <v>39</v>
      </c>
      <c r="C3450" t="s">
        <v>44</v>
      </c>
      <c r="D3450" t="s">
        <v>27</v>
      </c>
      <c r="E3450">
        <v>23</v>
      </c>
      <c r="F3450" t="str">
        <f t="shared" si="53"/>
        <v>Average Per Ton1-in-2May System Peak DayAll23</v>
      </c>
      <c r="G3450">
        <v>0.52110780000000001</v>
      </c>
      <c r="H3450">
        <v>0.52110780000000001</v>
      </c>
      <c r="I3450">
        <v>61.680300000000003</v>
      </c>
      <c r="J3450">
        <v>0</v>
      </c>
      <c r="K3450">
        <v>0</v>
      </c>
      <c r="L3450">
        <v>0</v>
      </c>
      <c r="M3450">
        <v>0</v>
      </c>
      <c r="N3450">
        <v>0</v>
      </c>
      <c r="O3450">
        <v>4870</v>
      </c>
    </row>
    <row r="3451" spans="1:15">
      <c r="A3451" t="s">
        <v>29</v>
      </c>
      <c r="B3451" t="s">
        <v>39</v>
      </c>
      <c r="C3451" t="s">
        <v>44</v>
      </c>
      <c r="D3451" t="s">
        <v>27</v>
      </c>
      <c r="E3451">
        <v>23</v>
      </c>
      <c r="F3451" t="str">
        <f t="shared" si="53"/>
        <v>Average Per Premise1-in-2May System Peak DayAll23</v>
      </c>
      <c r="G3451">
        <v>4.8163200000000002</v>
      </c>
      <c r="H3451">
        <v>4.8163200000000002</v>
      </c>
      <c r="I3451">
        <v>61.680300000000003</v>
      </c>
      <c r="J3451">
        <v>0</v>
      </c>
      <c r="K3451">
        <v>0</v>
      </c>
      <c r="L3451">
        <v>0</v>
      </c>
      <c r="M3451">
        <v>0</v>
      </c>
      <c r="N3451">
        <v>0</v>
      </c>
      <c r="O3451">
        <v>4870</v>
      </c>
    </row>
    <row r="3452" spans="1:15">
      <c r="A3452" t="s">
        <v>30</v>
      </c>
      <c r="B3452" t="s">
        <v>39</v>
      </c>
      <c r="C3452" t="s">
        <v>44</v>
      </c>
      <c r="D3452" t="s">
        <v>27</v>
      </c>
      <c r="E3452">
        <v>23</v>
      </c>
      <c r="F3452" t="str">
        <f t="shared" si="53"/>
        <v>Average Per Device1-in-2May System Peak DayAll23</v>
      </c>
      <c r="G3452">
        <v>2.0228959999999998</v>
      </c>
      <c r="H3452">
        <v>2.0228959999999998</v>
      </c>
      <c r="I3452">
        <v>61.680300000000003</v>
      </c>
      <c r="J3452">
        <v>0</v>
      </c>
      <c r="K3452">
        <v>0</v>
      </c>
      <c r="L3452">
        <v>0</v>
      </c>
      <c r="M3452">
        <v>0</v>
      </c>
      <c r="N3452">
        <v>0</v>
      </c>
      <c r="O3452">
        <v>4870</v>
      </c>
    </row>
    <row r="3453" spans="1:15">
      <c r="A3453" t="s">
        <v>51</v>
      </c>
      <c r="B3453" t="s">
        <v>39</v>
      </c>
      <c r="C3453" t="s">
        <v>44</v>
      </c>
      <c r="D3453" t="s">
        <v>27</v>
      </c>
      <c r="E3453">
        <v>23</v>
      </c>
      <c r="F3453" t="str">
        <f t="shared" si="53"/>
        <v>Aggregate1-in-2May System Peak DayAll23</v>
      </c>
      <c r="G3453">
        <v>23.455480000000001</v>
      </c>
      <c r="H3453">
        <v>23.455480000000001</v>
      </c>
      <c r="I3453">
        <v>61.680300000000003</v>
      </c>
      <c r="J3453">
        <v>0</v>
      </c>
      <c r="K3453">
        <v>0</v>
      </c>
      <c r="L3453">
        <v>0</v>
      </c>
      <c r="M3453">
        <v>0</v>
      </c>
      <c r="N3453">
        <v>0</v>
      </c>
      <c r="O3453">
        <v>4870</v>
      </c>
    </row>
    <row r="3454" spans="1:15">
      <c r="A3454" t="s">
        <v>31</v>
      </c>
      <c r="B3454" t="s">
        <v>39</v>
      </c>
      <c r="C3454" t="s">
        <v>44</v>
      </c>
      <c r="D3454" t="s">
        <v>27</v>
      </c>
      <c r="E3454">
        <v>24</v>
      </c>
      <c r="F3454" t="str">
        <f t="shared" si="53"/>
        <v>Average Per Ton1-in-2May System Peak DayAll24</v>
      </c>
      <c r="G3454">
        <v>0.46892289999999998</v>
      </c>
      <c r="H3454">
        <v>0.46892289999999998</v>
      </c>
      <c r="I3454">
        <v>60.916400000000003</v>
      </c>
      <c r="J3454">
        <v>0</v>
      </c>
      <c r="K3454">
        <v>0</v>
      </c>
      <c r="L3454">
        <v>0</v>
      </c>
      <c r="M3454">
        <v>0</v>
      </c>
      <c r="N3454">
        <v>0</v>
      </c>
      <c r="O3454">
        <v>4870</v>
      </c>
    </row>
    <row r="3455" spans="1:15">
      <c r="A3455" t="s">
        <v>29</v>
      </c>
      <c r="B3455" t="s">
        <v>39</v>
      </c>
      <c r="C3455" t="s">
        <v>44</v>
      </c>
      <c r="D3455" t="s">
        <v>27</v>
      </c>
      <c r="E3455">
        <v>24</v>
      </c>
      <c r="F3455" t="str">
        <f t="shared" si="53"/>
        <v>Average Per Premise1-in-2May System Peak DayAll24</v>
      </c>
      <c r="G3455">
        <v>4.334003</v>
      </c>
      <c r="H3455">
        <v>4.334003</v>
      </c>
      <c r="I3455">
        <v>60.916400000000003</v>
      </c>
      <c r="J3455">
        <v>0</v>
      </c>
      <c r="K3455">
        <v>0</v>
      </c>
      <c r="L3455">
        <v>0</v>
      </c>
      <c r="M3455">
        <v>0</v>
      </c>
      <c r="N3455">
        <v>0</v>
      </c>
      <c r="O3455">
        <v>4870</v>
      </c>
    </row>
    <row r="3456" spans="1:15">
      <c r="A3456" t="s">
        <v>30</v>
      </c>
      <c r="B3456" t="s">
        <v>39</v>
      </c>
      <c r="C3456" t="s">
        <v>44</v>
      </c>
      <c r="D3456" t="s">
        <v>27</v>
      </c>
      <c r="E3456">
        <v>24</v>
      </c>
      <c r="F3456" t="str">
        <f t="shared" si="53"/>
        <v>Average Per Device1-in-2May System Peak DayAll24</v>
      </c>
      <c r="G3456">
        <v>1.820319</v>
      </c>
      <c r="H3456">
        <v>1.820319</v>
      </c>
      <c r="I3456">
        <v>60.916400000000003</v>
      </c>
      <c r="J3456">
        <v>0</v>
      </c>
      <c r="K3456">
        <v>0</v>
      </c>
      <c r="L3456">
        <v>0</v>
      </c>
      <c r="M3456">
        <v>0</v>
      </c>
      <c r="N3456">
        <v>0</v>
      </c>
      <c r="O3456">
        <v>4870</v>
      </c>
    </row>
    <row r="3457" spans="1:15">
      <c r="A3457" t="s">
        <v>51</v>
      </c>
      <c r="B3457" t="s">
        <v>39</v>
      </c>
      <c r="C3457" t="s">
        <v>44</v>
      </c>
      <c r="D3457" t="s">
        <v>27</v>
      </c>
      <c r="E3457">
        <v>24</v>
      </c>
      <c r="F3457" t="str">
        <f t="shared" si="53"/>
        <v>Aggregate1-in-2May System Peak DayAll24</v>
      </c>
      <c r="G3457">
        <v>21.106590000000001</v>
      </c>
      <c r="H3457">
        <v>21.106590000000001</v>
      </c>
      <c r="I3457">
        <v>60.916400000000003</v>
      </c>
      <c r="J3457">
        <v>0</v>
      </c>
      <c r="K3457">
        <v>0</v>
      </c>
      <c r="L3457">
        <v>0</v>
      </c>
      <c r="M3457">
        <v>0</v>
      </c>
      <c r="N3457">
        <v>0</v>
      </c>
      <c r="O3457">
        <v>4870</v>
      </c>
    </row>
    <row r="3458" spans="1:15">
      <c r="A3458" t="s">
        <v>31</v>
      </c>
      <c r="B3458" t="s">
        <v>39</v>
      </c>
      <c r="C3458" t="s">
        <v>52</v>
      </c>
      <c r="D3458" t="s">
        <v>53</v>
      </c>
      <c r="E3458" s="9">
        <v>1</v>
      </c>
      <c r="F3458" t="str">
        <f t="shared" si="53"/>
        <v>Average Per Ton1-in-2October System Peak Day30% Cycling1</v>
      </c>
      <c r="G3458">
        <v>0.4687016</v>
      </c>
      <c r="H3458">
        <v>0.4687016</v>
      </c>
      <c r="I3458">
        <v>61.376399999999997</v>
      </c>
      <c r="J3458">
        <v>0</v>
      </c>
      <c r="K3458">
        <v>0</v>
      </c>
      <c r="L3458">
        <v>0</v>
      </c>
      <c r="M3458">
        <v>0</v>
      </c>
      <c r="N3458">
        <v>0</v>
      </c>
      <c r="O3458">
        <v>1469</v>
      </c>
    </row>
    <row r="3459" spans="1:15">
      <c r="A3459" t="s">
        <v>29</v>
      </c>
      <c r="B3459" t="s">
        <v>39</v>
      </c>
      <c r="C3459" t="s">
        <v>52</v>
      </c>
      <c r="D3459" t="s">
        <v>53</v>
      </c>
      <c r="E3459" s="9">
        <v>1</v>
      </c>
      <c r="F3459" t="str">
        <f t="shared" ref="F3459:F3522" si="54">CONCATENATE(A3459,B3459,C3459,D3459,E3459)</f>
        <v>Average Per Premise1-in-2October System Peak Day30% Cycling1</v>
      </c>
      <c r="G3459">
        <v>4.8329870000000001</v>
      </c>
      <c r="H3459">
        <v>4.8329870000000001</v>
      </c>
      <c r="I3459">
        <v>61.376399999999997</v>
      </c>
      <c r="J3459">
        <v>0</v>
      </c>
      <c r="K3459">
        <v>0</v>
      </c>
      <c r="L3459">
        <v>0</v>
      </c>
      <c r="M3459">
        <v>0</v>
      </c>
      <c r="N3459">
        <v>0</v>
      </c>
      <c r="O3459">
        <v>1469</v>
      </c>
    </row>
    <row r="3460" spans="1:15">
      <c r="A3460" t="s">
        <v>30</v>
      </c>
      <c r="B3460" t="s">
        <v>39</v>
      </c>
      <c r="C3460" t="s">
        <v>52</v>
      </c>
      <c r="D3460" t="s">
        <v>53</v>
      </c>
      <c r="E3460" s="9">
        <v>1</v>
      </c>
      <c r="F3460" t="str">
        <f t="shared" si="54"/>
        <v>Average Per Device1-in-2October System Peak Day30% Cycling1</v>
      </c>
      <c r="G3460">
        <v>1.8153049999999999</v>
      </c>
      <c r="H3460">
        <v>1.8153049999999999</v>
      </c>
      <c r="I3460">
        <v>61.376399999999997</v>
      </c>
      <c r="J3460">
        <v>0</v>
      </c>
      <c r="K3460">
        <v>0</v>
      </c>
      <c r="L3460">
        <v>0</v>
      </c>
      <c r="M3460">
        <v>0</v>
      </c>
      <c r="N3460">
        <v>0</v>
      </c>
      <c r="O3460">
        <v>1469</v>
      </c>
    </row>
    <row r="3461" spans="1:15">
      <c r="A3461" t="s">
        <v>51</v>
      </c>
      <c r="B3461" t="s">
        <v>39</v>
      </c>
      <c r="C3461" t="s">
        <v>52</v>
      </c>
      <c r="D3461" t="s">
        <v>53</v>
      </c>
      <c r="E3461" s="9">
        <v>1</v>
      </c>
      <c r="F3461" t="str">
        <f t="shared" si="54"/>
        <v>Aggregate1-in-2October System Peak Day30% Cycling1</v>
      </c>
      <c r="G3461">
        <v>7.0996579999999998</v>
      </c>
      <c r="H3461">
        <v>7.0996579999999998</v>
      </c>
      <c r="I3461">
        <v>61.376399999999997</v>
      </c>
      <c r="J3461">
        <v>0</v>
      </c>
      <c r="K3461">
        <v>0</v>
      </c>
      <c r="L3461">
        <v>0</v>
      </c>
      <c r="M3461">
        <v>0</v>
      </c>
      <c r="N3461">
        <v>0</v>
      </c>
      <c r="O3461">
        <v>1469</v>
      </c>
    </row>
    <row r="3462" spans="1:15">
      <c r="A3462" t="s">
        <v>31</v>
      </c>
      <c r="B3462" t="s">
        <v>39</v>
      </c>
      <c r="C3462" t="s">
        <v>52</v>
      </c>
      <c r="D3462" t="s">
        <v>53</v>
      </c>
      <c r="E3462" s="9">
        <v>2</v>
      </c>
      <c r="F3462" t="str">
        <f t="shared" si="54"/>
        <v>Average Per Ton1-in-2October System Peak Day30% Cycling2</v>
      </c>
      <c r="G3462">
        <v>0.44536219999999999</v>
      </c>
      <c r="H3462">
        <v>0.44536219999999999</v>
      </c>
      <c r="I3462">
        <v>62.296799999999998</v>
      </c>
      <c r="J3462">
        <v>0</v>
      </c>
      <c r="K3462">
        <v>0</v>
      </c>
      <c r="L3462">
        <v>0</v>
      </c>
      <c r="M3462">
        <v>0</v>
      </c>
      <c r="N3462">
        <v>0</v>
      </c>
      <c r="O3462">
        <v>1469</v>
      </c>
    </row>
    <row r="3463" spans="1:15">
      <c r="A3463" t="s">
        <v>29</v>
      </c>
      <c r="B3463" t="s">
        <v>39</v>
      </c>
      <c r="C3463" t="s">
        <v>52</v>
      </c>
      <c r="D3463" t="s">
        <v>53</v>
      </c>
      <c r="E3463" s="9">
        <v>2</v>
      </c>
      <c r="F3463" t="str">
        <f t="shared" si="54"/>
        <v>Average Per Premise1-in-2October System Peak Day30% Cycling2</v>
      </c>
      <c r="G3463">
        <v>4.5923239999999996</v>
      </c>
      <c r="H3463">
        <v>4.5923239999999996</v>
      </c>
      <c r="I3463">
        <v>62.296799999999998</v>
      </c>
      <c r="J3463">
        <v>0</v>
      </c>
      <c r="K3463">
        <v>0</v>
      </c>
      <c r="L3463">
        <v>0</v>
      </c>
      <c r="M3463">
        <v>0</v>
      </c>
      <c r="N3463">
        <v>0</v>
      </c>
      <c r="O3463">
        <v>1469</v>
      </c>
    </row>
    <row r="3464" spans="1:15">
      <c r="A3464" t="s">
        <v>30</v>
      </c>
      <c r="B3464" t="s">
        <v>39</v>
      </c>
      <c r="C3464" t="s">
        <v>52</v>
      </c>
      <c r="D3464" t="s">
        <v>53</v>
      </c>
      <c r="E3464" s="9">
        <v>2</v>
      </c>
      <c r="F3464" t="str">
        <f t="shared" si="54"/>
        <v>Average Per Device1-in-2October System Peak Day30% Cycling2</v>
      </c>
      <c r="G3464">
        <v>1.7249099999999999</v>
      </c>
      <c r="H3464">
        <v>1.7249099999999999</v>
      </c>
      <c r="I3464">
        <v>62.296799999999998</v>
      </c>
      <c r="J3464">
        <v>0</v>
      </c>
      <c r="K3464">
        <v>0</v>
      </c>
      <c r="L3464">
        <v>0</v>
      </c>
      <c r="M3464">
        <v>0</v>
      </c>
      <c r="N3464">
        <v>0</v>
      </c>
      <c r="O3464">
        <v>1469</v>
      </c>
    </row>
    <row r="3465" spans="1:15">
      <c r="A3465" t="s">
        <v>51</v>
      </c>
      <c r="B3465" t="s">
        <v>39</v>
      </c>
      <c r="C3465" t="s">
        <v>52</v>
      </c>
      <c r="D3465" t="s">
        <v>53</v>
      </c>
      <c r="E3465" s="9">
        <v>2</v>
      </c>
      <c r="F3465" t="str">
        <f t="shared" si="54"/>
        <v>Aggregate1-in-2October System Peak Day30% Cycling2</v>
      </c>
      <c r="G3465">
        <v>6.746124</v>
      </c>
      <c r="H3465">
        <v>6.746124</v>
      </c>
      <c r="I3465">
        <v>62.296799999999998</v>
      </c>
      <c r="J3465">
        <v>0</v>
      </c>
      <c r="K3465">
        <v>0</v>
      </c>
      <c r="L3465">
        <v>0</v>
      </c>
      <c r="M3465">
        <v>0</v>
      </c>
      <c r="N3465">
        <v>0</v>
      </c>
      <c r="O3465">
        <v>1469</v>
      </c>
    </row>
    <row r="3466" spans="1:15">
      <c r="A3466" t="s">
        <v>31</v>
      </c>
      <c r="B3466" t="s">
        <v>39</v>
      </c>
      <c r="C3466" t="s">
        <v>52</v>
      </c>
      <c r="D3466" t="s">
        <v>53</v>
      </c>
      <c r="E3466" s="9">
        <v>3</v>
      </c>
      <c r="F3466" t="str">
        <f t="shared" si="54"/>
        <v>Average Per Ton1-in-2October System Peak Day30% Cycling3</v>
      </c>
      <c r="G3466">
        <v>0.42690050000000002</v>
      </c>
      <c r="H3466">
        <v>0.42690050000000002</v>
      </c>
      <c r="I3466">
        <v>59.869300000000003</v>
      </c>
      <c r="J3466">
        <v>0</v>
      </c>
      <c r="K3466">
        <v>0</v>
      </c>
      <c r="L3466">
        <v>0</v>
      </c>
      <c r="M3466">
        <v>0</v>
      </c>
      <c r="N3466">
        <v>0</v>
      </c>
      <c r="O3466">
        <v>1469</v>
      </c>
    </row>
    <row r="3467" spans="1:15">
      <c r="A3467" t="s">
        <v>29</v>
      </c>
      <c r="B3467" t="s">
        <v>39</v>
      </c>
      <c r="C3467" t="s">
        <v>52</v>
      </c>
      <c r="D3467" t="s">
        <v>53</v>
      </c>
      <c r="E3467" s="9">
        <v>3</v>
      </c>
      <c r="F3467" t="str">
        <f t="shared" si="54"/>
        <v>Average Per Premise1-in-2October System Peak Day30% Cycling3</v>
      </c>
      <c r="G3467">
        <v>4.4019579999999996</v>
      </c>
      <c r="H3467">
        <v>4.4019579999999996</v>
      </c>
      <c r="I3467">
        <v>59.869300000000003</v>
      </c>
      <c r="J3467">
        <v>0</v>
      </c>
      <c r="K3467">
        <v>0</v>
      </c>
      <c r="L3467">
        <v>0</v>
      </c>
      <c r="M3467">
        <v>0</v>
      </c>
      <c r="N3467">
        <v>0</v>
      </c>
      <c r="O3467">
        <v>1469</v>
      </c>
    </row>
    <row r="3468" spans="1:15">
      <c r="A3468" t="s">
        <v>30</v>
      </c>
      <c r="B3468" t="s">
        <v>39</v>
      </c>
      <c r="C3468" t="s">
        <v>52</v>
      </c>
      <c r="D3468" t="s">
        <v>53</v>
      </c>
      <c r="E3468" s="9">
        <v>3</v>
      </c>
      <c r="F3468" t="str">
        <f t="shared" si="54"/>
        <v>Average Per Device1-in-2October System Peak Day30% Cycling3</v>
      </c>
      <c r="G3468">
        <v>1.6534070000000001</v>
      </c>
      <c r="H3468">
        <v>1.6534070000000001</v>
      </c>
      <c r="I3468">
        <v>59.869300000000003</v>
      </c>
      <c r="J3468">
        <v>0</v>
      </c>
      <c r="K3468">
        <v>0</v>
      </c>
      <c r="L3468">
        <v>0</v>
      </c>
      <c r="M3468">
        <v>0</v>
      </c>
      <c r="N3468">
        <v>0</v>
      </c>
      <c r="O3468">
        <v>1469</v>
      </c>
    </row>
    <row r="3469" spans="1:15">
      <c r="A3469" t="s">
        <v>51</v>
      </c>
      <c r="B3469" t="s">
        <v>39</v>
      </c>
      <c r="C3469" t="s">
        <v>52</v>
      </c>
      <c r="D3469" t="s">
        <v>53</v>
      </c>
      <c r="E3469" s="9">
        <v>3</v>
      </c>
      <c r="F3469" t="str">
        <f t="shared" si="54"/>
        <v>Aggregate1-in-2October System Peak Day30% Cycling3</v>
      </c>
      <c r="G3469">
        <v>6.4664760000000001</v>
      </c>
      <c r="H3469">
        <v>6.4664760000000001</v>
      </c>
      <c r="I3469">
        <v>59.869300000000003</v>
      </c>
      <c r="J3469">
        <v>0</v>
      </c>
      <c r="K3469">
        <v>0</v>
      </c>
      <c r="L3469">
        <v>0</v>
      </c>
      <c r="M3469">
        <v>0</v>
      </c>
      <c r="N3469">
        <v>0</v>
      </c>
      <c r="O3469">
        <v>1469</v>
      </c>
    </row>
    <row r="3470" spans="1:15">
      <c r="A3470" t="s">
        <v>31</v>
      </c>
      <c r="B3470" t="s">
        <v>39</v>
      </c>
      <c r="C3470" t="s">
        <v>52</v>
      </c>
      <c r="D3470" t="s">
        <v>53</v>
      </c>
      <c r="E3470" s="9">
        <v>4</v>
      </c>
      <c r="F3470" t="str">
        <f t="shared" si="54"/>
        <v>Average Per Ton1-in-2October System Peak Day30% Cycling4</v>
      </c>
      <c r="G3470">
        <v>0.41794409999999999</v>
      </c>
      <c r="H3470">
        <v>0.41794409999999999</v>
      </c>
      <c r="I3470">
        <v>60.5745</v>
      </c>
      <c r="J3470">
        <v>0</v>
      </c>
      <c r="K3470">
        <v>0</v>
      </c>
      <c r="L3470">
        <v>0</v>
      </c>
      <c r="M3470">
        <v>0</v>
      </c>
      <c r="N3470">
        <v>0</v>
      </c>
      <c r="O3470">
        <v>1469</v>
      </c>
    </row>
    <row r="3471" spans="1:15">
      <c r="A3471" t="s">
        <v>29</v>
      </c>
      <c r="B3471" t="s">
        <v>39</v>
      </c>
      <c r="C3471" t="s">
        <v>52</v>
      </c>
      <c r="D3471" t="s">
        <v>53</v>
      </c>
      <c r="E3471" s="9">
        <v>4</v>
      </c>
      <c r="F3471" t="str">
        <f t="shared" si="54"/>
        <v>Average Per Premise1-in-2October System Peak Day30% Cycling4</v>
      </c>
      <c r="G3471">
        <v>4.3096040000000002</v>
      </c>
      <c r="H3471">
        <v>4.3096040000000002</v>
      </c>
      <c r="I3471">
        <v>60.5745</v>
      </c>
      <c r="J3471">
        <v>0</v>
      </c>
      <c r="K3471">
        <v>0</v>
      </c>
      <c r="L3471">
        <v>0</v>
      </c>
      <c r="M3471">
        <v>0</v>
      </c>
      <c r="N3471">
        <v>0</v>
      </c>
      <c r="O3471">
        <v>1469</v>
      </c>
    </row>
    <row r="3472" spans="1:15">
      <c r="A3472" t="s">
        <v>30</v>
      </c>
      <c r="B3472" t="s">
        <v>39</v>
      </c>
      <c r="C3472" t="s">
        <v>52</v>
      </c>
      <c r="D3472" t="s">
        <v>53</v>
      </c>
      <c r="E3472" s="9">
        <v>4</v>
      </c>
      <c r="F3472" t="str">
        <f t="shared" si="54"/>
        <v>Average Per Device1-in-2October System Peak Day30% Cycling4</v>
      </c>
      <c r="G3472">
        <v>1.618719</v>
      </c>
      <c r="H3472">
        <v>1.618719</v>
      </c>
      <c r="I3472">
        <v>60.5745</v>
      </c>
      <c r="J3472">
        <v>0</v>
      </c>
      <c r="K3472">
        <v>0</v>
      </c>
      <c r="L3472">
        <v>0</v>
      </c>
      <c r="M3472">
        <v>0</v>
      </c>
      <c r="N3472">
        <v>0</v>
      </c>
      <c r="O3472">
        <v>1469</v>
      </c>
    </row>
    <row r="3473" spans="1:15">
      <c r="A3473" t="s">
        <v>51</v>
      </c>
      <c r="B3473" t="s">
        <v>39</v>
      </c>
      <c r="C3473" t="s">
        <v>52</v>
      </c>
      <c r="D3473" t="s">
        <v>53</v>
      </c>
      <c r="E3473" s="9">
        <v>4</v>
      </c>
      <c r="F3473" t="str">
        <f t="shared" si="54"/>
        <v>Aggregate1-in-2October System Peak Day30% Cycling4</v>
      </c>
      <c r="G3473">
        <v>6.3308090000000004</v>
      </c>
      <c r="H3473">
        <v>6.3308090000000004</v>
      </c>
      <c r="I3473">
        <v>60.5745</v>
      </c>
      <c r="J3473">
        <v>0</v>
      </c>
      <c r="K3473">
        <v>0</v>
      </c>
      <c r="L3473">
        <v>0</v>
      </c>
      <c r="M3473">
        <v>0</v>
      </c>
      <c r="N3473">
        <v>0</v>
      </c>
      <c r="O3473">
        <v>1469</v>
      </c>
    </row>
    <row r="3474" spans="1:15">
      <c r="A3474" t="s">
        <v>31</v>
      </c>
      <c r="B3474" t="s">
        <v>39</v>
      </c>
      <c r="C3474" t="s">
        <v>52</v>
      </c>
      <c r="D3474" t="s">
        <v>53</v>
      </c>
      <c r="E3474" s="9">
        <v>5</v>
      </c>
      <c r="F3474" t="str">
        <f t="shared" si="54"/>
        <v>Average Per Ton1-in-2October System Peak Day30% Cycling5</v>
      </c>
      <c r="G3474">
        <v>0.42425190000000002</v>
      </c>
      <c r="H3474">
        <v>0.42425190000000002</v>
      </c>
      <c r="I3474">
        <v>59.309100000000001</v>
      </c>
      <c r="J3474">
        <v>0</v>
      </c>
      <c r="K3474">
        <v>0</v>
      </c>
      <c r="L3474">
        <v>0</v>
      </c>
      <c r="M3474">
        <v>0</v>
      </c>
      <c r="N3474">
        <v>0</v>
      </c>
      <c r="O3474">
        <v>1469</v>
      </c>
    </row>
    <row r="3475" spans="1:15">
      <c r="A3475" t="s">
        <v>29</v>
      </c>
      <c r="B3475" t="s">
        <v>39</v>
      </c>
      <c r="C3475" t="s">
        <v>52</v>
      </c>
      <c r="D3475" t="s">
        <v>53</v>
      </c>
      <c r="E3475" s="9">
        <v>5</v>
      </c>
      <c r="F3475" t="str">
        <f t="shared" si="54"/>
        <v>Average Per Premise1-in-2October System Peak Day30% Cycling5</v>
      </c>
      <c r="G3475">
        <v>4.3746470000000004</v>
      </c>
      <c r="H3475">
        <v>4.3746470000000004</v>
      </c>
      <c r="I3475">
        <v>59.309100000000001</v>
      </c>
      <c r="J3475">
        <v>0</v>
      </c>
      <c r="K3475">
        <v>0</v>
      </c>
      <c r="L3475">
        <v>0</v>
      </c>
      <c r="M3475">
        <v>0</v>
      </c>
      <c r="N3475">
        <v>0</v>
      </c>
      <c r="O3475">
        <v>1469</v>
      </c>
    </row>
    <row r="3476" spans="1:15">
      <c r="A3476" t="s">
        <v>30</v>
      </c>
      <c r="B3476" t="s">
        <v>39</v>
      </c>
      <c r="C3476" t="s">
        <v>52</v>
      </c>
      <c r="D3476" t="s">
        <v>53</v>
      </c>
      <c r="E3476" s="9">
        <v>5</v>
      </c>
      <c r="F3476" t="str">
        <f t="shared" si="54"/>
        <v>Average Per Device1-in-2October System Peak Day30% Cycling5</v>
      </c>
      <c r="G3476">
        <v>1.643149</v>
      </c>
      <c r="H3476">
        <v>1.643149</v>
      </c>
      <c r="I3476">
        <v>59.309100000000001</v>
      </c>
      <c r="J3476">
        <v>0</v>
      </c>
      <c r="K3476">
        <v>0</v>
      </c>
      <c r="L3476">
        <v>0</v>
      </c>
      <c r="M3476">
        <v>0</v>
      </c>
      <c r="N3476">
        <v>0</v>
      </c>
      <c r="O3476">
        <v>1469</v>
      </c>
    </row>
    <row r="3477" spans="1:15">
      <c r="A3477" t="s">
        <v>51</v>
      </c>
      <c r="B3477" t="s">
        <v>39</v>
      </c>
      <c r="C3477" t="s">
        <v>52</v>
      </c>
      <c r="D3477" t="s">
        <v>53</v>
      </c>
      <c r="E3477" s="9">
        <v>5</v>
      </c>
      <c r="F3477" t="str">
        <f t="shared" si="54"/>
        <v>Aggregate1-in-2October System Peak Day30% Cycling5</v>
      </c>
      <c r="G3477">
        <v>6.4263570000000003</v>
      </c>
      <c r="H3477">
        <v>6.4263570000000003</v>
      </c>
      <c r="I3477">
        <v>59.309100000000001</v>
      </c>
      <c r="J3477">
        <v>0</v>
      </c>
      <c r="K3477">
        <v>0</v>
      </c>
      <c r="L3477">
        <v>0</v>
      </c>
      <c r="M3477">
        <v>0</v>
      </c>
      <c r="N3477">
        <v>0</v>
      </c>
      <c r="O3477">
        <v>1469</v>
      </c>
    </row>
    <row r="3478" spans="1:15">
      <c r="A3478" t="s">
        <v>31</v>
      </c>
      <c r="B3478" t="s">
        <v>39</v>
      </c>
      <c r="C3478" t="s">
        <v>52</v>
      </c>
      <c r="D3478" t="s">
        <v>53</v>
      </c>
      <c r="E3478" s="9">
        <v>6</v>
      </c>
      <c r="F3478" t="str">
        <f t="shared" si="54"/>
        <v>Average Per Ton1-in-2October System Peak Day30% Cycling6</v>
      </c>
      <c r="G3478">
        <v>0.47057529999999997</v>
      </c>
      <c r="H3478">
        <v>0.47057529999999997</v>
      </c>
      <c r="I3478">
        <v>59.515300000000003</v>
      </c>
      <c r="J3478">
        <v>0</v>
      </c>
      <c r="K3478">
        <v>0</v>
      </c>
      <c r="L3478">
        <v>0</v>
      </c>
      <c r="M3478">
        <v>0</v>
      </c>
      <c r="N3478">
        <v>0</v>
      </c>
      <c r="O3478">
        <v>1469</v>
      </c>
    </row>
    <row r="3479" spans="1:15">
      <c r="A3479" t="s">
        <v>29</v>
      </c>
      <c r="B3479" t="s">
        <v>39</v>
      </c>
      <c r="C3479" t="s">
        <v>52</v>
      </c>
      <c r="D3479" t="s">
        <v>53</v>
      </c>
      <c r="E3479" s="9">
        <v>6</v>
      </c>
      <c r="F3479" t="str">
        <f t="shared" si="54"/>
        <v>Average Per Premise1-in-2October System Peak Day30% Cycling6</v>
      </c>
      <c r="G3479">
        <v>4.8523079999999998</v>
      </c>
      <c r="H3479">
        <v>4.8523079999999998</v>
      </c>
      <c r="I3479">
        <v>59.515300000000003</v>
      </c>
      <c r="J3479">
        <v>0</v>
      </c>
      <c r="K3479">
        <v>0</v>
      </c>
      <c r="L3479">
        <v>0</v>
      </c>
      <c r="M3479">
        <v>0</v>
      </c>
      <c r="N3479">
        <v>0</v>
      </c>
      <c r="O3479">
        <v>1469</v>
      </c>
    </row>
    <row r="3480" spans="1:15">
      <c r="A3480" t="s">
        <v>30</v>
      </c>
      <c r="B3480" t="s">
        <v>39</v>
      </c>
      <c r="C3480" t="s">
        <v>52</v>
      </c>
      <c r="D3480" t="s">
        <v>53</v>
      </c>
      <c r="E3480" s="9">
        <v>6</v>
      </c>
      <c r="F3480" t="str">
        <f t="shared" si="54"/>
        <v>Average Per Device1-in-2October System Peak Day30% Cycling6</v>
      </c>
      <c r="G3480">
        <v>1.822562</v>
      </c>
      <c r="H3480">
        <v>1.822562</v>
      </c>
      <c r="I3480">
        <v>59.515300000000003</v>
      </c>
      <c r="J3480">
        <v>0</v>
      </c>
      <c r="K3480">
        <v>0</v>
      </c>
      <c r="L3480">
        <v>0</v>
      </c>
      <c r="M3480">
        <v>0</v>
      </c>
      <c r="N3480">
        <v>0</v>
      </c>
      <c r="O3480">
        <v>1469</v>
      </c>
    </row>
    <row r="3481" spans="1:15">
      <c r="A3481" t="s">
        <v>51</v>
      </c>
      <c r="B3481" t="s">
        <v>39</v>
      </c>
      <c r="C3481" t="s">
        <v>52</v>
      </c>
      <c r="D3481" t="s">
        <v>53</v>
      </c>
      <c r="E3481" s="9">
        <v>6</v>
      </c>
      <c r="F3481" t="str">
        <f t="shared" si="54"/>
        <v>Aggregate1-in-2October System Peak Day30% Cycling6</v>
      </c>
      <c r="G3481">
        <v>7.1280400000000004</v>
      </c>
      <c r="H3481">
        <v>7.1280400000000004</v>
      </c>
      <c r="I3481">
        <v>59.515300000000003</v>
      </c>
      <c r="J3481">
        <v>0</v>
      </c>
      <c r="K3481">
        <v>0</v>
      </c>
      <c r="L3481">
        <v>0</v>
      </c>
      <c r="M3481">
        <v>0</v>
      </c>
      <c r="N3481">
        <v>0</v>
      </c>
      <c r="O3481">
        <v>1469</v>
      </c>
    </row>
    <row r="3482" spans="1:15">
      <c r="A3482" t="s">
        <v>31</v>
      </c>
      <c r="B3482" t="s">
        <v>39</v>
      </c>
      <c r="C3482" t="s">
        <v>52</v>
      </c>
      <c r="D3482" t="s">
        <v>53</v>
      </c>
      <c r="E3482" s="9">
        <v>7</v>
      </c>
      <c r="F3482" t="str">
        <f t="shared" si="54"/>
        <v>Average Per Ton1-in-2October System Peak Day30% Cycling7</v>
      </c>
      <c r="G3482">
        <v>0.53906410000000005</v>
      </c>
      <c r="H3482">
        <v>0.53906410000000005</v>
      </c>
      <c r="I3482">
        <v>60.346499999999999</v>
      </c>
      <c r="J3482">
        <v>0</v>
      </c>
      <c r="K3482">
        <v>0</v>
      </c>
      <c r="L3482">
        <v>0</v>
      </c>
      <c r="M3482">
        <v>0</v>
      </c>
      <c r="N3482">
        <v>0</v>
      </c>
      <c r="O3482">
        <v>1469</v>
      </c>
    </row>
    <row r="3483" spans="1:15">
      <c r="A3483" t="s">
        <v>29</v>
      </c>
      <c r="B3483" t="s">
        <v>39</v>
      </c>
      <c r="C3483" t="s">
        <v>52</v>
      </c>
      <c r="D3483" t="s">
        <v>53</v>
      </c>
      <c r="E3483" s="9">
        <v>7</v>
      </c>
      <c r="F3483" t="str">
        <f t="shared" si="54"/>
        <v>Average Per Premise1-in-2October System Peak Day30% Cycling7</v>
      </c>
      <c r="G3483">
        <v>5.5585259999999996</v>
      </c>
      <c r="H3483">
        <v>5.5585259999999996</v>
      </c>
      <c r="I3483">
        <v>60.346499999999999</v>
      </c>
      <c r="J3483">
        <v>0</v>
      </c>
      <c r="K3483">
        <v>0</v>
      </c>
      <c r="L3483">
        <v>0</v>
      </c>
      <c r="M3483">
        <v>0</v>
      </c>
      <c r="N3483">
        <v>0</v>
      </c>
      <c r="O3483">
        <v>1469</v>
      </c>
    </row>
    <row r="3484" spans="1:15">
      <c r="A3484" t="s">
        <v>30</v>
      </c>
      <c r="B3484" t="s">
        <v>39</v>
      </c>
      <c r="C3484" t="s">
        <v>52</v>
      </c>
      <c r="D3484" t="s">
        <v>53</v>
      </c>
      <c r="E3484" s="9">
        <v>7</v>
      </c>
      <c r="F3484" t="str">
        <f t="shared" si="54"/>
        <v>Average Per Device1-in-2October System Peak Day30% Cycling7</v>
      </c>
      <c r="G3484">
        <v>2.0878220000000001</v>
      </c>
      <c r="H3484">
        <v>2.0878220000000001</v>
      </c>
      <c r="I3484">
        <v>60.346499999999999</v>
      </c>
      <c r="J3484">
        <v>0</v>
      </c>
      <c r="K3484">
        <v>0</v>
      </c>
      <c r="L3484">
        <v>0</v>
      </c>
      <c r="M3484">
        <v>0</v>
      </c>
      <c r="N3484">
        <v>0</v>
      </c>
      <c r="O3484">
        <v>1469</v>
      </c>
    </row>
    <row r="3485" spans="1:15">
      <c r="A3485" t="s">
        <v>51</v>
      </c>
      <c r="B3485" t="s">
        <v>39</v>
      </c>
      <c r="C3485" t="s">
        <v>52</v>
      </c>
      <c r="D3485" t="s">
        <v>53</v>
      </c>
      <c r="E3485" s="9">
        <v>7</v>
      </c>
      <c r="F3485" t="str">
        <f t="shared" si="54"/>
        <v>Aggregate1-in-2October System Peak Day30% Cycling7</v>
      </c>
      <c r="G3485">
        <v>8.1654739999999997</v>
      </c>
      <c r="H3485">
        <v>8.1654739999999997</v>
      </c>
      <c r="I3485">
        <v>60.346499999999999</v>
      </c>
      <c r="J3485">
        <v>0</v>
      </c>
      <c r="K3485">
        <v>0</v>
      </c>
      <c r="L3485">
        <v>0</v>
      </c>
      <c r="M3485">
        <v>0</v>
      </c>
      <c r="N3485">
        <v>0</v>
      </c>
      <c r="O3485">
        <v>1469</v>
      </c>
    </row>
    <row r="3486" spans="1:15">
      <c r="A3486" t="s">
        <v>31</v>
      </c>
      <c r="B3486" t="s">
        <v>39</v>
      </c>
      <c r="C3486" t="s">
        <v>52</v>
      </c>
      <c r="D3486" t="s">
        <v>53</v>
      </c>
      <c r="E3486" s="9">
        <v>8</v>
      </c>
      <c r="F3486" t="str">
        <f t="shared" si="54"/>
        <v>Average Per Ton1-in-2October System Peak Day30% Cycling8</v>
      </c>
      <c r="G3486">
        <v>0.65888080000000004</v>
      </c>
      <c r="H3486">
        <v>0.65888080000000004</v>
      </c>
      <c r="I3486">
        <v>64.767899999999997</v>
      </c>
      <c r="J3486">
        <v>0</v>
      </c>
      <c r="K3486">
        <v>0</v>
      </c>
      <c r="L3486">
        <v>0</v>
      </c>
      <c r="M3486">
        <v>0</v>
      </c>
      <c r="N3486">
        <v>0</v>
      </c>
      <c r="O3486">
        <v>1469</v>
      </c>
    </row>
    <row r="3487" spans="1:15">
      <c r="A3487" t="s">
        <v>29</v>
      </c>
      <c r="B3487" t="s">
        <v>39</v>
      </c>
      <c r="C3487" t="s">
        <v>52</v>
      </c>
      <c r="D3487" t="s">
        <v>53</v>
      </c>
      <c r="E3487" s="9">
        <v>8</v>
      </c>
      <c r="F3487" t="str">
        <f t="shared" si="54"/>
        <v>Average Per Premise1-in-2October System Peak Day30% Cycling8</v>
      </c>
      <c r="G3487">
        <v>6.7940069999999997</v>
      </c>
      <c r="H3487">
        <v>6.7940069999999997</v>
      </c>
      <c r="I3487">
        <v>64.767899999999997</v>
      </c>
      <c r="J3487">
        <v>0</v>
      </c>
      <c r="K3487">
        <v>0</v>
      </c>
      <c r="L3487">
        <v>0</v>
      </c>
      <c r="M3487">
        <v>0</v>
      </c>
      <c r="N3487">
        <v>0</v>
      </c>
      <c r="O3487">
        <v>1469</v>
      </c>
    </row>
    <row r="3488" spans="1:15">
      <c r="A3488" t="s">
        <v>30</v>
      </c>
      <c r="B3488" t="s">
        <v>39</v>
      </c>
      <c r="C3488" t="s">
        <v>52</v>
      </c>
      <c r="D3488" t="s">
        <v>53</v>
      </c>
      <c r="E3488" s="9">
        <v>8</v>
      </c>
      <c r="F3488" t="str">
        <f t="shared" si="54"/>
        <v>Average Per Device1-in-2October System Peak Day30% Cycling8</v>
      </c>
      <c r="G3488">
        <v>2.5518779999999999</v>
      </c>
      <c r="H3488">
        <v>2.5518779999999999</v>
      </c>
      <c r="I3488">
        <v>64.767899999999997</v>
      </c>
      <c r="J3488">
        <v>0</v>
      </c>
      <c r="K3488">
        <v>0</v>
      </c>
      <c r="L3488">
        <v>0</v>
      </c>
      <c r="M3488">
        <v>0</v>
      </c>
      <c r="N3488">
        <v>0</v>
      </c>
      <c r="O3488">
        <v>1469</v>
      </c>
    </row>
    <row r="3489" spans="1:15">
      <c r="A3489" t="s">
        <v>51</v>
      </c>
      <c r="B3489" t="s">
        <v>39</v>
      </c>
      <c r="C3489" t="s">
        <v>52</v>
      </c>
      <c r="D3489" t="s">
        <v>53</v>
      </c>
      <c r="E3489" s="9">
        <v>8</v>
      </c>
      <c r="F3489" t="str">
        <f t="shared" si="54"/>
        <v>Aggregate1-in-2October System Peak Day30% Cycling8</v>
      </c>
      <c r="G3489">
        <v>9.980397</v>
      </c>
      <c r="H3489">
        <v>9.980397</v>
      </c>
      <c r="I3489">
        <v>64.767899999999997</v>
      </c>
      <c r="J3489">
        <v>0</v>
      </c>
      <c r="K3489">
        <v>0</v>
      </c>
      <c r="L3489">
        <v>0</v>
      </c>
      <c r="M3489">
        <v>0</v>
      </c>
      <c r="N3489">
        <v>0</v>
      </c>
      <c r="O3489">
        <v>1469</v>
      </c>
    </row>
    <row r="3490" spans="1:15">
      <c r="A3490" t="s">
        <v>31</v>
      </c>
      <c r="B3490" t="s">
        <v>39</v>
      </c>
      <c r="C3490" t="s">
        <v>52</v>
      </c>
      <c r="D3490" t="s">
        <v>53</v>
      </c>
      <c r="E3490" s="9">
        <v>9</v>
      </c>
      <c r="F3490" t="str">
        <f t="shared" si="54"/>
        <v>Average Per Ton1-in-2October System Peak Day30% Cycling9</v>
      </c>
      <c r="G3490">
        <v>0.84231389999999995</v>
      </c>
      <c r="H3490">
        <v>0.84231389999999995</v>
      </c>
      <c r="I3490">
        <v>71.480599999999995</v>
      </c>
      <c r="J3490">
        <v>0</v>
      </c>
      <c r="K3490">
        <v>0</v>
      </c>
      <c r="L3490">
        <v>0</v>
      </c>
      <c r="M3490">
        <v>0</v>
      </c>
      <c r="N3490">
        <v>0</v>
      </c>
      <c r="O3490">
        <v>1469</v>
      </c>
    </row>
    <row r="3491" spans="1:15">
      <c r="A3491" t="s">
        <v>29</v>
      </c>
      <c r="B3491" t="s">
        <v>39</v>
      </c>
      <c r="C3491" t="s">
        <v>52</v>
      </c>
      <c r="D3491" t="s">
        <v>53</v>
      </c>
      <c r="E3491" s="9">
        <v>9</v>
      </c>
      <c r="F3491" t="str">
        <f t="shared" si="54"/>
        <v>Average Per Premise1-in-2October System Peak Day30% Cycling9</v>
      </c>
      <c r="G3491">
        <v>8.6854669999999992</v>
      </c>
      <c r="H3491">
        <v>8.6854669999999992</v>
      </c>
      <c r="I3491">
        <v>71.480599999999995</v>
      </c>
      <c r="J3491">
        <v>0</v>
      </c>
      <c r="K3491">
        <v>0</v>
      </c>
      <c r="L3491">
        <v>0</v>
      </c>
      <c r="M3491">
        <v>0</v>
      </c>
      <c r="N3491">
        <v>0</v>
      </c>
      <c r="O3491">
        <v>1469</v>
      </c>
    </row>
    <row r="3492" spans="1:15">
      <c r="A3492" t="s">
        <v>30</v>
      </c>
      <c r="B3492" t="s">
        <v>39</v>
      </c>
      <c r="C3492" t="s">
        <v>52</v>
      </c>
      <c r="D3492" t="s">
        <v>53</v>
      </c>
      <c r="E3492" s="9">
        <v>9</v>
      </c>
      <c r="F3492" t="str">
        <f t="shared" si="54"/>
        <v>Average Per Device1-in-2October System Peak Day30% Cycling9</v>
      </c>
      <c r="G3492">
        <v>3.262324</v>
      </c>
      <c r="H3492">
        <v>3.262324</v>
      </c>
      <c r="I3492">
        <v>71.480599999999995</v>
      </c>
      <c r="J3492">
        <v>0</v>
      </c>
      <c r="K3492">
        <v>0</v>
      </c>
      <c r="L3492">
        <v>0</v>
      </c>
      <c r="M3492">
        <v>0</v>
      </c>
      <c r="N3492">
        <v>0</v>
      </c>
      <c r="O3492">
        <v>1469</v>
      </c>
    </row>
    <row r="3493" spans="1:15">
      <c r="A3493" t="s">
        <v>51</v>
      </c>
      <c r="B3493" t="s">
        <v>39</v>
      </c>
      <c r="C3493" t="s">
        <v>52</v>
      </c>
      <c r="D3493" t="s">
        <v>53</v>
      </c>
      <c r="E3493" s="9">
        <v>9</v>
      </c>
      <c r="F3493" t="str">
        <f t="shared" si="54"/>
        <v>Aggregate1-in-2October System Peak Day30% Cycling9</v>
      </c>
      <c r="G3493">
        <v>12.75895</v>
      </c>
      <c r="H3493">
        <v>12.75895</v>
      </c>
      <c r="I3493">
        <v>71.480599999999995</v>
      </c>
      <c r="J3493">
        <v>0</v>
      </c>
      <c r="K3493">
        <v>0</v>
      </c>
      <c r="L3493">
        <v>0</v>
      </c>
      <c r="M3493">
        <v>0</v>
      </c>
      <c r="N3493">
        <v>0</v>
      </c>
      <c r="O3493">
        <v>1469</v>
      </c>
    </row>
    <row r="3494" spans="1:15">
      <c r="A3494" t="s">
        <v>31</v>
      </c>
      <c r="B3494" t="s">
        <v>39</v>
      </c>
      <c r="C3494" t="s">
        <v>52</v>
      </c>
      <c r="D3494" t="s">
        <v>53</v>
      </c>
      <c r="E3494" s="9">
        <v>10</v>
      </c>
      <c r="F3494" t="str">
        <f t="shared" si="54"/>
        <v>Average Per Ton1-in-2October System Peak Day30% Cycling10</v>
      </c>
      <c r="G3494">
        <v>1.0074829999999999</v>
      </c>
      <c r="H3494">
        <v>1.0074829999999999</v>
      </c>
      <c r="I3494">
        <v>78.149100000000004</v>
      </c>
      <c r="J3494">
        <v>0</v>
      </c>
      <c r="K3494">
        <v>0</v>
      </c>
      <c r="L3494">
        <v>0</v>
      </c>
      <c r="M3494">
        <v>0</v>
      </c>
      <c r="N3494">
        <v>0</v>
      </c>
      <c r="O3494">
        <v>1469</v>
      </c>
    </row>
    <row r="3495" spans="1:15">
      <c r="A3495" t="s">
        <v>29</v>
      </c>
      <c r="B3495" t="s">
        <v>39</v>
      </c>
      <c r="C3495" t="s">
        <v>52</v>
      </c>
      <c r="D3495" t="s">
        <v>53</v>
      </c>
      <c r="E3495" s="9">
        <v>10</v>
      </c>
      <c r="F3495" t="str">
        <f t="shared" si="54"/>
        <v>Average Per Premise1-in-2October System Peak Day30% Cycling10</v>
      </c>
      <c r="G3495">
        <v>10.3886</v>
      </c>
      <c r="H3495">
        <v>10.3886</v>
      </c>
      <c r="I3495">
        <v>78.149100000000004</v>
      </c>
      <c r="J3495">
        <v>0</v>
      </c>
      <c r="K3495">
        <v>0</v>
      </c>
      <c r="L3495">
        <v>0</v>
      </c>
      <c r="M3495">
        <v>0</v>
      </c>
      <c r="N3495">
        <v>0</v>
      </c>
      <c r="O3495">
        <v>1469</v>
      </c>
    </row>
    <row r="3496" spans="1:15">
      <c r="A3496" t="s">
        <v>30</v>
      </c>
      <c r="B3496" t="s">
        <v>39</v>
      </c>
      <c r="C3496" t="s">
        <v>52</v>
      </c>
      <c r="D3496" t="s">
        <v>53</v>
      </c>
      <c r="E3496" s="9">
        <v>10</v>
      </c>
      <c r="F3496" t="str">
        <f t="shared" si="54"/>
        <v>Average Per Device1-in-2October System Peak Day30% Cycling10</v>
      </c>
      <c r="G3496">
        <v>3.9020320000000002</v>
      </c>
      <c r="H3496">
        <v>3.9020320000000002</v>
      </c>
      <c r="I3496">
        <v>78.149100000000004</v>
      </c>
      <c r="J3496">
        <v>0</v>
      </c>
      <c r="K3496">
        <v>0</v>
      </c>
      <c r="L3496">
        <v>0</v>
      </c>
      <c r="M3496">
        <v>0</v>
      </c>
      <c r="N3496">
        <v>0</v>
      </c>
      <c r="O3496">
        <v>1469</v>
      </c>
    </row>
    <row r="3497" spans="1:15">
      <c r="A3497" t="s">
        <v>51</v>
      </c>
      <c r="B3497" t="s">
        <v>39</v>
      </c>
      <c r="C3497" t="s">
        <v>52</v>
      </c>
      <c r="D3497" t="s">
        <v>53</v>
      </c>
      <c r="E3497" s="9">
        <v>10</v>
      </c>
      <c r="F3497" t="str">
        <f t="shared" si="54"/>
        <v>Aggregate1-in-2October System Peak Day30% Cycling10</v>
      </c>
      <c r="G3497">
        <v>15.26085</v>
      </c>
      <c r="H3497">
        <v>15.26085</v>
      </c>
      <c r="I3497">
        <v>78.149100000000004</v>
      </c>
      <c r="J3497">
        <v>0</v>
      </c>
      <c r="K3497">
        <v>0</v>
      </c>
      <c r="L3497">
        <v>0</v>
      </c>
      <c r="M3497">
        <v>0</v>
      </c>
      <c r="N3497">
        <v>0</v>
      </c>
      <c r="O3497">
        <v>1469</v>
      </c>
    </row>
    <row r="3498" spans="1:15">
      <c r="A3498" t="s">
        <v>31</v>
      </c>
      <c r="B3498" t="s">
        <v>39</v>
      </c>
      <c r="C3498" t="s">
        <v>52</v>
      </c>
      <c r="D3498" t="s">
        <v>53</v>
      </c>
      <c r="E3498" s="9">
        <v>11</v>
      </c>
      <c r="F3498" t="str">
        <f t="shared" si="54"/>
        <v>Average Per Ton1-in-2October System Peak Day30% Cycling11</v>
      </c>
      <c r="G3498">
        <v>1.133016</v>
      </c>
      <c r="H3498">
        <v>1.133016</v>
      </c>
      <c r="I3498">
        <v>82.436999999999998</v>
      </c>
      <c r="J3498">
        <v>0</v>
      </c>
      <c r="K3498">
        <v>0</v>
      </c>
      <c r="L3498">
        <v>0</v>
      </c>
      <c r="M3498">
        <v>0</v>
      </c>
      <c r="N3498">
        <v>0</v>
      </c>
      <c r="O3498">
        <v>1469</v>
      </c>
    </row>
    <row r="3499" spans="1:15">
      <c r="A3499" t="s">
        <v>29</v>
      </c>
      <c r="B3499" t="s">
        <v>39</v>
      </c>
      <c r="C3499" t="s">
        <v>52</v>
      </c>
      <c r="D3499" t="s">
        <v>53</v>
      </c>
      <c r="E3499" s="9">
        <v>11</v>
      </c>
      <c r="F3499" t="str">
        <f t="shared" si="54"/>
        <v>Average Per Premise1-in-2October System Peak Day30% Cycling11</v>
      </c>
      <c r="G3499">
        <v>11.683020000000001</v>
      </c>
      <c r="H3499">
        <v>11.683020000000001</v>
      </c>
      <c r="I3499">
        <v>82.436999999999998</v>
      </c>
      <c r="J3499">
        <v>0</v>
      </c>
      <c r="K3499">
        <v>0</v>
      </c>
      <c r="L3499">
        <v>0</v>
      </c>
      <c r="M3499">
        <v>0</v>
      </c>
      <c r="N3499">
        <v>0</v>
      </c>
      <c r="O3499">
        <v>1469</v>
      </c>
    </row>
    <row r="3500" spans="1:15">
      <c r="A3500" t="s">
        <v>30</v>
      </c>
      <c r="B3500" t="s">
        <v>39</v>
      </c>
      <c r="C3500" t="s">
        <v>52</v>
      </c>
      <c r="D3500" t="s">
        <v>53</v>
      </c>
      <c r="E3500" s="9">
        <v>11</v>
      </c>
      <c r="F3500" t="str">
        <f t="shared" si="54"/>
        <v>Average Per Device1-in-2October System Peak Day30% Cycling11</v>
      </c>
      <c r="G3500">
        <v>4.3882269999999997</v>
      </c>
      <c r="H3500">
        <v>4.3882269999999997</v>
      </c>
      <c r="I3500">
        <v>82.436999999999998</v>
      </c>
      <c r="J3500">
        <v>0</v>
      </c>
      <c r="K3500">
        <v>0</v>
      </c>
      <c r="L3500">
        <v>0</v>
      </c>
      <c r="M3500">
        <v>0</v>
      </c>
      <c r="N3500">
        <v>0</v>
      </c>
      <c r="O3500">
        <v>1469</v>
      </c>
    </row>
    <row r="3501" spans="1:15">
      <c r="A3501" t="s">
        <v>51</v>
      </c>
      <c r="B3501" t="s">
        <v>39</v>
      </c>
      <c r="C3501" t="s">
        <v>52</v>
      </c>
      <c r="D3501" t="s">
        <v>53</v>
      </c>
      <c r="E3501" s="9">
        <v>11</v>
      </c>
      <c r="F3501" t="str">
        <f t="shared" si="54"/>
        <v>Aggregate1-in-2October System Peak Day30% Cycling11</v>
      </c>
      <c r="G3501">
        <v>17.16236</v>
      </c>
      <c r="H3501">
        <v>17.16236</v>
      </c>
      <c r="I3501">
        <v>82.436999999999998</v>
      </c>
      <c r="J3501">
        <v>0</v>
      </c>
      <c r="K3501">
        <v>0</v>
      </c>
      <c r="L3501">
        <v>0</v>
      </c>
      <c r="M3501">
        <v>0</v>
      </c>
      <c r="N3501">
        <v>0</v>
      </c>
      <c r="O3501">
        <v>1469</v>
      </c>
    </row>
    <row r="3502" spans="1:15">
      <c r="A3502" t="s">
        <v>31</v>
      </c>
      <c r="B3502" t="s">
        <v>39</v>
      </c>
      <c r="C3502" t="s">
        <v>52</v>
      </c>
      <c r="D3502" t="s">
        <v>53</v>
      </c>
      <c r="E3502" s="9">
        <v>12</v>
      </c>
      <c r="F3502" t="str">
        <f t="shared" si="54"/>
        <v>Average Per Ton1-in-2October System Peak Day30% Cycling12</v>
      </c>
      <c r="G3502">
        <v>1.200018</v>
      </c>
      <c r="H3502">
        <v>1.200018</v>
      </c>
      <c r="I3502">
        <v>84.150400000000005</v>
      </c>
      <c r="J3502">
        <v>0</v>
      </c>
      <c r="K3502">
        <v>0</v>
      </c>
      <c r="L3502">
        <v>0</v>
      </c>
      <c r="M3502">
        <v>0</v>
      </c>
      <c r="N3502">
        <v>0</v>
      </c>
      <c r="O3502">
        <v>1469</v>
      </c>
    </row>
    <row r="3503" spans="1:15">
      <c r="A3503" t="s">
        <v>29</v>
      </c>
      <c r="B3503" t="s">
        <v>39</v>
      </c>
      <c r="C3503" t="s">
        <v>52</v>
      </c>
      <c r="D3503" t="s">
        <v>53</v>
      </c>
      <c r="E3503" s="9">
        <v>12</v>
      </c>
      <c r="F3503" t="str">
        <f t="shared" si="54"/>
        <v>Average Per Premise1-in-2October System Peak Day30% Cycling12</v>
      </c>
      <c r="G3503">
        <v>12.37391</v>
      </c>
      <c r="H3503">
        <v>12.37391</v>
      </c>
      <c r="I3503">
        <v>84.150400000000005</v>
      </c>
      <c r="J3503">
        <v>0</v>
      </c>
      <c r="K3503">
        <v>0</v>
      </c>
      <c r="L3503">
        <v>0</v>
      </c>
      <c r="M3503">
        <v>0</v>
      </c>
      <c r="N3503">
        <v>0</v>
      </c>
      <c r="O3503">
        <v>1469</v>
      </c>
    </row>
    <row r="3504" spans="1:15">
      <c r="A3504" t="s">
        <v>30</v>
      </c>
      <c r="B3504" t="s">
        <v>39</v>
      </c>
      <c r="C3504" t="s">
        <v>52</v>
      </c>
      <c r="D3504" t="s">
        <v>53</v>
      </c>
      <c r="E3504" s="9">
        <v>12</v>
      </c>
      <c r="F3504" t="str">
        <f t="shared" si="54"/>
        <v>Average Per Device1-in-2October System Peak Day30% Cycling12</v>
      </c>
      <c r="G3504">
        <v>4.6477300000000001</v>
      </c>
      <c r="H3504">
        <v>4.6477300000000001</v>
      </c>
      <c r="I3504">
        <v>84.150400000000005</v>
      </c>
      <c r="J3504">
        <v>0</v>
      </c>
      <c r="K3504">
        <v>0</v>
      </c>
      <c r="L3504">
        <v>0</v>
      </c>
      <c r="M3504">
        <v>0</v>
      </c>
      <c r="N3504">
        <v>0</v>
      </c>
      <c r="O3504">
        <v>1469</v>
      </c>
    </row>
    <row r="3505" spans="1:15">
      <c r="A3505" t="s">
        <v>51</v>
      </c>
      <c r="B3505" t="s">
        <v>39</v>
      </c>
      <c r="C3505" t="s">
        <v>52</v>
      </c>
      <c r="D3505" t="s">
        <v>53</v>
      </c>
      <c r="E3505" s="9">
        <v>12</v>
      </c>
      <c r="F3505" t="str">
        <f t="shared" si="54"/>
        <v>Aggregate1-in-2October System Peak Day30% Cycling12</v>
      </c>
      <c r="G3505">
        <v>18.17727</v>
      </c>
      <c r="H3505">
        <v>18.17727</v>
      </c>
      <c r="I3505">
        <v>84.150400000000005</v>
      </c>
      <c r="J3505">
        <v>0</v>
      </c>
      <c r="K3505">
        <v>0</v>
      </c>
      <c r="L3505">
        <v>0</v>
      </c>
      <c r="M3505">
        <v>0</v>
      </c>
      <c r="N3505">
        <v>0</v>
      </c>
      <c r="O3505">
        <v>1469</v>
      </c>
    </row>
    <row r="3506" spans="1:15">
      <c r="A3506" t="s">
        <v>31</v>
      </c>
      <c r="B3506" t="s">
        <v>39</v>
      </c>
      <c r="C3506" t="s">
        <v>52</v>
      </c>
      <c r="D3506" t="s">
        <v>53</v>
      </c>
      <c r="E3506" s="9">
        <v>13</v>
      </c>
      <c r="F3506" t="str">
        <f t="shared" si="54"/>
        <v>Average Per Ton1-in-2October System Peak Day30% Cycling13</v>
      </c>
      <c r="G3506">
        <v>1.221848</v>
      </c>
      <c r="H3506">
        <v>1.221848</v>
      </c>
      <c r="I3506">
        <v>83.401600000000002</v>
      </c>
      <c r="J3506">
        <v>0</v>
      </c>
      <c r="K3506">
        <v>0</v>
      </c>
      <c r="L3506">
        <v>0</v>
      </c>
      <c r="M3506">
        <v>0</v>
      </c>
      <c r="N3506">
        <v>0</v>
      </c>
      <c r="O3506">
        <v>1469</v>
      </c>
    </row>
    <row r="3507" spans="1:15">
      <c r="A3507" t="s">
        <v>29</v>
      </c>
      <c r="B3507" t="s">
        <v>39</v>
      </c>
      <c r="C3507" t="s">
        <v>52</v>
      </c>
      <c r="D3507" t="s">
        <v>53</v>
      </c>
      <c r="E3507" s="9">
        <v>13</v>
      </c>
      <c r="F3507" t="str">
        <f t="shared" si="54"/>
        <v>Average Per Premise1-in-2October System Peak Day30% Cycling13</v>
      </c>
      <c r="G3507">
        <v>12.59901</v>
      </c>
      <c r="H3507">
        <v>12.59901</v>
      </c>
      <c r="I3507">
        <v>83.401600000000002</v>
      </c>
      <c r="J3507">
        <v>0</v>
      </c>
      <c r="K3507">
        <v>0</v>
      </c>
      <c r="L3507">
        <v>0</v>
      </c>
      <c r="M3507">
        <v>0</v>
      </c>
      <c r="N3507">
        <v>0</v>
      </c>
      <c r="O3507">
        <v>1469</v>
      </c>
    </row>
    <row r="3508" spans="1:15">
      <c r="A3508" t="s">
        <v>30</v>
      </c>
      <c r="B3508" t="s">
        <v>39</v>
      </c>
      <c r="C3508" t="s">
        <v>52</v>
      </c>
      <c r="D3508" t="s">
        <v>53</v>
      </c>
      <c r="E3508" s="9">
        <v>13</v>
      </c>
      <c r="F3508" t="str">
        <f t="shared" si="54"/>
        <v>Average Per Device1-in-2October System Peak Day30% Cycling13</v>
      </c>
      <c r="G3508">
        <v>4.7322800000000003</v>
      </c>
      <c r="H3508">
        <v>4.7322800000000003</v>
      </c>
      <c r="I3508">
        <v>83.401600000000002</v>
      </c>
      <c r="J3508">
        <v>0</v>
      </c>
      <c r="K3508">
        <v>0</v>
      </c>
      <c r="L3508">
        <v>0</v>
      </c>
      <c r="M3508">
        <v>0</v>
      </c>
      <c r="N3508">
        <v>0</v>
      </c>
      <c r="O3508">
        <v>1469</v>
      </c>
    </row>
    <row r="3509" spans="1:15">
      <c r="A3509" t="s">
        <v>51</v>
      </c>
      <c r="B3509" t="s">
        <v>39</v>
      </c>
      <c r="C3509" t="s">
        <v>52</v>
      </c>
      <c r="D3509" t="s">
        <v>53</v>
      </c>
      <c r="E3509" s="9">
        <v>13</v>
      </c>
      <c r="F3509" t="str">
        <f t="shared" si="54"/>
        <v>Aggregate1-in-2October System Peak Day30% Cycling13</v>
      </c>
      <c r="G3509">
        <v>18.507950000000001</v>
      </c>
      <c r="H3509">
        <v>18.507950000000001</v>
      </c>
      <c r="I3509">
        <v>83.401600000000002</v>
      </c>
      <c r="J3509">
        <v>0</v>
      </c>
      <c r="K3509">
        <v>0</v>
      </c>
      <c r="L3509">
        <v>0</v>
      </c>
      <c r="M3509">
        <v>0</v>
      </c>
      <c r="N3509">
        <v>0</v>
      </c>
      <c r="O3509">
        <v>1469</v>
      </c>
    </row>
    <row r="3510" spans="1:15">
      <c r="A3510" t="s">
        <v>31</v>
      </c>
      <c r="B3510" t="s">
        <v>39</v>
      </c>
      <c r="C3510" t="s">
        <v>52</v>
      </c>
      <c r="D3510" t="s">
        <v>53</v>
      </c>
      <c r="E3510" s="9">
        <v>14</v>
      </c>
      <c r="F3510" t="str">
        <f t="shared" si="54"/>
        <v>Average Per Ton1-in-2October System Peak Day30% Cycling14</v>
      </c>
      <c r="G3510">
        <v>1.174185</v>
      </c>
      <c r="H3510">
        <v>1.2268539999999999</v>
      </c>
      <c r="I3510">
        <v>86.544600000000003</v>
      </c>
      <c r="J3510">
        <v>2.86631E-2</v>
      </c>
      <c r="K3510">
        <v>4.2846299999999997E-2</v>
      </c>
      <c r="L3510">
        <v>5.2669599999999997E-2</v>
      </c>
      <c r="M3510">
        <v>6.2492800000000001E-2</v>
      </c>
      <c r="N3510">
        <v>7.6675999999999994E-2</v>
      </c>
      <c r="O3510">
        <v>1469</v>
      </c>
    </row>
    <row r="3511" spans="1:15">
      <c r="A3511" t="s">
        <v>29</v>
      </c>
      <c r="B3511" t="s">
        <v>39</v>
      </c>
      <c r="C3511" t="s">
        <v>52</v>
      </c>
      <c r="D3511" t="s">
        <v>53</v>
      </c>
      <c r="E3511" s="9">
        <v>14</v>
      </c>
      <c r="F3511" t="str">
        <f t="shared" si="54"/>
        <v>Average Per Premise1-in-2October System Peak Day30% Cycling14</v>
      </c>
      <c r="G3511">
        <v>12.107530000000001</v>
      </c>
      <c r="H3511">
        <v>12.65063</v>
      </c>
      <c r="I3511">
        <v>86.544600000000003</v>
      </c>
      <c r="J3511">
        <v>0.29555809999999999</v>
      </c>
      <c r="K3511">
        <v>0.44180730000000001</v>
      </c>
      <c r="L3511">
        <v>0.543099</v>
      </c>
      <c r="M3511">
        <v>0.64439069999999998</v>
      </c>
      <c r="N3511">
        <v>0.79063989999999995</v>
      </c>
      <c r="O3511">
        <v>1469</v>
      </c>
    </row>
    <row r="3512" spans="1:15">
      <c r="A3512" t="s">
        <v>30</v>
      </c>
      <c r="B3512" t="s">
        <v>39</v>
      </c>
      <c r="C3512" t="s">
        <v>52</v>
      </c>
      <c r="D3512" t="s">
        <v>53</v>
      </c>
      <c r="E3512" s="9">
        <v>14</v>
      </c>
      <c r="F3512" t="str">
        <f t="shared" si="54"/>
        <v>Average Per Device1-in-2October System Peak Day30% Cycling14</v>
      </c>
      <c r="G3512">
        <v>4.5476760000000001</v>
      </c>
      <c r="H3512">
        <v>4.7516679999999996</v>
      </c>
      <c r="I3512">
        <v>86.544600000000003</v>
      </c>
      <c r="J3512">
        <v>0.1110138</v>
      </c>
      <c r="K3512">
        <v>0.16594600000000001</v>
      </c>
      <c r="L3512">
        <v>0.2039919</v>
      </c>
      <c r="M3512">
        <v>0.2420378</v>
      </c>
      <c r="N3512">
        <v>0.29697010000000001</v>
      </c>
      <c r="O3512">
        <v>1469</v>
      </c>
    </row>
    <row r="3513" spans="1:15">
      <c r="A3513" t="s">
        <v>51</v>
      </c>
      <c r="B3513" t="s">
        <v>39</v>
      </c>
      <c r="C3513" t="s">
        <v>52</v>
      </c>
      <c r="D3513" t="s">
        <v>53</v>
      </c>
      <c r="E3513" s="9">
        <v>14</v>
      </c>
      <c r="F3513" t="str">
        <f t="shared" si="54"/>
        <v>Aggregate1-in-2October System Peak Day30% Cycling14</v>
      </c>
      <c r="G3513">
        <v>17.785959999999999</v>
      </c>
      <c r="H3513">
        <v>18.583770000000001</v>
      </c>
      <c r="I3513">
        <v>86.544600000000003</v>
      </c>
      <c r="J3513">
        <v>0.43417480000000003</v>
      </c>
      <c r="K3513">
        <v>0.64901489999999995</v>
      </c>
      <c r="L3513">
        <v>0.79781239999999998</v>
      </c>
      <c r="M3513">
        <v>0.94660999999999995</v>
      </c>
      <c r="N3513">
        <v>1.1614500000000001</v>
      </c>
      <c r="O3513">
        <v>1469</v>
      </c>
    </row>
    <row r="3514" spans="1:15">
      <c r="A3514" t="s">
        <v>31</v>
      </c>
      <c r="B3514" t="s">
        <v>39</v>
      </c>
      <c r="C3514" t="s">
        <v>52</v>
      </c>
      <c r="D3514" t="s">
        <v>53</v>
      </c>
      <c r="E3514" s="9">
        <v>15</v>
      </c>
      <c r="F3514" t="str">
        <f t="shared" si="54"/>
        <v>Average Per Ton1-in-2October System Peak Day30% Cycling15</v>
      </c>
      <c r="G3514">
        <v>1.167959</v>
      </c>
      <c r="H3514">
        <v>1.2264489999999999</v>
      </c>
      <c r="I3514">
        <v>84.872</v>
      </c>
      <c r="J3514">
        <v>3.1830499999999998E-2</v>
      </c>
      <c r="K3514">
        <v>4.7580999999999998E-2</v>
      </c>
      <c r="L3514">
        <v>5.8489699999999999E-2</v>
      </c>
      <c r="M3514">
        <v>6.9398500000000002E-2</v>
      </c>
      <c r="N3514">
        <v>8.5149000000000002E-2</v>
      </c>
      <c r="O3514">
        <v>1469</v>
      </c>
    </row>
    <row r="3515" spans="1:15">
      <c r="A3515" t="s">
        <v>29</v>
      </c>
      <c r="B3515" t="s">
        <v>39</v>
      </c>
      <c r="C3515" t="s">
        <v>52</v>
      </c>
      <c r="D3515" t="s">
        <v>53</v>
      </c>
      <c r="E3515" s="9">
        <v>15</v>
      </c>
      <c r="F3515" t="str">
        <f t="shared" si="54"/>
        <v>Average Per Premise1-in-2October System Peak Day30% Cycling15</v>
      </c>
      <c r="G3515">
        <v>12.043329999999999</v>
      </c>
      <c r="H3515">
        <v>12.64645</v>
      </c>
      <c r="I3515">
        <v>84.872</v>
      </c>
      <c r="J3515">
        <v>0.32821830000000002</v>
      </c>
      <c r="K3515">
        <v>0.49062850000000002</v>
      </c>
      <c r="L3515">
        <v>0.60311329999999996</v>
      </c>
      <c r="M3515">
        <v>0.71559819999999996</v>
      </c>
      <c r="N3515">
        <v>0.87800840000000002</v>
      </c>
      <c r="O3515">
        <v>1469</v>
      </c>
    </row>
    <row r="3516" spans="1:15">
      <c r="A3516" t="s">
        <v>30</v>
      </c>
      <c r="B3516" t="s">
        <v>39</v>
      </c>
      <c r="C3516" t="s">
        <v>52</v>
      </c>
      <c r="D3516" t="s">
        <v>53</v>
      </c>
      <c r="E3516" s="9">
        <v>15</v>
      </c>
      <c r="F3516" t="str">
        <f t="shared" si="54"/>
        <v>Average Per Device1-in-2October System Peak Day30% Cycling15</v>
      </c>
      <c r="G3516">
        <v>4.5235640000000004</v>
      </c>
      <c r="H3516">
        <v>4.7500980000000004</v>
      </c>
      <c r="I3516">
        <v>84.872</v>
      </c>
      <c r="J3516">
        <v>0.12328119999999999</v>
      </c>
      <c r="K3516">
        <v>0.18428359999999999</v>
      </c>
      <c r="L3516">
        <v>0.2265337</v>
      </c>
      <c r="M3516">
        <v>0.26878390000000002</v>
      </c>
      <c r="N3516">
        <v>0.32978629999999998</v>
      </c>
      <c r="O3516">
        <v>1469</v>
      </c>
    </row>
    <row r="3517" spans="1:15">
      <c r="A3517" t="s">
        <v>51</v>
      </c>
      <c r="B3517" t="s">
        <v>39</v>
      </c>
      <c r="C3517" t="s">
        <v>52</v>
      </c>
      <c r="D3517" t="s">
        <v>53</v>
      </c>
      <c r="E3517" s="9">
        <v>15</v>
      </c>
      <c r="F3517" t="str">
        <f t="shared" si="54"/>
        <v>Aggregate1-in-2October System Peak Day30% Cycling15</v>
      </c>
      <c r="G3517">
        <v>17.691659999999999</v>
      </c>
      <c r="H3517">
        <v>18.577629999999999</v>
      </c>
      <c r="I3517">
        <v>84.872</v>
      </c>
      <c r="J3517">
        <v>0.48215259999999999</v>
      </c>
      <c r="K3517">
        <v>0.72073330000000002</v>
      </c>
      <c r="L3517">
        <v>0.88597349999999997</v>
      </c>
      <c r="M3517">
        <v>1.0512140000000001</v>
      </c>
      <c r="N3517">
        <v>1.2897940000000001</v>
      </c>
      <c r="O3517">
        <v>1469</v>
      </c>
    </row>
    <row r="3518" spans="1:15">
      <c r="A3518" t="s">
        <v>31</v>
      </c>
      <c r="B3518" t="s">
        <v>39</v>
      </c>
      <c r="C3518" t="s">
        <v>52</v>
      </c>
      <c r="D3518" t="s">
        <v>53</v>
      </c>
      <c r="E3518" s="9">
        <v>16</v>
      </c>
      <c r="F3518" t="str">
        <f t="shared" si="54"/>
        <v>Average Per Ton1-in-2October System Peak Day30% Cycling16</v>
      </c>
      <c r="G3518">
        <v>1.1486320000000001</v>
      </c>
      <c r="H3518">
        <v>1.2016659999999999</v>
      </c>
      <c r="I3518">
        <v>86.313800000000001</v>
      </c>
      <c r="J3518">
        <v>2.8861700000000001E-2</v>
      </c>
      <c r="K3518">
        <v>4.31432E-2</v>
      </c>
      <c r="L3518">
        <v>5.3034499999999998E-2</v>
      </c>
      <c r="M3518">
        <v>6.2925800000000004E-2</v>
      </c>
      <c r="N3518">
        <v>7.7207300000000006E-2</v>
      </c>
      <c r="O3518">
        <v>1469</v>
      </c>
    </row>
    <row r="3519" spans="1:15">
      <c r="A3519" t="s">
        <v>29</v>
      </c>
      <c r="B3519" t="s">
        <v>39</v>
      </c>
      <c r="C3519" t="s">
        <v>52</v>
      </c>
      <c r="D3519" t="s">
        <v>53</v>
      </c>
      <c r="E3519" s="9">
        <v>16</v>
      </c>
      <c r="F3519" t="str">
        <f t="shared" si="54"/>
        <v>Average Per Premise1-in-2October System Peak Day30% Cycling16</v>
      </c>
      <c r="G3519">
        <v>11.84404</v>
      </c>
      <c r="H3519">
        <v>12.39091</v>
      </c>
      <c r="I3519">
        <v>86.313800000000001</v>
      </c>
      <c r="J3519">
        <v>0.29760599999999998</v>
      </c>
      <c r="K3519">
        <v>0.4448685</v>
      </c>
      <c r="L3519">
        <v>0.54686210000000002</v>
      </c>
      <c r="M3519">
        <v>0.64885570000000004</v>
      </c>
      <c r="N3519">
        <v>0.7961182</v>
      </c>
      <c r="O3519">
        <v>1469</v>
      </c>
    </row>
    <row r="3520" spans="1:15">
      <c r="A3520" t="s">
        <v>30</v>
      </c>
      <c r="B3520" t="s">
        <v>39</v>
      </c>
      <c r="C3520" t="s">
        <v>52</v>
      </c>
      <c r="D3520" t="s">
        <v>53</v>
      </c>
      <c r="E3520" s="9">
        <v>16</v>
      </c>
      <c r="F3520" t="str">
        <f t="shared" si="54"/>
        <v>Average Per Device1-in-2October System Peak Day30% Cycling16</v>
      </c>
      <c r="G3520">
        <v>4.448709</v>
      </c>
      <c r="H3520">
        <v>4.6541139999999999</v>
      </c>
      <c r="I3520">
        <v>86.313800000000001</v>
      </c>
      <c r="J3520">
        <v>0.11178299999999999</v>
      </c>
      <c r="K3520">
        <v>0.16709579999999999</v>
      </c>
      <c r="L3520">
        <v>0.20540539999999999</v>
      </c>
      <c r="M3520">
        <v>0.24371490000000001</v>
      </c>
      <c r="N3520">
        <v>0.29902780000000001</v>
      </c>
      <c r="O3520">
        <v>1469</v>
      </c>
    </row>
    <row r="3521" spans="1:15">
      <c r="A3521" t="s">
        <v>51</v>
      </c>
      <c r="B3521" t="s">
        <v>39</v>
      </c>
      <c r="C3521" t="s">
        <v>52</v>
      </c>
      <c r="D3521" t="s">
        <v>53</v>
      </c>
      <c r="E3521" s="9">
        <v>16</v>
      </c>
      <c r="F3521" t="str">
        <f t="shared" si="54"/>
        <v>Aggregate1-in-2October System Peak Day30% Cycling16</v>
      </c>
      <c r="G3521">
        <v>17.398900000000001</v>
      </c>
      <c r="H3521">
        <v>18.20224</v>
      </c>
      <c r="I3521">
        <v>86.313800000000001</v>
      </c>
      <c r="J3521">
        <v>0.43718319999999999</v>
      </c>
      <c r="K3521">
        <v>0.65351179999999998</v>
      </c>
      <c r="L3521">
        <v>0.80334050000000001</v>
      </c>
      <c r="M3521">
        <v>0.95316909999999999</v>
      </c>
      <c r="N3521">
        <v>1.1694979999999999</v>
      </c>
      <c r="O3521">
        <v>1469</v>
      </c>
    </row>
    <row r="3522" spans="1:15">
      <c r="A3522" t="s">
        <v>31</v>
      </c>
      <c r="B3522" t="s">
        <v>39</v>
      </c>
      <c r="C3522" t="s">
        <v>52</v>
      </c>
      <c r="D3522" t="s">
        <v>53</v>
      </c>
      <c r="E3522" s="9">
        <v>17</v>
      </c>
      <c r="F3522" t="str">
        <f t="shared" si="54"/>
        <v>Average Per Ton1-in-2October System Peak Day30% Cycling17</v>
      </c>
      <c r="G3522">
        <v>1.097782</v>
      </c>
      <c r="H3522">
        <v>1.143529</v>
      </c>
      <c r="I3522">
        <v>82.2226</v>
      </c>
      <c r="J3522">
        <v>2.48957E-2</v>
      </c>
      <c r="K3522">
        <v>3.7214700000000003E-2</v>
      </c>
      <c r="L3522">
        <v>4.5746799999999997E-2</v>
      </c>
      <c r="M3522">
        <v>5.4278899999999998E-2</v>
      </c>
      <c r="N3522">
        <v>6.6597900000000002E-2</v>
      </c>
      <c r="O3522">
        <v>1469</v>
      </c>
    </row>
    <row r="3523" spans="1:15">
      <c r="A3523" t="s">
        <v>29</v>
      </c>
      <c r="B3523" t="s">
        <v>39</v>
      </c>
      <c r="C3523" t="s">
        <v>52</v>
      </c>
      <c r="D3523" t="s">
        <v>53</v>
      </c>
      <c r="E3523" s="9">
        <v>17</v>
      </c>
      <c r="F3523" t="str">
        <f t="shared" ref="F3523:F3586" si="55">CONCATENATE(A3523,B3523,C3523,D3523,E3523)</f>
        <v>Average Per Premise1-in-2October System Peak Day30% Cycling17</v>
      </c>
      <c r="G3523">
        <v>11.319710000000001</v>
      </c>
      <c r="H3523">
        <v>11.79142</v>
      </c>
      <c r="I3523">
        <v>82.2226</v>
      </c>
      <c r="J3523">
        <v>0.25671060000000001</v>
      </c>
      <c r="K3523">
        <v>0.3837371</v>
      </c>
      <c r="L3523">
        <v>0.4717152</v>
      </c>
      <c r="M3523">
        <v>0.55969340000000001</v>
      </c>
      <c r="N3523">
        <v>0.68671990000000005</v>
      </c>
      <c r="O3523">
        <v>1469</v>
      </c>
    </row>
    <row r="3524" spans="1:15">
      <c r="A3524" t="s">
        <v>30</v>
      </c>
      <c r="B3524" t="s">
        <v>39</v>
      </c>
      <c r="C3524" t="s">
        <v>52</v>
      </c>
      <c r="D3524" t="s">
        <v>53</v>
      </c>
      <c r="E3524" s="9">
        <v>17</v>
      </c>
      <c r="F3524" t="str">
        <f t="shared" si="55"/>
        <v>Average Per Device1-in-2October System Peak Day30% Cycling17</v>
      </c>
      <c r="G3524">
        <v>4.2517649999999998</v>
      </c>
      <c r="H3524">
        <v>4.4289440000000004</v>
      </c>
      <c r="I3524">
        <v>82.2226</v>
      </c>
      <c r="J3524">
        <v>9.6422400000000005E-2</v>
      </c>
      <c r="K3524">
        <v>0.1441344</v>
      </c>
      <c r="L3524">
        <v>0.1771797</v>
      </c>
      <c r="M3524">
        <v>0.21022489999999999</v>
      </c>
      <c r="N3524">
        <v>0.25793700000000003</v>
      </c>
      <c r="O3524">
        <v>1469</v>
      </c>
    </row>
    <row r="3525" spans="1:15">
      <c r="A3525" t="s">
        <v>51</v>
      </c>
      <c r="B3525" t="s">
        <v>39</v>
      </c>
      <c r="C3525" t="s">
        <v>52</v>
      </c>
      <c r="D3525" t="s">
        <v>53</v>
      </c>
      <c r="E3525" s="9">
        <v>17</v>
      </c>
      <c r="F3525" t="str">
        <f t="shared" si="55"/>
        <v>Aggregate1-in-2October System Peak Day30% Cycling17</v>
      </c>
      <c r="G3525">
        <v>16.62865</v>
      </c>
      <c r="H3525">
        <v>17.3216</v>
      </c>
      <c r="I3525">
        <v>82.2226</v>
      </c>
      <c r="J3525">
        <v>0.37710779999999999</v>
      </c>
      <c r="K3525">
        <v>0.56370980000000004</v>
      </c>
      <c r="L3525">
        <v>0.6929497</v>
      </c>
      <c r="M3525">
        <v>0.82218959999999996</v>
      </c>
      <c r="N3525">
        <v>1.0087919999999999</v>
      </c>
      <c r="O3525">
        <v>1469</v>
      </c>
    </row>
    <row r="3526" spans="1:15">
      <c r="A3526" t="s">
        <v>31</v>
      </c>
      <c r="B3526" t="s">
        <v>39</v>
      </c>
      <c r="C3526" t="s">
        <v>52</v>
      </c>
      <c r="D3526" t="s">
        <v>53</v>
      </c>
      <c r="E3526" s="9">
        <v>18</v>
      </c>
      <c r="F3526" t="str">
        <f t="shared" si="55"/>
        <v>Average Per Ton1-in-2October System Peak Day30% Cycling18</v>
      </c>
      <c r="G3526">
        <v>0.98673080000000002</v>
      </c>
      <c r="H3526">
        <v>1.0298890000000001</v>
      </c>
      <c r="I3526">
        <v>80.866600000000005</v>
      </c>
      <c r="J3526">
        <v>2.3487000000000001E-2</v>
      </c>
      <c r="K3526">
        <v>3.5108899999999998E-2</v>
      </c>
      <c r="L3526">
        <v>4.3158200000000001E-2</v>
      </c>
      <c r="M3526">
        <v>5.1207500000000003E-2</v>
      </c>
      <c r="N3526">
        <v>6.2829399999999994E-2</v>
      </c>
      <c r="O3526">
        <v>1469</v>
      </c>
    </row>
    <row r="3527" spans="1:15">
      <c r="A3527" t="s">
        <v>29</v>
      </c>
      <c r="B3527" t="s">
        <v>39</v>
      </c>
      <c r="C3527" t="s">
        <v>52</v>
      </c>
      <c r="D3527" t="s">
        <v>53</v>
      </c>
      <c r="E3527" s="9">
        <v>18</v>
      </c>
      <c r="F3527" t="str">
        <f t="shared" si="55"/>
        <v>Average Per Premise1-in-2October System Peak Day30% Cycling18</v>
      </c>
      <c r="G3527">
        <v>10.174609999999999</v>
      </c>
      <c r="H3527">
        <v>10.61964</v>
      </c>
      <c r="I3527">
        <v>80.866600000000005</v>
      </c>
      <c r="J3527">
        <v>0.2421846</v>
      </c>
      <c r="K3527">
        <v>0.36202329999999999</v>
      </c>
      <c r="L3527">
        <v>0.44502330000000001</v>
      </c>
      <c r="M3527">
        <v>0.52802320000000003</v>
      </c>
      <c r="N3527">
        <v>0.64786189999999999</v>
      </c>
      <c r="O3527">
        <v>1469</v>
      </c>
    </row>
    <row r="3528" spans="1:15">
      <c r="A3528" t="s">
        <v>30</v>
      </c>
      <c r="B3528" t="s">
        <v>39</v>
      </c>
      <c r="C3528" t="s">
        <v>52</v>
      </c>
      <c r="D3528" t="s">
        <v>53</v>
      </c>
      <c r="E3528" s="9">
        <v>18</v>
      </c>
      <c r="F3528" t="str">
        <f t="shared" si="55"/>
        <v>Average Per Device1-in-2October System Peak Day30% Cycling18</v>
      </c>
      <c r="G3528">
        <v>3.8216580000000002</v>
      </c>
      <c r="H3528">
        <v>3.9888119999999998</v>
      </c>
      <c r="I3528">
        <v>80.866600000000005</v>
      </c>
      <c r="J3528">
        <v>9.09663E-2</v>
      </c>
      <c r="K3528">
        <v>0.13597860000000001</v>
      </c>
      <c r="L3528">
        <v>0.167154</v>
      </c>
      <c r="M3528">
        <v>0.19832939999999999</v>
      </c>
      <c r="N3528">
        <v>0.24334159999999999</v>
      </c>
      <c r="O3528">
        <v>1469</v>
      </c>
    </row>
    <row r="3529" spans="1:15">
      <c r="A3529" t="s">
        <v>51</v>
      </c>
      <c r="B3529" t="s">
        <v>39</v>
      </c>
      <c r="C3529" t="s">
        <v>52</v>
      </c>
      <c r="D3529" t="s">
        <v>53</v>
      </c>
      <c r="E3529" s="9">
        <v>18</v>
      </c>
      <c r="F3529" t="str">
        <f t="shared" si="55"/>
        <v>Aggregate1-in-2October System Peak Day30% Cycling18</v>
      </c>
      <c r="G3529">
        <v>14.9465</v>
      </c>
      <c r="H3529">
        <v>15.600239999999999</v>
      </c>
      <c r="I3529">
        <v>80.866600000000005</v>
      </c>
      <c r="J3529">
        <v>0.35576920000000001</v>
      </c>
      <c r="K3529">
        <v>0.53181230000000002</v>
      </c>
      <c r="L3529">
        <v>0.65373919999999996</v>
      </c>
      <c r="M3529">
        <v>0.77566610000000003</v>
      </c>
      <c r="N3529">
        <v>0.95170909999999997</v>
      </c>
      <c r="O3529">
        <v>1469</v>
      </c>
    </row>
    <row r="3530" spans="1:15">
      <c r="A3530" t="s">
        <v>31</v>
      </c>
      <c r="B3530" t="s">
        <v>39</v>
      </c>
      <c r="C3530" t="s">
        <v>52</v>
      </c>
      <c r="D3530" t="s">
        <v>53</v>
      </c>
      <c r="E3530" s="9">
        <v>19</v>
      </c>
      <c r="F3530" t="str">
        <f t="shared" si="55"/>
        <v>Average Per Ton1-in-2October System Peak Day30% Cycling19</v>
      </c>
      <c r="G3530">
        <v>0.89574940000000003</v>
      </c>
      <c r="H3530">
        <v>0.89574940000000003</v>
      </c>
      <c r="I3530">
        <v>73.712699999999998</v>
      </c>
      <c r="J3530">
        <v>0</v>
      </c>
      <c r="K3530">
        <v>0</v>
      </c>
      <c r="L3530">
        <v>0</v>
      </c>
      <c r="M3530">
        <v>0</v>
      </c>
      <c r="N3530">
        <v>0</v>
      </c>
      <c r="O3530">
        <v>1469</v>
      </c>
    </row>
    <row r="3531" spans="1:15">
      <c r="A3531" t="s">
        <v>29</v>
      </c>
      <c r="B3531" t="s">
        <v>39</v>
      </c>
      <c r="C3531" t="s">
        <v>52</v>
      </c>
      <c r="D3531" t="s">
        <v>53</v>
      </c>
      <c r="E3531" s="9">
        <v>19</v>
      </c>
      <c r="F3531" t="str">
        <f t="shared" si="55"/>
        <v>Average Per Premise1-in-2October System Peak Day30% Cycling19</v>
      </c>
      <c r="G3531">
        <v>9.2364639999999998</v>
      </c>
      <c r="H3531">
        <v>9.2364639999999998</v>
      </c>
      <c r="I3531">
        <v>73.712699999999998</v>
      </c>
      <c r="J3531">
        <v>0</v>
      </c>
      <c r="K3531">
        <v>0</v>
      </c>
      <c r="L3531">
        <v>0</v>
      </c>
      <c r="M3531">
        <v>0</v>
      </c>
      <c r="N3531">
        <v>0</v>
      </c>
      <c r="O3531">
        <v>1469</v>
      </c>
    </row>
    <row r="3532" spans="1:15">
      <c r="A3532" t="s">
        <v>30</v>
      </c>
      <c r="B3532" t="s">
        <v>39</v>
      </c>
      <c r="C3532" t="s">
        <v>52</v>
      </c>
      <c r="D3532" t="s">
        <v>53</v>
      </c>
      <c r="E3532" s="9">
        <v>19</v>
      </c>
      <c r="F3532" t="str">
        <f t="shared" si="55"/>
        <v>Average Per Device1-in-2October System Peak Day30% Cycling19</v>
      </c>
      <c r="G3532">
        <v>3.4692829999999999</v>
      </c>
      <c r="H3532">
        <v>3.4692829999999999</v>
      </c>
      <c r="I3532">
        <v>73.712699999999998</v>
      </c>
      <c r="J3532">
        <v>0</v>
      </c>
      <c r="K3532">
        <v>0</v>
      </c>
      <c r="L3532">
        <v>0</v>
      </c>
      <c r="M3532">
        <v>0</v>
      </c>
      <c r="N3532">
        <v>0</v>
      </c>
      <c r="O3532">
        <v>1469</v>
      </c>
    </row>
    <row r="3533" spans="1:15">
      <c r="A3533" t="s">
        <v>51</v>
      </c>
      <c r="B3533" t="s">
        <v>39</v>
      </c>
      <c r="C3533" t="s">
        <v>52</v>
      </c>
      <c r="D3533" t="s">
        <v>53</v>
      </c>
      <c r="E3533" s="9">
        <v>19</v>
      </c>
      <c r="F3533" t="str">
        <f t="shared" si="55"/>
        <v>Aggregate1-in-2October System Peak Day30% Cycling19</v>
      </c>
      <c r="G3533">
        <v>13.56837</v>
      </c>
      <c r="H3533">
        <v>13.56837</v>
      </c>
      <c r="I3533">
        <v>73.712699999999998</v>
      </c>
      <c r="J3533">
        <v>0</v>
      </c>
      <c r="K3533">
        <v>0</v>
      </c>
      <c r="L3533">
        <v>0</v>
      </c>
      <c r="M3533">
        <v>0</v>
      </c>
      <c r="N3533">
        <v>0</v>
      </c>
      <c r="O3533">
        <v>1469</v>
      </c>
    </row>
    <row r="3534" spans="1:15">
      <c r="A3534" t="s">
        <v>31</v>
      </c>
      <c r="B3534" t="s">
        <v>39</v>
      </c>
      <c r="C3534" t="s">
        <v>52</v>
      </c>
      <c r="D3534" t="s">
        <v>53</v>
      </c>
      <c r="E3534" s="9">
        <v>20</v>
      </c>
      <c r="F3534" t="str">
        <f t="shared" si="55"/>
        <v>Average Per Ton1-in-2October System Peak Day30% Cycling20</v>
      </c>
      <c r="G3534">
        <v>0.83811939999999996</v>
      </c>
      <c r="H3534">
        <v>0.83811939999999996</v>
      </c>
      <c r="I3534">
        <v>72.472399999999993</v>
      </c>
      <c r="J3534">
        <v>0</v>
      </c>
      <c r="K3534">
        <v>0</v>
      </c>
      <c r="L3534">
        <v>0</v>
      </c>
      <c r="M3534">
        <v>0</v>
      </c>
      <c r="N3534">
        <v>0</v>
      </c>
      <c r="O3534">
        <v>1469</v>
      </c>
    </row>
    <row r="3535" spans="1:15">
      <c r="A3535" t="s">
        <v>29</v>
      </c>
      <c r="B3535" t="s">
        <v>39</v>
      </c>
      <c r="C3535" t="s">
        <v>52</v>
      </c>
      <c r="D3535" t="s">
        <v>53</v>
      </c>
      <c r="E3535" s="9">
        <v>20</v>
      </c>
      <c r="F3535" t="str">
        <f t="shared" si="55"/>
        <v>Average Per Premise1-in-2October System Peak Day30% Cycling20</v>
      </c>
      <c r="G3535">
        <v>8.6422159999999995</v>
      </c>
      <c r="H3535">
        <v>8.6422159999999995</v>
      </c>
      <c r="I3535">
        <v>72.472399999999993</v>
      </c>
      <c r="J3535">
        <v>0</v>
      </c>
      <c r="K3535">
        <v>0</v>
      </c>
      <c r="L3535">
        <v>0</v>
      </c>
      <c r="M3535">
        <v>0</v>
      </c>
      <c r="N3535">
        <v>0</v>
      </c>
      <c r="O3535">
        <v>1469</v>
      </c>
    </row>
    <row r="3536" spans="1:15">
      <c r="A3536" t="s">
        <v>30</v>
      </c>
      <c r="B3536" t="s">
        <v>39</v>
      </c>
      <c r="C3536" t="s">
        <v>52</v>
      </c>
      <c r="D3536" t="s">
        <v>53</v>
      </c>
      <c r="E3536" s="9">
        <v>20</v>
      </c>
      <c r="F3536" t="str">
        <f t="shared" si="55"/>
        <v>Average Per Device1-in-2October System Peak Day30% Cycling20</v>
      </c>
      <c r="G3536">
        <v>3.2460789999999999</v>
      </c>
      <c r="H3536">
        <v>3.2460789999999999</v>
      </c>
      <c r="I3536">
        <v>72.472399999999993</v>
      </c>
      <c r="J3536">
        <v>0</v>
      </c>
      <c r="K3536">
        <v>0</v>
      </c>
      <c r="L3536">
        <v>0</v>
      </c>
      <c r="M3536">
        <v>0</v>
      </c>
      <c r="N3536">
        <v>0</v>
      </c>
      <c r="O3536">
        <v>1469</v>
      </c>
    </row>
    <row r="3537" spans="1:15">
      <c r="A3537" t="s">
        <v>51</v>
      </c>
      <c r="B3537" t="s">
        <v>39</v>
      </c>
      <c r="C3537" t="s">
        <v>52</v>
      </c>
      <c r="D3537" t="s">
        <v>53</v>
      </c>
      <c r="E3537" s="9">
        <v>20</v>
      </c>
      <c r="F3537" t="str">
        <f t="shared" si="55"/>
        <v>Aggregate1-in-2October System Peak Day30% Cycling20</v>
      </c>
      <c r="G3537">
        <v>12.695410000000001</v>
      </c>
      <c r="H3537">
        <v>12.695410000000001</v>
      </c>
      <c r="I3537">
        <v>72.472399999999993</v>
      </c>
      <c r="J3537">
        <v>0</v>
      </c>
      <c r="K3537">
        <v>0</v>
      </c>
      <c r="L3537">
        <v>0</v>
      </c>
      <c r="M3537">
        <v>0</v>
      </c>
      <c r="N3537">
        <v>0</v>
      </c>
      <c r="O3537">
        <v>1469</v>
      </c>
    </row>
    <row r="3538" spans="1:15">
      <c r="A3538" t="s">
        <v>31</v>
      </c>
      <c r="B3538" t="s">
        <v>39</v>
      </c>
      <c r="C3538" t="s">
        <v>52</v>
      </c>
      <c r="D3538" t="s">
        <v>53</v>
      </c>
      <c r="E3538" s="9">
        <v>21</v>
      </c>
      <c r="F3538" t="str">
        <f t="shared" si="55"/>
        <v>Average Per Ton1-in-2October System Peak Day30% Cycling21</v>
      </c>
      <c r="G3538">
        <v>0.78630359999999999</v>
      </c>
      <c r="H3538">
        <v>0.78630359999999999</v>
      </c>
      <c r="I3538">
        <v>69.493499999999997</v>
      </c>
      <c r="J3538">
        <v>0</v>
      </c>
      <c r="K3538">
        <v>0</v>
      </c>
      <c r="L3538">
        <v>0</v>
      </c>
      <c r="M3538">
        <v>0</v>
      </c>
      <c r="N3538">
        <v>0</v>
      </c>
      <c r="O3538">
        <v>1469</v>
      </c>
    </row>
    <row r="3539" spans="1:15">
      <c r="A3539" t="s">
        <v>29</v>
      </c>
      <c r="B3539" t="s">
        <v>39</v>
      </c>
      <c r="C3539" t="s">
        <v>52</v>
      </c>
      <c r="D3539" t="s">
        <v>53</v>
      </c>
      <c r="E3539" s="9">
        <v>21</v>
      </c>
      <c r="F3539" t="str">
        <f t="shared" si="55"/>
        <v>Average Per Premise1-in-2October System Peak Day30% Cycling21</v>
      </c>
      <c r="G3539">
        <v>8.10792</v>
      </c>
      <c r="H3539">
        <v>8.10792</v>
      </c>
      <c r="I3539">
        <v>69.493499999999997</v>
      </c>
      <c r="J3539">
        <v>0</v>
      </c>
      <c r="K3539">
        <v>0</v>
      </c>
      <c r="L3539">
        <v>0</v>
      </c>
      <c r="M3539">
        <v>0</v>
      </c>
      <c r="N3539">
        <v>0</v>
      </c>
      <c r="O3539">
        <v>1469</v>
      </c>
    </row>
    <row r="3540" spans="1:15">
      <c r="A3540" t="s">
        <v>30</v>
      </c>
      <c r="B3540" t="s">
        <v>39</v>
      </c>
      <c r="C3540" t="s">
        <v>52</v>
      </c>
      <c r="D3540" t="s">
        <v>53</v>
      </c>
      <c r="E3540" s="9">
        <v>21</v>
      </c>
      <c r="F3540" t="str">
        <f t="shared" si="55"/>
        <v>Average Per Device1-in-2October System Peak Day30% Cycling21</v>
      </c>
      <c r="G3540">
        <v>3.0453939999999999</v>
      </c>
      <c r="H3540">
        <v>3.0453939999999999</v>
      </c>
      <c r="I3540">
        <v>69.493499999999997</v>
      </c>
      <c r="J3540">
        <v>0</v>
      </c>
      <c r="K3540">
        <v>0</v>
      </c>
      <c r="L3540">
        <v>0</v>
      </c>
      <c r="M3540">
        <v>0</v>
      </c>
      <c r="N3540">
        <v>0</v>
      </c>
      <c r="O3540">
        <v>1469</v>
      </c>
    </row>
    <row r="3541" spans="1:15">
      <c r="A3541" t="s">
        <v>51</v>
      </c>
      <c r="B3541" t="s">
        <v>39</v>
      </c>
      <c r="C3541" t="s">
        <v>52</v>
      </c>
      <c r="D3541" t="s">
        <v>53</v>
      </c>
      <c r="E3541" s="9">
        <v>21</v>
      </c>
      <c r="F3541" t="str">
        <f t="shared" si="55"/>
        <v>Aggregate1-in-2October System Peak Day30% Cycling21</v>
      </c>
      <c r="G3541">
        <v>11.91053</v>
      </c>
      <c r="H3541">
        <v>11.91053</v>
      </c>
      <c r="I3541">
        <v>69.493499999999997</v>
      </c>
      <c r="J3541">
        <v>0</v>
      </c>
      <c r="K3541">
        <v>0</v>
      </c>
      <c r="L3541">
        <v>0</v>
      </c>
      <c r="M3541">
        <v>0</v>
      </c>
      <c r="N3541">
        <v>0</v>
      </c>
      <c r="O3541">
        <v>1469</v>
      </c>
    </row>
    <row r="3542" spans="1:15">
      <c r="A3542" t="s">
        <v>31</v>
      </c>
      <c r="B3542" t="s">
        <v>39</v>
      </c>
      <c r="C3542" t="s">
        <v>52</v>
      </c>
      <c r="D3542" t="s">
        <v>53</v>
      </c>
      <c r="E3542" s="9">
        <v>22</v>
      </c>
      <c r="F3542" t="str">
        <f t="shared" si="55"/>
        <v>Average Per Ton1-in-2October System Peak Day30% Cycling22</v>
      </c>
      <c r="G3542">
        <v>0.69082060000000001</v>
      </c>
      <c r="H3542">
        <v>0.69082060000000001</v>
      </c>
      <c r="I3542">
        <v>67.880899999999997</v>
      </c>
      <c r="J3542">
        <v>0</v>
      </c>
      <c r="K3542">
        <v>0</v>
      </c>
      <c r="L3542">
        <v>0</v>
      </c>
      <c r="M3542">
        <v>0</v>
      </c>
      <c r="N3542">
        <v>0</v>
      </c>
      <c r="O3542">
        <v>1469</v>
      </c>
    </row>
    <row r="3543" spans="1:15">
      <c r="A3543" t="s">
        <v>29</v>
      </c>
      <c r="B3543" t="s">
        <v>39</v>
      </c>
      <c r="C3543" t="s">
        <v>52</v>
      </c>
      <c r="D3543" t="s">
        <v>53</v>
      </c>
      <c r="E3543" s="9">
        <v>22</v>
      </c>
      <c r="F3543" t="str">
        <f t="shared" si="55"/>
        <v>Average Per Premise1-in-2October System Peak Day30% Cycling22</v>
      </c>
      <c r="G3543">
        <v>7.1233529999999998</v>
      </c>
      <c r="H3543">
        <v>7.1233529999999998</v>
      </c>
      <c r="I3543">
        <v>67.880899999999997</v>
      </c>
      <c r="J3543">
        <v>0</v>
      </c>
      <c r="K3543">
        <v>0</v>
      </c>
      <c r="L3543">
        <v>0</v>
      </c>
      <c r="M3543">
        <v>0</v>
      </c>
      <c r="N3543">
        <v>0</v>
      </c>
      <c r="O3543">
        <v>1469</v>
      </c>
    </row>
    <row r="3544" spans="1:15">
      <c r="A3544" t="s">
        <v>30</v>
      </c>
      <c r="B3544" t="s">
        <v>39</v>
      </c>
      <c r="C3544" t="s">
        <v>52</v>
      </c>
      <c r="D3544" t="s">
        <v>53</v>
      </c>
      <c r="E3544" s="9">
        <v>22</v>
      </c>
      <c r="F3544" t="str">
        <f t="shared" si="55"/>
        <v>Average Per Device1-in-2October System Peak Day30% Cycling22</v>
      </c>
      <c r="G3544">
        <v>2.675583</v>
      </c>
      <c r="H3544">
        <v>2.675583</v>
      </c>
      <c r="I3544">
        <v>67.880899999999997</v>
      </c>
      <c r="J3544">
        <v>0</v>
      </c>
      <c r="K3544">
        <v>0</v>
      </c>
      <c r="L3544">
        <v>0</v>
      </c>
      <c r="M3544">
        <v>0</v>
      </c>
      <c r="N3544">
        <v>0</v>
      </c>
      <c r="O3544">
        <v>1469</v>
      </c>
    </row>
    <row r="3545" spans="1:15">
      <c r="A3545" t="s">
        <v>51</v>
      </c>
      <c r="B3545" t="s">
        <v>39</v>
      </c>
      <c r="C3545" t="s">
        <v>52</v>
      </c>
      <c r="D3545" t="s">
        <v>53</v>
      </c>
      <c r="E3545" s="9">
        <v>22</v>
      </c>
      <c r="F3545" t="str">
        <f t="shared" si="55"/>
        <v>Aggregate1-in-2October System Peak Day30% Cycling22</v>
      </c>
      <c r="G3545">
        <v>10.46421</v>
      </c>
      <c r="H3545">
        <v>10.46421</v>
      </c>
      <c r="I3545">
        <v>67.880899999999997</v>
      </c>
      <c r="J3545">
        <v>0</v>
      </c>
      <c r="K3545">
        <v>0</v>
      </c>
      <c r="L3545">
        <v>0</v>
      </c>
      <c r="M3545">
        <v>0</v>
      </c>
      <c r="N3545">
        <v>0</v>
      </c>
      <c r="O3545">
        <v>1469</v>
      </c>
    </row>
    <row r="3546" spans="1:15">
      <c r="A3546" t="s">
        <v>31</v>
      </c>
      <c r="B3546" t="s">
        <v>39</v>
      </c>
      <c r="C3546" t="s">
        <v>52</v>
      </c>
      <c r="D3546" t="s">
        <v>53</v>
      </c>
      <c r="E3546" s="9">
        <v>23</v>
      </c>
      <c r="F3546" t="str">
        <f t="shared" si="55"/>
        <v>Average Per Ton1-in-2October System Peak Day30% Cycling23</v>
      </c>
      <c r="G3546">
        <v>0.60076750000000001</v>
      </c>
      <c r="H3546">
        <v>0.60076750000000001</v>
      </c>
      <c r="I3546">
        <v>66.2376</v>
      </c>
      <c r="J3546">
        <v>0</v>
      </c>
      <c r="K3546">
        <v>0</v>
      </c>
      <c r="L3546">
        <v>0</v>
      </c>
      <c r="M3546">
        <v>0</v>
      </c>
      <c r="N3546">
        <v>0</v>
      </c>
      <c r="O3546">
        <v>1469</v>
      </c>
    </row>
    <row r="3547" spans="1:15">
      <c r="A3547" t="s">
        <v>29</v>
      </c>
      <c r="B3547" t="s">
        <v>39</v>
      </c>
      <c r="C3547" t="s">
        <v>52</v>
      </c>
      <c r="D3547" t="s">
        <v>53</v>
      </c>
      <c r="E3547" s="9">
        <v>23</v>
      </c>
      <c r="F3547" t="str">
        <f t="shared" si="55"/>
        <v>Average Per Premise1-in-2October System Peak Day30% Cycling23</v>
      </c>
      <c r="G3547">
        <v>6.1947760000000001</v>
      </c>
      <c r="H3547">
        <v>6.1947760000000001</v>
      </c>
      <c r="I3547">
        <v>66.2376</v>
      </c>
      <c r="J3547">
        <v>0</v>
      </c>
      <c r="K3547">
        <v>0</v>
      </c>
      <c r="L3547">
        <v>0</v>
      </c>
      <c r="M3547">
        <v>0</v>
      </c>
      <c r="N3547">
        <v>0</v>
      </c>
      <c r="O3547">
        <v>1469</v>
      </c>
    </row>
    <row r="3548" spans="1:15">
      <c r="A3548" t="s">
        <v>30</v>
      </c>
      <c r="B3548" t="s">
        <v>39</v>
      </c>
      <c r="C3548" t="s">
        <v>52</v>
      </c>
      <c r="D3548" t="s">
        <v>53</v>
      </c>
      <c r="E3548" s="9">
        <v>23</v>
      </c>
      <c r="F3548" t="str">
        <f t="shared" si="55"/>
        <v>Average Per Device1-in-2October System Peak Day30% Cycling23</v>
      </c>
      <c r="G3548">
        <v>2.326803</v>
      </c>
      <c r="H3548">
        <v>2.326803</v>
      </c>
      <c r="I3548">
        <v>66.2376</v>
      </c>
      <c r="J3548">
        <v>0</v>
      </c>
      <c r="K3548">
        <v>0</v>
      </c>
      <c r="L3548">
        <v>0</v>
      </c>
      <c r="M3548">
        <v>0</v>
      </c>
      <c r="N3548">
        <v>0</v>
      </c>
      <c r="O3548">
        <v>1469</v>
      </c>
    </row>
    <row r="3549" spans="1:15">
      <c r="A3549" t="s">
        <v>51</v>
      </c>
      <c r="B3549" t="s">
        <v>39</v>
      </c>
      <c r="C3549" t="s">
        <v>52</v>
      </c>
      <c r="D3549" t="s">
        <v>53</v>
      </c>
      <c r="E3549" s="9">
        <v>23</v>
      </c>
      <c r="F3549" t="str">
        <f t="shared" si="55"/>
        <v>Aggregate1-in-2October System Peak Day30% Cycling23</v>
      </c>
      <c r="G3549">
        <v>9.1001259999999995</v>
      </c>
      <c r="H3549">
        <v>9.1001259999999995</v>
      </c>
      <c r="I3549">
        <v>66.2376</v>
      </c>
      <c r="J3549">
        <v>0</v>
      </c>
      <c r="K3549">
        <v>0</v>
      </c>
      <c r="L3549">
        <v>0</v>
      </c>
      <c r="M3549">
        <v>0</v>
      </c>
      <c r="N3549">
        <v>0</v>
      </c>
      <c r="O3549">
        <v>1469</v>
      </c>
    </row>
    <row r="3550" spans="1:15">
      <c r="A3550" t="s">
        <v>31</v>
      </c>
      <c r="B3550" t="s">
        <v>39</v>
      </c>
      <c r="C3550" t="s">
        <v>52</v>
      </c>
      <c r="D3550" t="s">
        <v>53</v>
      </c>
      <c r="E3550" s="9">
        <v>24</v>
      </c>
      <c r="F3550" t="str">
        <f t="shared" si="55"/>
        <v>Average Per Ton1-in-2October System Peak Day30% Cycling24</v>
      </c>
      <c r="G3550">
        <v>0.53763479999999997</v>
      </c>
      <c r="H3550">
        <v>0.53763479999999997</v>
      </c>
      <c r="I3550">
        <v>64.032700000000006</v>
      </c>
      <c r="J3550">
        <v>0</v>
      </c>
      <c r="K3550">
        <v>0</v>
      </c>
      <c r="L3550">
        <v>0</v>
      </c>
      <c r="M3550">
        <v>0</v>
      </c>
      <c r="N3550">
        <v>0</v>
      </c>
      <c r="O3550">
        <v>1469</v>
      </c>
    </row>
    <row r="3551" spans="1:15">
      <c r="A3551" t="s">
        <v>29</v>
      </c>
      <c r="B3551" t="s">
        <v>39</v>
      </c>
      <c r="C3551" t="s">
        <v>52</v>
      </c>
      <c r="D3551" t="s">
        <v>53</v>
      </c>
      <c r="E3551" s="9">
        <v>24</v>
      </c>
      <c r="F3551" t="str">
        <f t="shared" si="55"/>
        <v>Average Per Premise1-in-2October System Peak Day30% Cycling24</v>
      </c>
      <c r="G3551">
        <v>5.5437880000000002</v>
      </c>
      <c r="H3551">
        <v>5.5437880000000002</v>
      </c>
      <c r="I3551">
        <v>64.032700000000006</v>
      </c>
      <c r="J3551">
        <v>0</v>
      </c>
      <c r="K3551">
        <v>0</v>
      </c>
      <c r="L3551">
        <v>0</v>
      </c>
      <c r="M3551">
        <v>0</v>
      </c>
      <c r="N3551">
        <v>0</v>
      </c>
      <c r="O3551">
        <v>1469</v>
      </c>
    </row>
    <row r="3552" spans="1:15">
      <c r="A3552" t="s">
        <v>30</v>
      </c>
      <c r="B3552" t="s">
        <v>39</v>
      </c>
      <c r="C3552" t="s">
        <v>52</v>
      </c>
      <c r="D3552" t="s">
        <v>53</v>
      </c>
      <c r="E3552" s="9">
        <v>24</v>
      </c>
      <c r="F3552" t="str">
        <f t="shared" si="55"/>
        <v>Average Per Device1-in-2October System Peak Day30% Cycling24</v>
      </c>
      <c r="G3552">
        <v>2.082287</v>
      </c>
      <c r="H3552">
        <v>2.082287</v>
      </c>
      <c r="I3552">
        <v>64.032700000000006</v>
      </c>
      <c r="J3552">
        <v>0</v>
      </c>
      <c r="K3552">
        <v>0</v>
      </c>
      <c r="L3552">
        <v>0</v>
      </c>
      <c r="M3552">
        <v>0</v>
      </c>
      <c r="N3552">
        <v>0</v>
      </c>
      <c r="O3552">
        <v>1469</v>
      </c>
    </row>
    <row r="3553" spans="1:15">
      <c r="A3553" t="s">
        <v>51</v>
      </c>
      <c r="B3553" t="s">
        <v>39</v>
      </c>
      <c r="C3553" t="s">
        <v>52</v>
      </c>
      <c r="D3553" t="s">
        <v>53</v>
      </c>
      <c r="E3553" s="9">
        <v>24</v>
      </c>
      <c r="F3553" t="str">
        <f t="shared" si="55"/>
        <v>Aggregate1-in-2October System Peak Day30% Cycling24</v>
      </c>
      <c r="G3553">
        <v>8.1438240000000004</v>
      </c>
      <c r="H3553">
        <v>8.1438240000000004</v>
      </c>
      <c r="I3553">
        <v>64.032700000000006</v>
      </c>
      <c r="J3553">
        <v>0</v>
      </c>
      <c r="K3553">
        <v>0</v>
      </c>
      <c r="L3553">
        <v>0</v>
      </c>
      <c r="M3553">
        <v>0</v>
      </c>
      <c r="N3553">
        <v>0</v>
      </c>
      <c r="O3553">
        <v>1469</v>
      </c>
    </row>
    <row r="3554" spans="1:15">
      <c r="A3554" t="s">
        <v>31</v>
      </c>
      <c r="B3554" t="s">
        <v>39</v>
      </c>
      <c r="C3554" t="s">
        <v>52</v>
      </c>
      <c r="D3554" t="s">
        <v>32</v>
      </c>
      <c r="E3554" s="9">
        <v>1</v>
      </c>
      <c r="F3554" t="str">
        <f t="shared" si="55"/>
        <v>Average Per Ton1-in-2October System Peak Day50% Cycling1</v>
      </c>
      <c r="G3554">
        <v>0.41676180000000002</v>
      </c>
      <c r="H3554">
        <v>0.41676180000000002</v>
      </c>
      <c r="I3554">
        <v>61.911499999999997</v>
      </c>
      <c r="J3554">
        <v>0</v>
      </c>
      <c r="K3554">
        <v>0</v>
      </c>
      <c r="L3554">
        <v>0</v>
      </c>
      <c r="M3554">
        <v>0</v>
      </c>
      <c r="N3554">
        <v>0</v>
      </c>
      <c r="O3554">
        <v>3401</v>
      </c>
    </row>
    <row r="3555" spans="1:15">
      <c r="A3555" t="s">
        <v>29</v>
      </c>
      <c r="B3555" t="s">
        <v>39</v>
      </c>
      <c r="C3555" t="s">
        <v>52</v>
      </c>
      <c r="D3555" t="s">
        <v>32</v>
      </c>
      <c r="E3555" s="9">
        <v>1</v>
      </c>
      <c r="F3555" t="str">
        <f t="shared" si="55"/>
        <v>Average Per Premise1-in-2October System Peak Day50% Cycling1</v>
      </c>
      <c r="G3555">
        <v>3.6594769999999999</v>
      </c>
      <c r="H3555">
        <v>3.6594769999999999</v>
      </c>
      <c r="I3555">
        <v>61.911499999999997</v>
      </c>
      <c r="J3555">
        <v>0</v>
      </c>
      <c r="K3555">
        <v>0</v>
      </c>
      <c r="L3555">
        <v>0</v>
      </c>
      <c r="M3555">
        <v>0</v>
      </c>
      <c r="N3555">
        <v>0</v>
      </c>
      <c r="O3555">
        <v>3401</v>
      </c>
    </row>
    <row r="3556" spans="1:15">
      <c r="A3556" t="s">
        <v>30</v>
      </c>
      <c r="B3556" t="s">
        <v>39</v>
      </c>
      <c r="C3556" t="s">
        <v>52</v>
      </c>
      <c r="D3556" t="s">
        <v>32</v>
      </c>
      <c r="E3556" s="9">
        <v>1</v>
      </c>
      <c r="F3556" t="str">
        <f t="shared" si="55"/>
        <v>Average Per Device1-in-2October System Peak Day50% Cycling1</v>
      </c>
      <c r="G3556">
        <v>1.6197140000000001</v>
      </c>
      <c r="H3556">
        <v>1.6197140000000001</v>
      </c>
      <c r="I3556">
        <v>61.911499999999997</v>
      </c>
      <c r="J3556">
        <v>0</v>
      </c>
      <c r="K3556">
        <v>0</v>
      </c>
      <c r="L3556">
        <v>0</v>
      </c>
      <c r="M3556">
        <v>0</v>
      </c>
      <c r="N3556">
        <v>0</v>
      </c>
      <c r="O3556">
        <v>3401</v>
      </c>
    </row>
    <row r="3557" spans="1:15">
      <c r="A3557" t="s">
        <v>51</v>
      </c>
      <c r="B3557" t="s">
        <v>39</v>
      </c>
      <c r="C3557" t="s">
        <v>52</v>
      </c>
      <c r="D3557" t="s">
        <v>32</v>
      </c>
      <c r="E3557" s="9">
        <v>1</v>
      </c>
      <c r="F3557" t="str">
        <f t="shared" si="55"/>
        <v>Aggregate1-in-2October System Peak Day50% Cycling1</v>
      </c>
      <c r="G3557">
        <v>12.445880000000001</v>
      </c>
      <c r="H3557">
        <v>12.445880000000001</v>
      </c>
      <c r="I3557">
        <v>61.911499999999997</v>
      </c>
      <c r="J3557">
        <v>0</v>
      </c>
      <c r="K3557">
        <v>0</v>
      </c>
      <c r="L3557">
        <v>0</v>
      </c>
      <c r="M3557">
        <v>0</v>
      </c>
      <c r="N3557">
        <v>0</v>
      </c>
      <c r="O3557">
        <v>3401</v>
      </c>
    </row>
    <row r="3558" spans="1:15">
      <c r="A3558" t="s">
        <v>31</v>
      </c>
      <c r="B3558" t="s">
        <v>39</v>
      </c>
      <c r="C3558" t="s">
        <v>52</v>
      </c>
      <c r="D3558" t="s">
        <v>32</v>
      </c>
      <c r="E3558" s="9">
        <v>2</v>
      </c>
      <c r="F3558" t="str">
        <f t="shared" si="55"/>
        <v>Average Per Ton1-in-2October System Peak Day50% Cycling2</v>
      </c>
      <c r="G3558">
        <v>0.40089150000000001</v>
      </c>
      <c r="H3558">
        <v>0.40089150000000001</v>
      </c>
      <c r="I3558">
        <v>62.432499999999997</v>
      </c>
      <c r="J3558">
        <v>0</v>
      </c>
      <c r="K3558">
        <v>0</v>
      </c>
      <c r="L3558">
        <v>0</v>
      </c>
      <c r="M3558">
        <v>0</v>
      </c>
      <c r="N3558">
        <v>0</v>
      </c>
      <c r="O3558">
        <v>3401</v>
      </c>
    </row>
    <row r="3559" spans="1:15">
      <c r="A3559" t="s">
        <v>29</v>
      </c>
      <c r="B3559" t="s">
        <v>39</v>
      </c>
      <c r="C3559" t="s">
        <v>52</v>
      </c>
      <c r="D3559" t="s">
        <v>32</v>
      </c>
      <c r="E3559" s="9">
        <v>2</v>
      </c>
      <c r="F3559" t="str">
        <f t="shared" si="55"/>
        <v>Average Per Premise1-in-2October System Peak Day50% Cycling2</v>
      </c>
      <c r="G3559">
        <v>3.520124</v>
      </c>
      <c r="H3559">
        <v>3.520124</v>
      </c>
      <c r="I3559">
        <v>62.432499999999997</v>
      </c>
      <c r="J3559">
        <v>0</v>
      </c>
      <c r="K3559">
        <v>0</v>
      </c>
      <c r="L3559">
        <v>0</v>
      </c>
      <c r="M3559">
        <v>0</v>
      </c>
      <c r="N3559">
        <v>0</v>
      </c>
      <c r="O3559">
        <v>3401</v>
      </c>
    </row>
    <row r="3560" spans="1:15">
      <c r="A3560" t="s">
        <v>30</v>
      </c>
      <c r="B3560" t="s">
        <v>39</v>
      </c>
      <c r="C3560" t="s">
        <v>52</v>
      </c>
      <c r="D3560" t="s">
        <v>32</v>
      </c>
      <c r="E3560" s="9">
        <v>2</v>
      </c>
      <c r="F3560" t="str">
        <f t="shared" si="55"/>
        <v>Average Per Device1-in-2October System Peak Day50% Cycling2</v>
      </c>
      <c r="G3560">
        <v>1.5580350000000001</v>
      </c>
      <c r="H3560">
        <v>1.5580350000000001</v>
      </c>
      <c r="I3560">
        <v>62.432499999999997</v>
      </c>
      <c r="J3560">
        <v>0</v>
      </c>
      <c r="K3560">
        <v>0</v>
      </c>
      <c r="L3560">
        <v>0</v>
      </c>
      <c r="M3560">
        <v>0</v>
      </c>
      <c r="N3560">
        <v>0</v>
      </c>
      <c r="O3560">
        <v>3401</v>
      </c>
    </row>
    <row r="3561" spans="1:15">
      <c r="A3561" t="s">
        <v>51</v>
      </c>
      <c r="B3561" t="s">
        <v>39</v>
      </c>
      <c r="C3561" t="s">
        <v>52</v>
      </c>
      <c r="D3561" t="s">
        <v>32</v>
      </c>
      <c r="E3561" s="9">
        <v>2</v>
      </c>
      <c r="F3561" t="str">
        <f t="shared" si="55"/>
        <v>Aggregate1-in-2October System Peak Day50% Cycling2</v>
      </c>
      <c r="G3561">
        <v>11.97194</v>
      </c>
      <c r="H3561">
        <v>11.97194</v>
      </c>
      <c r="I3561">
        <v>62.432499999999997</v>
      </c>
      <c r="J3561">
        <v>0</v>
      </c>
      <c r="K3561">
        <v>0</v>
      </c>
      <c r="L3561">
        <v>0</v>
      </c>
      <c r="M3561">
        <v>0</v>
      </c>
      <c r="N3561">
        <v>0</v>
      </c>
      <c r="O3561">
        <v>3401</v>
      </c>
    </row>
    <row r="3562" spans="1:15">
      <c r="A3562" t="s">
        <v>31</v>
      </c>
      <c r="B3562" t="s">
        <v>39</v>
      </c>
      <c r="C3562" t="s">
        <v>52</v>
      </c>
      <c r="D3562" t="s">
        <v>32</v>
      </c>
      <c r="E3562" s="9">
        <v>3</v>
      </c>
      <c r="F3562" t="str">
        <f t="shared" si="55"/>
        <v>Average Per Ton1-in-2October System Peak Day50% Cycling3</v>
      </c>
      <c r="G3562">
        <v>0.39132070000000002</v>
      </c>
      <c r="H3562">
        <v>0.39132070000000002</v>
      </c>
      <c r="I3562">
        <v>60.362200000000001</v>
      </c>
      <c r="J3562">
        <v>0</v>
      </c>
      <c r="K3562">
        <v>0</v>
      </c>
      <c r="L3562">
        <v>0</v>
      </c>
      <c r="M3562">
        <v>0</v>
      </c>
      <c r="N3562">
        <v>0</v>
      </c>
      <c r="O3562">
        <v>3401</v>
      </c>
    </row>
    <row r="3563" spans="1:15">
      <c r="A3563" t="s">
        <v>29</v>
      </c>
      <c r="B3563" t="s">
        <v>39</v>
      </c>
      <c r="C3563" t="s">
        <v>52</v>
      </c>
      <c r="D3563" t="s">
        <v>32</v>
      </c>
      <c r="E3563" s="9">
        <v>3</v>
      </c>
      <c r="F3563" t="str">
        <f t="shared" si="55"/>
        <v>Average Per Premise1-in-2October System Peak Day50% Cycling3</v>
      </c>
      <c r="G3563">
        <v>3.436086</v>
      </c>
      <c r="H3563">
        <v>3.436086</v>
      </c>
      <c r="I3563">
        <v>60.362200000000001</v>
      </c>
      <c r="J3563">
        <v>0</v>
      </c>
      <c r="K3563">
        <v>0</v>
      </c>
      <c r="L3563">
        <v>0</v>
      </c>
      <c r="M3563">
        <v>0</v>
      </c>
      <c r="N3563">
        <v>0</v>
      </c>
      <c r="O3563">
        <v>3401</v>
      </c>
    </row>
    <row r="3564" spans="1:15">
      <c r="A3564" t="s">
        <v>30</v>
      </c>
      <c r="B3564" t="s">
        <v>39</v>
      </c>
      <c r="C3564" t="s">
        <v>52</v>
      </c>
      <c r="D3564" t="s">
        <v>32</v>
      </c>
      <c r="E3564" s="9">
        <v>3</v>
      </c>
      <c r="F3564" t="str">
        <f t="shared" si="55"/>
        <v>Average Per Device1-in-2October System Peak Day50% Cycling3</v>
      </c>
      <c r="G3564">
        <v>1.5208390000000001</v>
      </c>
      <c r="H3564">
        <v>1.5208390000000001</v>
      </c>
      <c r="I3564">
        <v>60.362200000000001</v>
      </c>
      <c r="J3564">
        <v>0</v>
      </c>
      <c r="K3564">
        <v>0</v>
      </c>
      <c r="L3564">
        <v>0</v>
      </c>
      <c r="M3564">
        <v>0</v>
      </c>
      <c r="N3564">
        <v>0</v>
      </c>
      <c r="O3564">
        <v>3401</v>
      </c>
    </row>
    <row r="3565" spans="1:15">
      <c r="A3565" t="s">
        <v>51</v>
      </c>
      <c r="B3565" t="s">
        <v>39</v>
      </c>
      <c r="C3565" t="s">
        <v>52</v>
      </c>
      <c r="D3565" t="s">
        <v>32</v>
      </c>
      <c r="E3565" s="9">
        <v>3</v>
      </c>
      <c r="F3565" t="str">
        <f t="shared" si="55"/>
        <v>Aggregate1-in-2October System Peak Day50% Cycling3</v>
      </c>
      <c r="G3565">
        <v>11.68613</v>
      </c>
      <c r="H3565">
        <v>11.68613</v>
      </c>
      <c r="I3565">
        <v>60.362200000000001</v>
      </c>
      <c r="J3565">
        <v>0</v>
      </c>
      <c r="K3565">
        <v>0</v>
      </c>
      <c r="L3565">
        <v>0</v>
      </c>
      <c r="M3565">
        <v>0</v>
      </c>
      <c r="N3565">
        <v>0</v>
      </c>
      <c r="O3565">
        <v>3401</v>
      </c>
    </row>
    <row r="3566" spans="1:15">
      <c r="A3566" t="s">
        <v>31</v>
      </c>
      <c r="B3566" t="s">
        <v>39</v>
      </c>
      <c r="C3566" t="s">
        <v>52</v>
      </c>
      <c r="D3566" t="s">
        <v>32</v>
      </c>
      <c r="E3566" s="9">
        <v>4</v>
      </c>
      <c r="F3566" t="str">
        <f t="shared" si="55"/>
        <v>Average Per Ton1-in-2October System Peak Day50% Cycling4</v>
      </c>
      <c r="G3566">
        <v>0.38795049999999998</v>
      </c>
      <c r="H3566">
        <v>0.38795049999999998</v>
      </c>
      <c r="I3566">
        <v>60.917700000000004</v>
      </c>
      <c r="J3566">
        <v>0</v>
      </c>
      <c r="K3566">
        <v>0</v>
      </c>
      <c r="L3566">
        <v>0</v>
      </c>
      <c r="M3566">
        <v>0</v>
      </c>
      <c r="N3566">
        <v>0</v>
      </c>
      <c r="O3566">
        <v>3401</v>
      </c>
    </row>
    <row r="3567" spans="1:15">
      <c r="A3567" t="s">
        <v>29</v>
      </c>
      <c r="B3567" t="s">
        <v>39</v>
      </c>
      <c r="C3567" t="s">
        <v>52</v>
      </c>
      <c r="D3567" t="s">
        <v>32</v>
      </c>
      <c r="E3567" s="9">
        <v>4</v>
      </c>
      <c r="F3567" t="str">
        <f t="shared" si="55"/>
        <v>Average Per Premise1-in-2October System Peak Day50% Cycling4</v>
      </c>
      <c r="G3567">
        <v>3.4064930000000002</v>
      </c>
      <c r="H3567">
        <v>3.4064930000000002</v>
      </c>
      <c r="I3567">
        <v>60.917700000000004</v>
      </c>
      <c r="J3567">
        <v>0</v>
      </c>
      <c r="K3567">
        <v>0</v>
      </c>
      <c r="L3567">
        <v>0</v>
      </c>
      <c r="M3567">
        <v>0</v>
      </c>
      <c r="N3567">
        <v>0</v>
      </c>
      <c r="O3567">
        <v>3401</v>
      </c>
    </row>
    <row r="3568" spans="1:15">
      <c r="A3568" t="s">
        <v>30</v>
      </c>
      <c r="B3568" t="s">
        <v>39</v>
      </c>
      <c r="C3568" t="s">
        <v>52</v>
      </c>
      <c r="D3568" t="s">
        <v>32</v>
      </c>
      <c r="E3568" s="9">
        <v>4</v>
      </c>
      <c r="F3568" t="str">
        <f t="shared" si="55"/>
        <v>Average Per Device1-in-2October System Peak Day50% Cycling4</v>
      </c>
      <c r="G3568">
        <v>1.507741</v>
      </c>
      <c r="H3568">
        <v>1.507741</v>
      </c>
      <c r="I3568">
        <v>60.917700000000004</v>
      </c>
      <c r="J3568">
        <v>0</v>
      </c>
      <c r="K3568">
        <v>0</v>
      </c>
      <c r="L3568">
        <v>0</v>
      </c>
      <c r="M3568">
        <v>0</v>
      </c>
      <c r="N3568">
        <v>0</v>
      </c>
      <c r="O3568">
        <v>3401</v>
      </c>
    </row>
    <row r="3569" spans="1:15">
      <c r="A3569" t="s">
        <v>51</v>
      </c>
      <c r="B3569" t="s">
        <v>39</v>
      </c>
      <c r="C3569" t="s">
        <v>52</v>
      </c>
      <c r="D3569" t="s">
        <v>32</v>
      </c>
      <c r="E3569" s="9">
        <v>4</v>
      </c>
      <c r="F3569" t="str">
        <f t="shared" si="55"/>
        <v>Aggregate1-in-2October System Peak Day50% Cycling4</v>
      </c>
      <c r="G3569">
        <v>11.58548</v>
      </c>
      <c r="H3569">
        <v>11.58548</v>
      </c>
      <c r="I3569">
        <v>60.917700000000004</v>
      </c>
      <c r="J3569">
        <v>0</v>
      </c>
      <c r="K3569">
        <v>0</v>
      </c>
      <c r="L3569">
        <v>0</v>
      </c>
      <c r="M3569">
        <v>0</v>
      </c>
      <c r="N3569">
        <v>0</v>
      </c>
      <c r="O3569">
        <v>3401</v>
      </c>
    </row>
    <row r="3570" spans="1:15">
      <c r="A3570" t="s">
        <v>31</v>
      </c>
      <c r="B3570" t="s">
        <v>39</v>
      </c>
      <c r="C3570" t="s">
        <v>52</v>
      </c>
      <c r="D3570" t="s">
        <v>32</v>
      </c>
      <c r="E3570" s="9">
        <v>5</v>
      </c>
      <c r="F3570" t="str">
        <f t="shared" si="55"/>
        <v>Average Per Ton1-in-2October System Peak Day50% Cycling5</v>
      </c>
      <c r="G3570">
        <v>0.40048329999999999</v>
      </c>
      <c r="H3570">
        <v>0.40048329999999999</v>
      </c>
      <c r="I3570">
        <v>59.916800000000002</v>
      </c>
      <c r="J3570">
        <v>0</v>
      </c>
      <c r="K3570">
        <v>0</v>
      </c>
      <c r="L3570">
        <v>0</v>
      </c>
      <c r="M3570">
        <v>0</v>
      </c>
      <c r="N3570">
        <v>0</v>
      </c>
      <c r="O3570">
        <v>3401</v>
      </c>
    </row>
    <row r="3571" spans="1:15">
      <c r="A3571" t="s">
        <v>29</v>
      </c>
      <c r="B3571" t="s">
        <v>39</v>
      </c>
      <c r="C3571" t="s">
        <v>52</v>
      </c>
      <c r="D3571" t="s">
        <v>32</v>
      </c>
      <c r="E3571" s="9">
        <v>5</v>
      </c>
      <c r="F3571" t="str">
        <f t="shared" si="55"/>
        <v>Average Per Premise1-in-2October System Peak Day50% Cycling5</v>
      </c>
      <c r="G3571">
        <v>3.51654</v>
      </c>
      <c r="H3571">
        <v>3.51654</v>
      </c>
      <c r="I3571">
        <v>59.916800000000002</v>
      </c>
      <c r="J3571">
        <v>0</v>
      </c>
      <c r="K3571">
        <v>0</v>
      </c>
      <c r="L3571">
        <v>0</v>
      </c>
      <c r="M3571">
        <v>0</v>
      </c>
      <c r="N3571">
        <v>0</v>
      </c>
      <c r="O3571">
        <v>3401</v>
      </c>
    </row>
    <row r="3572" spans="1:15">
      <c r="A3572" t="s">
        <v>30</v>
      </c>
      <c r="B3572" t="s">
        <v>39</v>
      </c>
      <c r="C3572" t="s">
        <v>52</v>
      </c>
      <c r="D3572" t="s">
        <v>32</v>
      </c>
      <c r="E3572" s="9">
        <v>5</v>
      </c>
      <c r="F3572" t="str">
        <f t="shared" si="55"/>
        <v>Average Per Device1-in-2October System Peak Day50% Cycling5</v>
      </c>
      <c r="G3572">
        <v>1.556449</v>
      </c>
      <c r="H3572">
        <v>1.556449</v>
      </c>
      <c r="I3572">
        <v>59.916800000000002</v>
      </c>
      <c r="J3572">
        <v>0</v>
      </c>
      <c r="K3572">
        <v>0</v>
      </c>
      <c r="L3572">
        <v>0</v>
      </c>
      <c r="M3572">
        <v>0</v>
      </c>
      <c r="N3572">
        <v>0</v>
      </c>
      <c r="O3572">
        <v>3401</v>
      </c>
    </row>
    <row r="3573" spans="1:15">
      <c r="A3573" t="s">
        <v>51</v>
      </c>
      <c r="B3573" t="s">
        <v>39</v>
      </c>
      <c r="C3573" t="s">
        <v>52</v>
      </c>
      <c r="D3573" t="s">
        <v>32</v>
      </c>
      <c r="E3573" s="9">
        <v>5</v>
      </c>
      <c r="F3573" t="str">
        <f t="shared" si="55"/>
        <v>Aggregate1-in-2October System Peak Day50% Cycling5</v>
      </c>
      <c r="G3573">
        <v>11.95975</v>
      </c>
      <c r="H3573">
        <v>11.95975</v>
      </c>
      <c r="I3573">
        <v>59.916800000000002</v>
      </c>
      <c r="J3573">
        <v>0</v>
      </c>
      <c r="K3573">
        <v>0</v>
      </c>
      <c r="L3573">
        <v>0</v>
      </c>
      <c r="M3573">
        <v>0</v>
      </c>
      <c r="N3573">
        <v>0</v>
      </c>
      <c r="O3573">
        <v>3401</v>
      </c>
    </row>
    <row r="3574" spans="1:15">
      <c r="A3574" t="s">
        <v>31</v>
      </c>
      <c r="B3574" t="s">
        <v>39</v>
      </c>
      <c r="C3574" t="s">
        <v>52</v>
      </c>
      <c r="D3574" t="s">
        <v>32</v>
      </c>
      <c r="E3574" s="9">
        <v>6</v>
      </c>
      <c r="F3574" t="str">
        <f t="shared" si="55"/>
        <v>Average Per Ton1-in-2October System Peak Day50% Cycling6</v>
      </c>
      <c r="G3574">
        <v>0.4340619</v>
      </c>
      <c r="H3574">
        <v>0.4340619</v>
      </c>
      <c r="I3574">
        <v>60.017299999999999</v>
      </c>
      <c r="J3574">
        <v>0</v>
      </c>
      <c r="K3574">
        <v>0</v>
      </c>
      <c r="L3574">
        <v>0</v>
      </c>
      <c r="M3574">
        <v>0</v>
      </c>
      <c r="N3574">
        <v>0</v>
      </c>
      <c r="O3574">
        <v>3401</v>
      </c>
    </row>
    <row r="3575" spans="1:15">
      <c r="A3575" t="s">
        <v>29</v>
      </c>
      <c r="B3575" t="s">
        <v>39</v>
      </c>
      <c r="C3575" t="s">
        <v>52</v>
      </c>
      <c r="D3575" t="s">
        <v>32</v>
      </c>
      <c r="E3575" s="9">
        <v>6</v>
      </c>
      <c r="F3575" t="str">
        <f t="shared" si="55"/>
        <v>Average Per Premise1-in-2October System Peak Day50% Cycling6</v>
      </c>
      <c r="G3575">
        <v>3.8113860000000002</v>
      </c>
      <c r="H3575">
        <v>3.8113860000000002</v>
      </c>
      <c r="I3575">
        <v>60.017299999999999</v>
      </c>
      <c r="J3575">
        <v>0</v>
      </c>
      <c r="K3575">
        <v>0</v>
      </c>
      <c r="L3575">
        <v>0</v>
      </c>
      <c r="M3575">
        <v>0</v>
      </c>
      <c r="N3575">
        <v>0</v>
      </c>
      <c r="O3575">
        <v>3401</v>
      </c>
    </row>
    <row r="3576" spans="1:15">
      <c r="A3576" t="s">
        <v>30</v>
      </c>
      <c r="B3576" t="s">
        <v>39</v>
      </c>
      <c r="C3576" t="s">
        <v>52</v>
      </c>
      <c r="D3576" t="s">
        <v>32</v>
      </c>
      <c r="E3576" s="9">
        <v>6</v>
      </c>
      <c r="F3576" t="str">
        <f t="shared" si="55"/>
        <v>Average Per Device1-in-2October System Peak Day50% Cycling6</v>
      </c>
      <c r="G3576">
        <v>1.6869499999999999</v>
      </c>
      <c r="H3576">
        <v>1.6869499999999999</v>
      </c>
      <c r="I3576">
        <v>60.017299999999999</v>
      </c>
      <c r="J3576">
        <v>0</v>
      </c>
      <c r="K3576">
        <v>0</v>
      </c>
      <c r="L3576">
        <v>0</v>
      </c>
      <c r="M3576">
        <v>0</v>
      </c>
      <c r="N3576">
        <v>0</v>
      </c>
      <c r="O3576">
        <v>3401</v>
      </c>
    </row>
    <row r="3577" spans="1:15">
      <c r="A3577" t="s">
        <v>51</v>
      </c>
      <c r="B3577" t="s">
        <v>39</v>
      </c>
      <c r="C3577" t="s">
        <v>52</v>
      </c>
      <c r="D3577" t="s">
        <v>32</v>
      </c>
      <c r="E3577" s="9">
        <v>6</v>
      </c>
      <c r="F3577" t="str">
        <f t="shared" si="55"/>
        <v>Aggregate1-in-2October System Peak Day50% Cycling6</v>
      </c>
      <c r="G3577">
        <v>12.96252</v>
      </c>
      <c r="H3577">
        <v>12.96252</v>
      </c>
      <c r="I3577">
        <v>60.017299999999999</v>
      </c>
      <c r="J3577">
        <v>0</v>
      </c>
      <c r="K3577">
        <v>0</v>
      </c>
      <c r="L3577">
        <v>0</v>
      </c>
      <c r="M3577">
        <v>0</v>
      </c>
      <c r="N3577">
        <v>0</v>
      </c>
      <c r="O3577">
        <v>3401</v>
      </c>
    </row>
    <row r="3578" spans="1:15">
      <c r="A3578" t="s">
        <v>31</v>
      </c>
      <c r="B3578" t="s">
        <v>39</v>
      </c>
      <c r="C3578" t="s">
        <v>52</v>
      </c>
      <c r="D3578" t="s">
        <v>32</v>
      </c>
      <c r="E3578" s="9">
        <v>7</v>
      </c>
      <c r="F3578" t="str">
        <f t="shared" si="55"/>
        <v>Average Per Ton1-in-2October System Peak Day50% Cycling7</v>
      </c>
      <c r="G3578">
        <v>0.49281449999999999</v>
      </c>
      <c r="H3578">
        <v>0.49281449999999999</v>
      </c>
      <c r="I3578">
        <v>61.080300000000001</v>
      </c>
      <c r="J3578">
        <v>0</v>
      </c>
      <c r="K3578">
        <v>0</v>
      </c>
      <c r="L3578">
        <v>0</v>
      </c>
      <c r="M3578">
        <v>0</v>
      </c>
      <c r="N3578">
        <v>0</v>
      </c>
      <c r="O3578">
        <v>3401</v>
      </c>
    </row>
    <row r="3579" spans="1:15">
      <c r="A3579" t="s">
        <v>29</v>
      </c>
      <c r="B3579" t="s">
        <v>39</v>
      </c>
      <c r="C3579" t="s">
        <v>52</v>
      </c>
      <c r="D3579" t="s">
        <v>32</v>
      </c>
      <c r="E3579" s="9">
        <v>7</v>
      </c>
      <c r="F3579" t="str">
        <f t="shared" si="55"/>
        <v>Average Per Premise1-in-2October System Peak Day50% Cycling7</v>
      </c>
      <c r="G3579">
        <v>4.3272769999999996</v>
      </c>
      <c r="H3579">
        <v>4.3272769999999996</v>
      </c>
      <c r="I3579">
        <v>61.080300000000001</v>
      </c>
      <c r="J3579">
        <v>0</v>
      </c>
      <c r="K3579">
        <v>0</v>
      </c>
      <c r="L3579">
        <v>0</v>
      </c>
      <c r="M3579">
        <v>0</v>
      </c>
      <c r="N3579">
        <v>0</v>
      </c>
      <c r="O3579">
        <v>3401</v>
      </c>
    </row>
    <row r="3580" spans="1:15">
      <c r="A3580" t="s">
        <v>30</v>
      </c>
      <c r="B3580" t="s">
        <v>39</v>
      </c>
      <c r="C3580" t="s">
        <v>52</v>
      </c>
      <c r="D3580" t="s">
        <v>32</v>
      </c>
      <c r="E3580" s="9">
        <v>7</v>
      </c>
      <c r="F3580" t="str">
        <f t="shared" si="55"/>
        <v>Average Per Device1-in-2October System Peak Day50% Cycling7</v>
      </c>
      <c r="G3580">
        <v>1.915287</v>
      </c>
      <c r="H3580">
        <v>1.915287</v>
      </c>
      <c r="I3580">
        <v>61.080300000000001</v>
      </c>
      <c r="J3580">
        <v>0</v>
      </c>
      <c r="K3580">
        <v>0</v>
      </c>
      <c r="L3580">
        <v>0</v>
      </c>
      <c r="M3580">
        <v>0</v>
      </c>
      <c r="N3580">
        <v>0</v>
      </c>
      <c r="O3580">
        <v>3401</v>
      </c>
    </row>
    <row r="3581" spans="1:15">
      <c r="A3581" t="s">
        <v>51</v>
      </c>
      <c r="B3581" t="s">
        <v>39</v>
      </c>
      <c r="C3581" t="s">
        <v>52</v>
      </c>
      <c r="D3581" t="s">
        <v>32</v>
      </c>
      <c r="E3581" s="9">
        <v>7</v>
      </c>
      <c r="F3581" t="str">
        <f t="shared" si="55"/>
        <v>Aggregate1-in-2October System Peak Day50% Cycling7</v>
      </c>
      <c r="G3581">
        <v>14.71707</v>
      </c>
      <c r="H3581">
        <v>14.71707</v>
      </c>
      <c r="I3581">
        <v>61.080300000000001</v>
      </c>
      <c r="J3581">
        <v>0</v>
      </c>
      <c r="K3581">
        <v>0</v>
      </c>
      <c r="L3581">
        <v>0</v>
      </c>
      <c r="M3581">
        <v>0</v>
      </c>
      <c r="N3581">
        <v>0</v>
      </c>
      <c r="O3581">
        <v>3401</v>
      </c>
    </row>
    <row r="3582" spans="1:15">
      <c r="A3582" t="s">
        <v>31</v>
      </c>
      <c r="B3582" t="s">
        <v>39</v>
      </c>
      <c r="C3582" t="s">
        <v>52</v>
      </c>
      <c r="D3582" t="s">
        <v>32</v>
      </c>
      <c r="E3582" s="9">
        <v>8</v>
      </c>
      <c r="F3582" t="str">
        <f t="shared" si="55"/>
        <v>Average Per Ton1-in-2October System Peak Day50% Cycling8</v>
      </c>
      <c r="G3582">
        <v>0.60602860000000003</v>
      </c>
      <c r="H3582">
        <v>0.60602860000000003</v>
      </c>
      <c r="I3582">
        <v>65.136399999999995</v>
      </c>
      <c r="J3582">
        <v>0</v>
      </c>
      <c r="K3582">
        <v>0</v>
      </c>
      <c r="L3582">
        <v>0</v>
      </c>
      <c r="M3582">
        <v>0</v>
      </c>
      <c r="N3582">
        <v>0</v>
      </c>
      <c r="O3582">
        <v>3401</v>
      </c>
    </row>
    <row r="3583" spans="1:15">
      <c r="A3583" t="s">
        <v>29</v>
      </c>
      <c r="B3583" t="s">
        <v>39</v>
      </c>
      <c r="C3583" t="s">
        <v>52</v>
      </c>
      <c r="D3583" t="s">
        <v>32</v>
      </c>
      <c r="E3583" s="9">
        <v>8</v>
      </c>
      <c r="F3583" t="str">
        <f t="shared" si="55"/>
        <v>Average Per Premise1-in-2October System Peak Day50% Cycling8</v>
      </c>
      <c r="G3583">
        <v>5.3213800000000004</v>
      </c>
      <c r="H3583">
        <v>5.3213800000000004</v>
      </c>
      <c r="I3583">
        <v>65.136399999999995</v>
      </c>
      <c r="J3583">
        <v>0</v>
      </c>
      <c r="K3583">
        <v>0</v>
      </c>
      <c r="L3583">
        <v>0</v>
      </c>
      <c r="M3583">
        <v>0</v>
      </c>
      <c r="N3583">
        <v>0</v>
      </c>
      <c r="O3583">
        <v>3401</v>
      </c>
    </row>
    <row r="3584" spans="1:15">
      <c r="A3584" t="s">
        <v>30</v>
      </c>
      <c r="B3584" t="s">
        <v>39</v>
      </c>
      <c r="C3584" t="s">
        <v>52</v>
      </c>
      <c r="D3584" t="s">
        <v>32</v>
      </c>
      <c r="E3584" s="9">
        <v>8</v>
      </c>
      <c r="F3584" t="str">
        <f t="shared" si="55"/>
        <v>Average Per Device1-in-2October System Peak Day50% Cycling8</v>
      </c>
      <c r="G3584">
        <v>2.3552849999999999</v>
      </c>
      <c r="H3584">
        <v>2.3552849999999999</v>
      </c>
      <c r="I3584">
        <v>65.136399999999995</v>
      </c>
      <c r="J3584">
        <v>0</v>
      </c>
      <c r="K3584">
        <v>0</v>
      </c>
      <c r="L3584">
        <v>0</v>
      </c>
      <c r="M3584">
        <v>0</v>
      </c>
      <c r="N3584">
        <v>0</v>
      </c>
      <c r="O3584">
        <v>3401</v>
      </c>
    </row>
    <row r="3585" spans="1:15">
      <c r="A3585" t="s">
        <v>51</v>
      </c>
      <c r="B3585" t="s">
        <v>39</v>
      </c>
      <c r="C3585" t="s">
        <v>52</v>
      </c>
      <c r="D3585" t="s">
        <v>32</v>
      </c>
      <c r="E3585" s="9">
        <v>8</v>
      </c>
      <c r="F3585" t="str">
        <f t="shared" si="55"/>
        <v>Aggregate1-in-2October System Peak Day50% Cycling8</v>
      </c>
      <c r="G3585">
        <v>18.098009999999999</v>
      </c>
      <c r="H3585">
        <v>18.098009999999999</v>
      </c>
      <c r="I3585">
        <v>65.136399999999995</v>
      </c>
      <c r="J3585">
        <v>0</v>
      </c>
      <c r="K3585">
        <v>0</v>
      </c>
      <c r="L3585">
        <v>0</v>
      </c>
      <c r="M3585">
        <v>0</v>
      </c>
      <c r="N3585">
        <v>0</v>
      </c>
      <c r="O3585">
        <v>3401</v>
      </c>
    </row>
    <row r="3586" spans="1:15">
      <c r="A3586" t="s">
        <v>31</v>
      </c>
      <c r="B3586" t="s">
        <v>39</v>
      </c>
      <c r="C3586" t="s">
        <v>52</v>
      </c>
      <c r="D3586" t="s">
        <v>32</v>
      </c>
      <c r="E3586" s="9">
        <v>9</v>
      </c>
      <c r="F3586" t="str">
        <f t="shared" si="55"/>
        <v>Average Per Ton1-in-2October System Peak Day50% Cycling9</v>
      </c>
      <c r="G3586">
        <v>0.77121189999999995</v>
      </c>
      <c r="H3586">
        <v>0.77121189999999995</v>
      </c>
      <c r="I3586">
        <v>71.302300000000002</v>
      </c>
      <c r="J3586">
        <v>0</v>
      </c>
      <c r="K3586">
        <v>0</v>
      </c>
      <c r="L3586">
        <v>0</v>
      </c>
      <c r="M3586">
        <v>0</v>
      </c>
      <c r="N3586">
        <v>0</v>
      </c>
      <c r="O3586">
        <v>3401</v>
      </c>
    </row>
    <row r="3587" spans="1:15">
      <c r="A3587" t="s">
        <v>29</v>
      </c>
      <c r="B3587" t="s">
        <v>39</v>
      </c>
      <c r="C3587" t="s">
        <v>52</v>
      </c>
      <c r="D3587" t="s">
        <v>32</v>
      </c>
      <c r="E3587" s="9">
        <v>9</v>
      </c>
      <c r="F3587" t="str">
        <f t="shared" ref="F3587:F3650" si="56">CONCATENATE(A3587,B3587,C3587,D3587,E3587)</f>
        <v>Average Per Premise1-in-2October System Peak Day50% Cycling9</v>
      </c>
      <c r="G3587">
        <v>6.7718119999999997</v>
      </c>
      <c r="H3587">
        <v>6.7718119999999997</v>
      </c>
      <c r="I3587">
        <v>71.302300000000002</v>
      </c>
      <c r="J3587">
        <v>0</v>
      </c>
      <c r="K3587">
        <v>0</v>
      </c>
      <c r="L3587">
        <v>0</v>
      </c>
      <c r="M3587">
        <v>0</v>
      </c>
      <c r="N3587">
        <v>0</v>
      </c>
      <c r="O3587">
        <v>3401</v>
      </c>
    </row>
    <row r="3588" spans="1:15">
      <c r="A3588" t="s">
        <v>30</v>
      </c>
      <c r="B3588" t="s">
        <v>39</v>
      </c>
      <c r="C3588" t="s">
        <v>52</v>
      </c>
      <c r="D3588" t="s">
        <v>32</v>
      </c>
      <c r="E3588" s="9">
        <v>9</v>
      </c>
      <c r="F3588" t="str">
        <f t="shared" si="56"/>
        <v>Average Per Device1-in-2October System Peak Day50% Cycling9</v>
      </c>
      <c r="G3588">
        <v>2.997258</v>
      </c>
      <c r="H3588">
        <v>2.997258</v>
      </c>
      <c r="I3588">
        <v>71.302300000000002</v>
      </c>
      <c r="J3588">
        <v>0</v>
      </c>
      <c r="K3588">
        <v>0</v>
      </c>
      <c r="L3588">
        <v>0</v>
      </c>
      <c r="M3588">
        <v>0</v>
      </c>
      <c r="N3588">
        <v>0</v>
      </c>
      <c r="O3588">
        <v>3401</v>
      </c>
    </row>
    <row r="3589" spans="1:15">
      <c r="A3589" t="s">
        <v>51</v>
      </c>
      <c r="B3589" t="s">
        <v>39</v>
      </c>
      <c r="C3589" t="s">
        <v>52</v>
      </c>
      <c r="D3589" t="s">
        <v>32</v>
      </c>
      <c r="E3589" s="9">
        <v>9</v>
      </c>
      <c r="F3589" t="str">
        <f t="shared" si="56"/>
        <v>Aggregate1-in-2October System Peak Day50% Cycling9</v>
      </c>
      <c r="G3589">
        <v>23.030930000000001</v>
      </c>
      <c r="H3589">
        <v>23.030930000000001</v>
      </c>
      <c r="I3589">
        <v>71.302300000000002</v>
      </c>
      <c r="J3589">
        <v>0</v>
      </c>
      <c r="K3589">
        <v>0</v>
      </c>
      <c r="L3589">
        <v>0</v>
      </c>
      <c r="M3589">
        <v>0</v>
      </c>
      <c r="N3589">
        <v>0</v>
      </c>
      <c r="O3589">
        <v>3401</v>
      </c>
    </row>
    <row r="3590" spans="1:15">
      <c r="A3590" t="s">
        <v>31</v>
      </c>
      <c r="B3590" t="s">
        <v>39</v>
      </c>
      <c r="C3590" t="s">
        <v>52</v>
      </c>
      <c r="D3590" t="s">
        <v>32</v>
      </c>
      <c r="E3590" s="9">
        <v>10</v>
      </c>
      <c r="F3590" t="str">
        <f t="shared" si="56"/>
        <v>Average Per Ton1-in-2October System Peak Day50% Cycling10</v>
      </c>
      <c r="G3590">
        <v>0.91331929999999995</v>
      </c>
      <c r="H3590">
        <v>0.91331929999999995</v>
      </c>
      <c r="I3590">
        <v>77.336399999999998</v>
      </c>
      <c r="J3590">
        <v>0</v>
      </c>
      <c r="K3590">
        <v>0</v>
      </c>
      <c r="L3590">
        <v>0</v>
      </c>
      <c r="M3590">
        <v>0</v>
      </c>
      <c r="N3590">
        <v>0</v>
      </c>
      <c r="O3590">
        <v>3401</v>
      </c>
    </row>
    <row r="3591" spans="1:15">
      <c r="A3591" t="s">
        <v>29</v>
      </c>
      <c r="B3591" t="s">
        <v>39</v>
      </c>
      <c r="C3591" t="s">
        <v>52</v>
      </c>
      <c r="D3591" t="s">
        <v>32</v>
      </c>
      <c r="E3591" s="9">
        <v>10</v>
      </c>
      <c r="F3591" t="str">
        <f t="shared" si="56"/>
        <v>Average Per Premise1-in-2October System Peak Day50% Cycling10</v>
      </c>
      <c r="G3591">
        <v>8.0196199999999997</v>
      </c>
      <c r="H3591">
        <v>8.0196199999999997</v>
      </c>
      <c r="I3591">
        <v>77.336399999999998</v>
      </c>
      <c r="J3591">
        <v>0</v>
      </c>
      <c r="K3591">
        <v>0</v>
      </c>
      <c r="L3591">
        <v>0</v>
      </c>
      <c r="M3591">
        <v>0</v>
      </c>
      <c r="N3591">
        <v>0</v>
      </c>
      <c r="O3591">
        <v>3401</v>
      </c>
    </row>
    <row r="3592" spans="1:15">
      <c r="A3592" t="s">
        <v>30</v>
      </c>
      <c r="B3592" t="s">
        <v>39</v>
      </c>
      <c r="C3592" t="s">
        <v>52</v>
      </c>
      <c r="D3592" t="s">
        <v>32</v>
      </c>
      <c r="E3592" s="9">
        <v>10</v>
      </c>
      <c r="F3592" t="str">
        <f t="shared" si="56"/>
        <v>Average Per Device1-in-2October System Peak Day50% Cycling10</v>
      </c>
      <c r="G3592">
        <v>3.5495480000000001</v>
      </c>
      <c r="H3592">
        <v>3.5495480000000001</v>
      </c>
      <c r="I3592">
        <v>77.336399999999998</v>
      </c>
      <c r="J3592">
        <v>0</v>
      </c>
      <c r="K3592">
        <v>0</v>
      </c>
      <c r="L3592">
        <v>0</v>
      </c>
      <c r="M3592">
        <v>0</v>
      </c>
      <c r="N3592">
        <v>0</v>
      </c>
      <c r="O3592">
        <v>3401</v>
      </c>
    </row>
    <row r="3593" spans="1:15">
      <c r="A3593" t="s">
        <v>51</v>
      </c>
      <c r="B3593" t="s">
        <v>39</v>
      </c>
      <c r="C3593" t="s">
        <v>52</v>
      </c>
      <c r="D3593" t="s">
        <v>32</v>
      </c>
      <c r="E3593" s="9">
        <v>10</v>
      </c>
      <c r="F3593" t="str">
        <f t="shared" si="56"/>
        <v>Aggregate1-in-2October System Peak Day50% Cycling10</v>
      </c>
      <c r="G3593">
        <v>27.274730000000002</v>
      </c>
      <c r="H3593">
        <v>27.274730000000002</v>
      </c>
      <c r="I3593">
        <v>77.336399999999998</v>
      </c>
      <c r="J3593">
        <v>0</v>
      </c>
      <c r="K3593">
        <v>0</v>
      </c>
      <c r="L3593">
        <v>0</v>
      </c>
      <c r="M3593">
        <v>0</v>
      </c>
      <c r="N3593">
        <v>0</v>
      </c>
      <c r="O3593">
        <v>3401</v>
      </c>
    </row>
    <row r="3594" spans="1:15">
      <c r="A3594" t="s">
        <v>31</v>
      </c>
      <c r="B3594" t="s">
        <v>39</v>
      </c>
      <c r="C3594" t="s">
        <v>52</v>
      </c>
      <c r="D3594" t="s">
        <v>32</v>
      </c>
      <c r="E3594" s="9">
        <v>11</v>
      </c>
      <c r="F3594" t="str">
        <f t="shared" si="56"/>
        <v>Average Per Ton1-in-2October System Peak Day50% Cycling11</v>
      </c>
      <c r="G3594">
        <v>1.0235939999999999</v>
      </c>
      <c r="H3594">
        <v>1.0235939999999999</v>
      </c>
      <c r="I3594">
        <v>81.225800000000007</v>
      </c>
      <c r="J3594">
        <v>0</v>
      </c>
      <c r="K3594">
        <v>0</v>
      </c>
      <c r="L3594">
        <v>0</v>
      </c>
      <c r="M3594">
        <v>0</v>
      </c>
      <c r="N3594">
        <v>0</v>
      </c>
      <c r="O3594">
        <v>3401</v>
      </c>
    </row>
    <row r="3595" spans="1:15">
      <c r="A3595" t="s">
        <v>29</v>
      </c>
      <c r="B3595" t="s">
        <v>39</v>
      </c>
      <c r="C3595" t="s">
        <v>52</v>
      </c>
      <c r="D3595" t="s">
        <v>32</v>
      </c>
      <c r="E3595" s="9">
        <v>11</v>
      </c>
      <c r="F3595" t="str">
        <f t="shared" si="56"/>
        <v>Average Per Premise1-in-2October System Peak Day50% Cycling11</v>
      </c>
      <c r="G3595">
        <v>8.9879189999999998</v>
      </c>
      <c r="H3595">
        <v>8.9879189999999998</v>
      </c>
      <c r="I3595">
        <v>81.225800000000007</v>
      </c>
      <c r="J3595">
        <v>0</v>
      </c>
      <c r="K3595">
        <v>0</v>
      </c>
      <c r="L3595">
        <v>0</v>
      </c>
      <c r="M3595">
        <v>0</v>
      </c>
      <c r="N3595">
        <v>0</v>
      </c>
      <c r="O3595">
        <v>3401</v>
      </c>
    </row>
    <row r="3596" spans="1:15">
      <c r="A3596" t="s">
        <v>30</v>
      </c>
      <c r="B3596" t="s">
        <v>39</v>
      </c>
      <c r="C3596" t="s">
        <v>52</v>
      </c>
      <c r="D3596" t="s">
        <v>32</v>
      </c>
      <c r="E3596" s="9">
        <v>11</v>
      </c>
      <c r="F3596" t="str">
        <f t="shared" si="56"/>
        <v>Average Per Device1-in-2October System Peak Day50% Cycling11</v>
      </c>
      <c r="G3596">
        <v>3.9781249999999999</v>
      </c>
      <c r="H3596">
        <v>3.9781249999999999</v>
      </c>
      <c r="I3596">
        <v>81.225800000000007</v>
      </c>
      <c r="J3596">
        <v>0</v>
      </c>
      <c r="K3596">
        <v>0</v>
      </c>
      <c r="L3596">
        <v>0</v>
      </c>
      <c r="M3596">
        <v>0</v>
      </c>
      <c r="N3596">
        <v>0</v>
      </c>
      <c r="O3596">
        <v>3401</v>
      </c>
    </row>
    <row r="3597" spans="1:15">
      <c r="A3597" t="s">
        <v>51</v>
      </c>
      <c r="B3597" t="s">
        <v>39</v>
      </c>
      <c r="C3597" t="s">
        <v>52</v>
      </c>
      <c r="D3597" t="s">
        <v>32</v>
      </c>
      <c r="E3597" s="9">
        <v>11</v>
      </c>
      <c r="F3597" t="str">
        <f t="shared" si="56"/>
        <v>Aggregate1-in-2October System Peak Day50% Cycling11</v>
      </c>
      <c r="G3597">
        <v>30.567910000000001</v>
      </c>
      <c r="H3597">
        <v>30.567910000000001</v>
      </c>
      <c r="I3597">
        <v>81.225800000000007</v>
      </c>
      <c r="J3597">
        <v>0</v>
      </c>
      <c r="K3597">
        <v>0</v>
      </c>
      <c r="L3597">
        <v>0</v>
      </c>
      <c r="M3597">
        <v>0</v>
      </c>
      <c r="N3597">
        <v>0</v>
      </c>
      <c r="O3597">
        <v>3401</v>
      </c>
    </row>
    <row r="3598" spans="1:15">
      <c r="A3598" t="s">
        <v>31</v>
      </c>
      <c r="B3598" t="s">
        <v>39</v>
      </c>
      <c r="C3598" t="s">
        <v>52</v>
      </c>
      <c r="D3598" t="s">
        <v>32</v>
      </c>
      <c r="E3598" s="9">
        <v>12</v>
      </c>
      <c r="F3598" t="str">
        <f t="shared" si="56"/>
        <v>Average Per Ton1-in-2October System Peak Day50% Cycling12</v>
      </c>
      <c r="G3598">
        <v>1.0804130000000001</v>
      </c>
      <c r="H3598">
        <v>1.0804130000000001</v>
      </c>
      <c r="I3598">
        <v>83.013499999999993</v>
      </c>
      <c r="J3598">
        <v>0</v>
      </c>
      <c r="K3598">
        <v>0</v>
      </c>
      <c r="L3598">
        <v>0</v>
      </c>
      <c r="M3598">
        <v>0</v>
      </c>
      <c r="N3598">
        <v>0</v>
      </c>
      <c r="O3598">
        <v>3401</v>
      </c>
    </row>
    <row r="3599" spans="1:15">
      <c r="A3599" t="s">
        <v>29</v>
      </c>
      <c r="B3599" t="s">
        <v>39</v>
      </c>
      <c r="C3599" t="s">
        <v>52</v>
      </c>
      <c r="D3599" t="s">
        <v>32</v>
      </c>
      <c r="E3599" s="9">
        <v>12</v>
      </c>
      <c r="F3599" t="str">
        <f t="shared" si="56"/>
        <v>Average Per Premise1-in-2October System Peak Day50% Cycling12</v>
      </c>
      <c r="G3599">
        <v>9.4868249999999996</v>
      </c>
      <c r="H3599">
        <v>9.4868249999999996</v>
      </c>
      <c r="I3599">
        <v>83.013499999999993</v>
      </c>
      <c r="J3599">
        <v>0</v>
      </c>
      <c r="K3599">
        <v>0</v>
      </c>
      <c r="L3599">
        <v>0</v>
      </c>
      <c r="M3599">
        <v>0</v>
      </c>
      <c r="N3599">
        <v>0</v>
      </c>
      <c r="O3599">
        <v>3401</v>
      </c>
    </row>
    <row r="3600" spans="1:15">
      <c r="A3600" t="s">
        <v>30</v>
      </c>
      <c r="B3600" t="s">
        <v>39</v>
      </c>
      <c r="C3600" t="s">
        <v>52</v>
      </c>
      <c r="D3600" t="s">
        <v>32</v>
      </c>
      <c r="E3600" s="9">
        <v>12</v>
      </c>
      <c r="F3600" t="str">
        <f t="shared" si="56"/>
        <v>Average Per Device1-in-2October System Peak Day50% Cycling12</v>
      </c>
      <c r="G3600">
        <v>4.1989450000000001</v>
      </c>
      <c r="H3600">
        <v>4.1989450000000001</v>
      </c>
      <c r="I3600">
        <v>83.013499999999993</v>
      </c>
      <c r="J3600">
        <v>0</v>
      </c>
      <c r="K3600">
        <v>0</v>
      </c>
      <c r="L3600">
        <v>0</v>
      </c>
      <c r="M3600">
        <v>0</v>
      </c>
      <c r="N3600">
        <v>0</v>
      </c>
      <c r="O3600">
        <v>3401</v>
      </c>
    </row>
    <row r="3601" spans="1:15">
      <c r="A3601" t="s">
        <v>51</v>
      </c>
      <c r="B3601" t="s">
        <v>39</v>
      </c>
      <c r="C3601" t="s">
        <v>52</v>
      </c>
      <c r="D3601" t="s">
        <v>32</v>
      </c>
      <c r="E3601" s="9">
        <v>12</v>
      </c>
      <c r="F3601" t="str">
        <f t="shared" si="56"/>
        <v>Aggregate1-in-2October System Peak Day50% Cycling12</v>
      </c>
      <c r="G3601">
        <v>32.264690000000002</v>
      </c>
      <c r="H3601">
        <v>32.264690000000002</v>
      </c>
      <c r="I3601">
        <v>83.013499999999993</v>
      </c>
      <c r="J3601">
        <v>0</v>
      </c>
      <c r="K3601">
        <v>0</v>
      </c>
      <c r="L3601">
        <v>0</v>
      </c>
      <c r="M3601">
        <v>0</v>
      </c>
      <c r="N3601">
        <v>0</v>
      </c>
      <c r="O3601">
        <v>3401</v>
      </c>
    </row>
    <row r="3602" spans="1:15">
      <c r="A3602" t="s">
        <v>31</v>
      </c>
      <c r="B3602" t="s">
        <v>39</v>
      </c>
      <c r="C3602" t="s">
        <v>52</v>
      </c>
      <c r="D3602" t="s">
        <v>32</v>
      </c>
      <c r="E3602" s="9">
        <v>13</v>
      </c>
      <c r="F3602" t="str">
        <f t="shared" si="56"/>
        <v>Average Per Ton1-in-2October System Peak Day50% Cycling13</v>
      </c>
      <c r="G3602">
        <v>1.0963369999999999</v>
      </c>
      <c r="H3602">
        <v>1.0963369999999999</v>
      </c>
      <c r="I3602">
        <v>82.276399999999995</v>
      </c>
      <c r="J3602">
        <v>0</v>
      </c>
      <c r="K3602">
        <v>0</v>
      </c>
      <c r="L3602">
        <v>0</v>
      </c>
      <c r="M3602">
        <v>0</v>
      </c>
      <c r="N3602">
        <v>0</v>
      </c>
      <c r="O3602">
        <v>3401</v>
      </c>
    </row>
    <row r="3603" spans="1:15">
      <c r="A3603" t="s">
        <v>29</v>
      </c>
      <c r="B3603" t="s">
        <v>39</v>
      </c>
      <c r="C3603" t="s">
        <v>52</v>
      </c>
      <c r="D3603" t="s">
        <v>32</v>
      </c>
      <c r="E3603" s="9">
        <v>13</v>
      </c>
      <c r="F3603" t="str">
        <f t="shared" si="56"/>
        <v>Average Per Premise1-in-2October System Peak Day50% Cycling13</v>
      </c>
      <c r="G3603">
        <v>9.6266510000000007</v>
      </c>
      <c r="H3603">
        <v>9.6266510000000007</v>
      </c>
      <c r="I3603">
        <v>82.276399999999995</v>
      </c>
      <c r="J3603">
        <v>0</v>
      </c>
      <c r="K3603">
        <v>0</v>
      </c>
      <c r="L3603">
        <v>0</v>
      </c>
      <c r="M3603">
        <v>0</v>
      </c>
      <c r="N3603">
        <v>0</v>
      </c>
      <c r="O3603">
        <v>3401</v>
      </c>
    </row>
    <row r="3604" spans="1:15">
      <c r="A3604" t="s">
        <v>30</v>
      </c>
      <c r="B3604" t="s">
        <v>39</v>
      </c>
      <c r="C3604" t="s">
        <v>52</v>
      </c>
      <c r="D3604" t="s">
        <v>32</v>
      </c>
      <c r="E3604" s="9">
        <v>13</v>
      </c>
      <c r="F3604" t="str">
        <f t="shared" si="56"/>
        <v>Average Per Device1-in-2October System Peak Day50% Cycling13</v>
      </c>
      <c r="G3604">
        <v>4.2608329999999999</v>
      </c>
      <c r="H3604">
        <v>4.2608329999999999</v>
      </c>
      <c r="I3604">
        <v>82.276399999999995</v>
      </c>
      <c r="J3604">
        <v>0</v>
      </c>
      <c r="K3604">
        <v>0</v>
      </c>
      <c r="L3604">
        <v>0</v>
      </c>
      <c r="M3604">
        <v>0</v>
      </c>
      <c r="N3604">
        <v>0</v>
      </c>
      <c r="O3604">
        <v>3401</v>
      </c>
    </row>
    <row r="3605" spans="1:15">
      <c r="A3605" t="s">
        <v>51</v>
      </c>
      <c r="B3605" t="s">
        <v>39</v>
      </c>
      <c r="C3605" t="s">
        <v>52</v>
      </c>
      <c r="D3605" t="s">
        <v>32</v>
      </c>
      <c r="E3605" s="9">
        <v>13</v>
      </c>
      <c r="F3605" t="str">
        <f t="shared" si="56"/>
        <v>Aggregate1-in-2October System Peak Day50% Cycling13</v>
      </c>
      <c r="G3605">
        <v>32.74024</v>
      </c>
      <c r="H3605">
        <v>32.74024</v>
      </c>
      <c r="I3605">
        <v>82.276399999999995</v>
      </c>
      <c r="J3605">
        <v>0</v>
      </c>
      <c r="K3605">
        <v>0</v>
      </c>
      <c r="L3605">
        <v>0</v>
      </c>
      <c r="M3605">
        <v>0</v>
      </c>
      <c r="N3605">
        <v>0</v>
      </c>
      <c r="O3605">
        <v>3401</v>
      </c>
    </row>
    <row r="3606" spans="1:15">
      <c r="A3606" t="s">
        <v>31</v>
      </c>
      <c r="B3606" t="s">
        <v>39</v>
      </c>
      <c r="C3606" t="s">
        <v>52</v>
      </c>
      <c r="D3606" t="s">
        <v>32</v>
      </c>
      <c r="E3606" s="9">
        <v>14</v>
      </c>
      <c r="F3606" t="str">
        <f t="shared" si="56"/>
        <v>Average Per Ton1-in-2October System Peak Day50% Cycling14</v>
      </c>
      <c r="G3606">
        <v>1.049571</v>
      </c>
      <c r="H3606">
        <v>1.1011390000000001</v>
      </c>
      <c r="I3606">
        <v>84.202299999999994</v>
      </c>
      <c r="J3606">
        <v>1.8544999999999999E-2</v>
      </c>
      <c r="K3606">
        <v>3.8054999999999999E-2</v>
      </c>
      <c r="L3606">
        <v>5.1567599999999998E-2</v>
      </c>
      <c r="M3606">
        <v>6.5080200000000005E-2</v>
      </c>
      <c r="N3606">
        <v>8.4590200000000004E-2</v>
      </c>
      <c r="O3606">
        <v>3401</v>
      </c>
    </row>
    <row r="3607" spans="1:15">
      <c r="A3607" t="s">
        <v>29</v>
      </c>
      <c r="B3607" t="s">
        <v>39</v>
      </c>
      <c r="C3607" t="s">
        <v>52</v>
      </c>
      <c r="D3607" t="s">
        <v>32</v>
      </c>
      <c r="E3607" s="9">
        <v>14</v>
      </c>
      <c r="F3607" t="str">
        <f t="shared" si="56"/>
        <v>Average Per Premise1-in-2October System Peak Day50% Cycling14</v>
      </c>
      <c r="G3607">
        <v>9.216011</v>
      </c>
      <c r="H3607">
        <v>9.6688130000000001</v>
      </c>
      <c r="I3607">
        <v>84.202299999999994</v>
      </c>
      <c r="J3607">
        <v>0.16283890000000001</v>
      </c>
      <c r="K3607">
        <v>0.33415139999999999</v>
      </c>
      <c r="L3607">
        <v>0.45280199999999998</v>
      </c>
      <c r="M3607">
        <v>0.57145250000000003</v>
      </c>
      <c r="N3607">
        <v>0.74276500000000001</v>
      </c>
      <c r="O3607">
        <v>3401</v>
      </c>
    </row>
    <row r="3608" spans="1:15">
      <c r="A3608" t="s">
        <v>30</v>
      </c>
      <c r="B3608" t="s">
        <v>39</v>
      </c>
      <c r="C3608" t="s">
        <v>52</v>
      </c>
      <c r="D3608" t="s">
        <v>32</v>
      </c>
      <c r="E3608" s="9">
        <v>14</v>
      </c>
      <c r="F3608" t="str">
        <f t="shared" si="56"/>
        <v>Average Per Device1-in-2October System Peak Day50% Cycling14</v>
      </c>
      <c r="G3608">
        <v>4.0790800000000003</v>
      </c>
      <c r="H3608">
        <v>4.2794939999999997</v>
      </c>
      <c r="I3608">
        <v>84.202299999999994</v>
      </c>
      <c r="J3608">
        <v>7.2073799999999993E-2</v>
      </c>
      <c r="K3608">
        <v>0.1478981</v>
      </c>
      <c r="L3608">
        <v>0.2004138</v>
      </c>
      <c r="M3608">
        <v>0.25292949999999997</v>
      </c>
      <c r="N3608">
        <v>0.32875379999999998</v>
      </c>
      <c r="O3608">
        <v>3401</v>
      </c>
    </row>
    <row r="3609" spans="1:15">
      <c r="A3609" t="s">
        <v>51</v>
      </c>
      <c r="B3609" t="s">
        <v>39</v>
      </c>
      <c r="C3609" t="s">
        <v>52</v>
      </c>
      <c r="D3609" t="s">
        <v>32</v>
      </c>
      <c r="E3609" s="9">
        <v>14</v>
      </c>
      <c r="F3609" t="str">
        <f t="shared" si="56"/>
        <v>Aggregate1-in-2October System Peak Day50% Cycling14</v>
      </c>
      <c r="G3609">
        <v>31.34365</v>
      </c>
      <c r="H3609">
        <v>32.883629999999997</v>
      </c>
      <c r="I3609">
        <v>84.202299999999994</v>
      </c>
      <c r="J3609">
        <v>0.5538151</v>
      </c>
      <c r="K3609">
        <v>1.136449</v>
      </c>
      <c r="L3609">
        <v>1.5399799999999999</v>
      </c>
      <c r="M3609">
        <v>1.9435100000000001</v>
      </c>
      <c r="N3609">
        <v>2.5261439999999999</v>
      </c>
      <c r="O3609">
        <v>3401</v>
      </c>
    </row>
    <row r="3610" spans="1:15">
      <c r="A3610" t="s">
        <v>31</v>
      </c>
      <c r="B3610" t="s">
        <v>39</v>
      </c>
      <c r="C3610" t="s">
        <v>52</v>
      </c>
      <c r="D3610" t="s">
        <v>32</v>
      </c>
      <c r="E3610" s="9">
        <v>15</v>
      </c>
      <c r="F3610" t="str">
        <f t="shared" si="56"/>
        <v>Average Per Ton1-in-2October System Peak Day50% Cycling15</v>
      </c>
      <c r="G3610">
        <v>1.043401</v>
      </c>
      <c r="H3610">
        <v>1.103707</v>
      </c>
      <c r="I3610">
        <v>83.250500000000002</v>
      </c>
      <c r="J3610">
        <v>2.1687499999999998E-2</v>
      </c>
      <c r="K3610">
        <v>4.4503599999999997E-2</v>
      </c>
      <c r="L3610">
        <v>6.0305999999999998E-2</v>
      </c>
      <c r="M3610">
        <v>7.6108300000000004E-2</v>
      </c>
      <c r="N3610">
        <v>9.8924399999999996E-2</v>
      </c>
      <c r="O3610">
        <v>3401</v>
      </c>
    </row>
    <row r="3611" spans="1:15">
      <c r="A3611" t="s">
        <v>29</v>
      </c>
      <c r="B3611" t="s">
        <v>39</v>
      </c>
      <c r="C3611" t="s">
        <v>52</v>
      </c>
      <c r="D3611" t="s">
        <v>32</v>
      </c>
      <c r="E3611" s="9">
        <v>15</v>
      </c>
      <c r="F3611" t="str">
        <f t="shared" si="56"/>
        <v>Average Per Premise1-in-2October System Peak Day50% Cycling15</v>
      </c>
      <c r="G3611">
        <v>9.1618379999999995</v>
      </c>
      <c r="H3611">
        <v>9.6913689999999999</v>
      </c>
      <c r="I3611">
        <v>83.250500000000002</v>
      </c>
      <c r="J3611">
        <v>0.19043260000000001</v>
      </c>
      <c r="K3611">
        <v>0.39077479999999998</v>
      </c>
      <c r="L3611">
        <v>0.52953119999999998</v>
      </c>
      <c r="M3611">
        <v>0.66828750000000003</v>
      </c>
      <c r="N3611">
        <v>0.86862969999999995</v>
      </c>
      <c r="O3611">
        <v>3401</v>
      </c>
    </row>
    <row r="3612" spans="1:15">
      <c r="A3612" t="s">
        <v>30</v>
      </c>
      <c r="B3612" t="s">
        <v>39</v>
      </c>
      <c r="C3612" t="s">
        <v>52</v>
      </c>
      <c r="D3612" t="s">
        <v>32</v>
      </c>
      <c r="E3612" s="9">
        <v>15</v>
      </c>
      <c r="F3612" t="str">
        <f t="shared" si="56"/>
        <v>Average Per Device1-in-2October System Peak Day50% Cycling15</v>
      </c>
      <c r="G3612">
        <v>4.0551029999999999</v>
      </c>
      <c r="H3612">
        <v>4.2894779999999999</v>
      </c>
      <c r="I3612">
        <v>83.250500000000002</v>
      </c>
      <c r="J3612">
        <v>8.4287000000000001E-2</v>
      </c>
      <c r="K3612">
        <v>0.17296010000000001</v>
      </c>
      <c r="L3612">
        <v>0.23437469999999999</v>
      </c>
      <c r="M3612">
        <v>0.29578939999999998</v>
      </c>
      <c r="N3612">
        <v>0.38446249999999998</v>
      </c>
      <c r="O3612">
        <v>3401</v>
      </c>
    </row>
    <row r="3613" spans="1:15">
      <c r="A3613" t="s">
        <v>51</v>
      </c>
      <c r="B3613" t="s">
        <v>39</v>
      </c>
      <c r="C3613" t="s">
        <v>52</v>
      </c>
      <c r="D3613" t="s">
        <v>32</v>
      </c>
      <c r="E3613" s="9">
        <v>15</v>
      </c>
      <c r="F3613" t="str">
        <f t="shared" si="56"/>
        <v>Aggregate1-in-2October System Peak Day50% Cycling15</v>
      </c>
      <c r="G3613">
        <v>31.159410000000001</v>
      </c>
      <c r="H3613">
        <v>32.960349999999998</v>
      </c>
      <c r="I3613">
        <v>83.250500000000002</v>
      </c>
      <c r="J3613">
        <v>0.64766140000000005</v>
      </c>
      <c r="K3613">
        <v>1.3290249999999999</v>
      </c>
      <c r="L3613">
        <v>1.8009360000000001</v>
      </c>
      <c r="M3613">
        <v>2.2728459999999999</v>
      </c>
      <c r="N3613">
        <v>2.9542099999999998</v>
      </c>
      <c r="O3613">
        <v>3401</v>
      </c>
    </row>
    <row r="3614" spans="1:15">
      <c r="A3614" t="s">
        <v>31</v>
      </c>
      <c r="B3614" t="s">
        <v>39</v>
      </c>
      <c r="C3614" t="s">
        <v>52</v>
      </c>
      <c r="D3614" t="s">
        <v>32</v>
      </c>
      <c r="E3614" s="9">
        <v>16</v>
      </c>
      <c r="F3614" t="str">
        <f t="shared" si="56"/>
        <v>Average Per Ton1-in-2October System Peak Day50% Cycling16</v>
      </c>
      <c r="G3614">
        <v>1.019531</v>
      </c>
      <c r="H3614">
        <v>1.088284</v>
      </c>
      <c r="I3614">
        <v>84.249899999999997</v>
      </c>
      <c r="J3614">
        <v>2.4725400000000002E-2</v>
      </c>
      <c r="K3614">
        <v>5.0737400000000002E-2</v>
      </c>
      <c r="L3614">
        <v>6.87532E-2</v>
      </c>
      <c r="M3614">
        <v>8.6769100000000002E-2</v>
      </c>
      <c r="N3614">
        <v>0.1127811</v>
      </c>
      <c r="O3614">
        <v>3401</v>
      </c>
    </row>
    <row r="3615" spans="1:15">
      <c r="A3615" t="s">
        <v>29</v>
      </c>
      <c r="B3615" t="s">
        <v>39</v>
      </c>
      <c r="C3615" t="s">
        <v>52</v>
      </c>
      <c r="D3615" t="s">
        <v>32</v>
      </c>
      <c r="E3615" s="9">
        <v>16</v>
      </c>
      <c r="F3615" t="str">
        <f t="shared" si="56"/>
        <v>Average Per Premise1-in-2October System Peak Day50% Cycling16</v>
      </c>
      <c r="G3615">
        <v>8.9522379999999995</v>
      </c>
      <c r="H3615">
        <v>9.5559429999999992</v>
      </c>
      <c r="I3615">
        <v>84.249899999999997</v>
      </c>
      <c r="J3615">
        <v>0.2171072</v>
      </c>
      <c r="K3615">
        <v>0.44551200000000002</v>
      </c>
      <c r="L3615">
        <v>0.60370449999999998</v>
      </c>
      <c r="M3615">
        <v>0.76189700000000005</v>
      </c>
      <c r="N3615">
        <v>0.99030180000000001</v>
      </c>
      <c r="O3615">
        <v>3401</v>
      </c>
    </row>
    <row r="3616" spans="1:15">
      <c r="A3616" t="s">
        <v>30</v>
      </c>
      <c r="B3616" t="s">
        <v>39</v>
      </c>
      <c r="C3616" t="s">
        <v>52</v>
      </c>
      <c r="D3616" t="s">
        <v>32</v>
      </c>
      <c r="E3616" s="9">
        <v>16</v>
      </c>
      <c r="F3616" t="str">
        <f t="shared" si="56"/>
        <v>Average Per Device1-in-2October System Peak Day50% Cycling16</v>
      </c>
      <c r="G3616">
        <v>3.962332</v>
      </c>
      <c r="H3616">
        <v>4.2295369999999997</v>
      </c>
      <c r="I3616">
        <v>84.249899999999997</v>
      </c>
      <c r="J3616">
        <v>9.6093399999999995E-2</v>
      </c>
      <c r="K3616">
        <v>0.19718720000000001</v>
      </c>
      <c r="L3616">
        <v>0.26720440000000001</v>
      </c>
      <c r="M3616">
        <v>0.33722170000000001</v>
      </c>
      <c r="N3616">
        <v>0.43831550000000002</v>
      </c>
      <c r="O3616">
        <v>3401</v>
      </c>
    </row>
    <row r="3617" spans="1:15">
      <c r="A3617" t="s">
        <v>51</v>
      </c>
      <c r="B3617" t="s">
        <v>39</v>
      </c>
      <c r="C3617" t="s">
        <v>52</v>
      </c>
      <c r="D3617" t="s">
        <v>32</v>
      </c>
      <c r="E3617" s="9">
        <v>16</v>
      </c>
      <c r="F3617" t="str">
        <f t="shared" si="56"/>
        <v>Aggregate1-in-2October System Peak Day50% Cycling16</v>
      </c>
      <c r="G3617">
        <v>30.446560000000002</v>
      </c>
      <c r="H3617">
        <v>32.499760000000002</v>
      </c>
      <c r="I3617">
        <v>84.249899999999997</v>
      </c>
      <c r="J3617">
        <v>0.73838170000000003</v>
      </c>
      <c r="K3617">
        <v>1.5151859999999999</v>
      </c>
      <c r="L3617">
        <v>2.0531990000000002</v>
      </c>
      <c r="M3617">
        <v>2.5912120000000001</v>
      </c>
      <c r="N3617">
        <v>3.3680159999999999</v>
      </c>
      <c r="O3617">
        <v>3401</v>
      </c>
    </row>
    <row r="3618" spans="1:15">
      <c r="A3618" t="s">
        <v>31</v>
      </c>
      <c r="B3618" t="s">
        <v>39</v>
      </c>
      <c r="C3618" t="s">
        <v>52</v>
      </c>
      <c r="D3618" t="s">
        <v>32</v>
      </c>
      <c r="E3618" s="9">
        <v>17</v>
      </c>
      <c r="F3618" t="str">
        <f t="shared" si="56"/>
        <v>Average Per Ton1-in-2October System Peak Day50% Cycling17</v>
      </c>
      <c r="G3618">
        <v>0.96818669999999996</v>
      </c>
      <c r="H3618">
        <v>1.0361039999999999</v>
      </c>
      <c r="I3618">
        <v>81.432199999999995</v>
      </c>
      <c r="J3618">
        <v>2.4424700000000001E-2</v>
      </c>
      <c r="K3618">
        <v>5.01203E-2</v>
      </c>
      <c r="L3618">
        <v>6.7917099999999994E-2</v>
      </c>
      <c r="M3618">
        <v>8.5713800000000007E-2</v>
      </c>
      <c r="N3618">
        <v>0.11140949999999999</v>
      </c>
      <c r="O3618">
        <v>3401</v>
      </c>
    </row>
    <row r="3619" spans="1:15">
      <c r="A3619" t="s">
        <v>29</v>
      </c>
      <c r="B3619" t="s">
        <v>39</v>
      </c>
      <c r="C3619" t="s">
        <v>52</v>
      </c>
      <c r="D3619" t="s">
        <v>32</v>
      </c>
      <c r="E3619" s="9">
        <v>17</v>
      </c>
      <c r="F3619" t="str">
        <f t="shared" si="56"/>
        <v>Average Per Premise1-in-2October System Peak Day50% Cycling17</v>
      </c>
      <c r="G3619">
        <v>8.5013970000000008</v>
      </c>
      <c r="H3619">
        <v>9.0977599999999992</v>
      </c>
      <c r="I3619">
        <v>81.432199999999995</v>
      </c>
      <c r="J3619">
        <v>0.21446680000000001</v>
      </c>
      <c r="K3619">
        <v>0.44009379999999998</v>
      </c>
      <c r="L3619">
        <v>0.59636239999999996</v>
      </c>
      <c r="M3619">
        <v>0.75263089999999999</v>
      </c>
      <c r="N3619">
        <v>0.97825799999999996</v>
      </c>
      <c r="O3619">
        <v>3401</v>
      </c>
    </row>
    <row r="3620" spans="1:15">
      <c r="A3620" t="s">
        <v>30</v>
      </c>
      <c r="B3620" t="s">
        <v>39</v>
      </c>
      <c r="C3620" t="s">
        <v>52</v>
      </c>
      <c r="D3620" t="s">
        <v>32</v>
      </c>
      <c r="E3620" s="9">
        <v>17</v>
      </c>
      <c r="F3620" t="str">
        <f t="shared" si="56"/>
        <v>Average Per Device1-in-2October System Peak Day50% Cycling17</v>
      </c>
      <c r="G3620">
        <v>3.7627869999999999</v>
      </c>
      <c r="H3620">
        <v>4.0267410000000003</v>
      </c>
      <c r="I3620">
        <v>81.432199999999995</v>
      </c>
      <c r="J3620">
        <v>9.4924700000000001E-2</v>
      </c>
      <c r="K3620">
        <v>0.19478899999999999</v>
      </c>
      <c r="L3620">
        <v>0.26395479999999999</v>
      </c>
      <c r="M3620">
        <v>0.33312049999999999</v>
      </c>
      <c r="N3620">
        <v>0.4329848</v>
      </c>
      <c r="O3620">
        <v>3401</v>
      </c>
    </row>
    <row r="3621" spans="1:15">
      <c r="A3621" t="s">
        <v>51</v>
      </c>
      <c r="B3621" t="s">
        <v>39</v>
      </c>
      <c r="C3621" t="s">
        <v>52</v>
      </c>
      <c r="D3621" t="s">
        <v>32</v>
      </c>
      <c r="E3621" s="9">
        <v>17</v>
      </c>
      <c r="F3621" t="str">
        <f t="shared" si="56"/>
        <v>Aggregate1-in-2October System Peak Day50% Cycling17</v>
      </c>
      <c r="G3621">
        <v>28.913250000000001</v>
      </c>
      <c r="H3621">
        <v>30.941479999999999</v>
      </c>
      <c r="I3621">
        <v>81.432199999999995</v>
      </c>
      <c r="J3621">
        <v>0.72940159999999998</v>
      </c>
      <c r="K3621">
        <v>1.496759</v>
      </c>
      <c r="L3621">
        <v>2.0282279999999999</v>
      </c>
      <c r="M3621">
        <v>2.559698</v>
      </c>
      <c r="N3621">
        <v>3.3270550000000001</v>
      </c>
      <c r="O3621">
        <v>3401</v>
      </c>
    </row>
    <row r="3622" spans="1:15">
      <c r="A3622" t="s">
        <v>31</v>
      </c>
      <c r="B3622" t="s">
        <v>39</v>
      </c>
      <c r="C3622" t="s">
        <v>52</v>
      </c>
      <c r="D3622" t="s">
        <v>32</v>
      </c>
      <c r="E3622" s="9">
        <v>18</v>
      </c>
      <c r="F3622" t="str">
        <f t="shared" si="56"/>
        <v>Average Per Ton1-in-2October System Peak Day50% Cycling18</v>
      </c>
      <c r="G3622">
        <v>0.87433269999999996</v>
      </c>
      <c r="H3622">
        <v>0.92409379999999997</v>
      </c>
      <c r="I3622">
        <v>79.600099999999998</v>
      </c>
      <c r="J3622">
        <v>1.7895299999999999E-2</v>
      </c>
      <c r="K3622">
        <v>3.6721900000000002E-2</v>
      </c>
      <c r="L3622">
        <v>4.9761100000000003E-2</v>
      </c>
      <c r="M3622">
        <v>6.2800300000000003E-2</v>
      </c>
      <c r="N3622">
        <v>8.1626799999999999E-2</v>
      </c>
      <c r="O3622">
        <v>3401</v>
      </c>
    </row>
    <row r="3623" spans="1:15">
      <c r="A3623" t="s">
        <v>29</v>
      </c>
      <c r="B3623" t="s">
        <v>39</v>
      </c>
      <c r="C3623" t="s">
        <v>52</v>
      </c>
      <c r="D3623" t="s">
        <v>32</v>
      </c>
      <c r="E3623" s="9">
        <v>18</v>
      </c>
      <c r="F3623" t="str">
        <f t="shared" si="56"/>
        <v>Average Per Premise1-in-2October System Peak Day50% Cycling18</v>
      </c>
      <c r="G3623">
        <v>7.677289</v>
      </c>
      <c r="H3623">
        <v>8.1142280000000007</v>
      </c>
      <c r="I3623">
        <v>79.600099999999998</v>
      </c>
      <c r="J3623">
        <v>0.1571342</v>
      </c>
      <c r="K3623">
        <v>0.32244509999999998</v>
      </c>
      <c r="L3623">
        <v>0.43693900000000002</v>
      </c>
      <c r="M3623">
        <v>0.5514329</v>
      </c>
      <c r="N3623">
        <v>0.71674380000000004</v>
      </c>
      <c r="O3623">
        <v>3401</v>
      </c>
    </row>
    <row r="3624" spans="1:15">
      <c r="A3624" t="s">
        <v>30</v>
      </c>
      <c r="B3624" t="s">
        <v>39</v>
      </c>
      <c r="C3624" t="s">
        <v>52</v>
      </c>
      <c r="D3624" t="s">
        <v>32</v>
      </c>
      <c r="E3624" s="9">
        <v>18</v>
      </c>
      <c r="F3624" t="str">
        <f t="shared" si="56"/>
        <v>Average Per Device1-in-2October System Peak Day50% Cycling18</v>
      </c>
      <c r="G3624">
        <v>3.3980299999999999</v>
      </c>
      <c r="H3624">
        <v>3.5914229999999998</v>
      </c>
      <c r="I3624">
        <v>79.600099999999998</v>
      </c>
      <c r="J3624">
        <v>6.9548799999999994E-2</v>
      </c>
      <c r="K3624">
        <v>0.1427168</v>
      </c>
      <c r="L3624">
        <v>0.1933927</v>
      </c>
      <c r="M3624">
        <v>0.2440686</v>
      </c>
      <c r="N3624">
        <v>0.31723659999999998</v>
      </c>
      <c r="O3624">
        <v>3401</v>
      </c>
    </row>
    <row r="3625" spans="1:15">
      <c r="A3625" t="s">
        <v>51</v>
      </c>
      <c r="B3625" t="s">
        <v>39</v>
      </c>
      <c r="C3625" t="s">
        <v>52</v>
      </c>
      <c r="D3625" t="s">
        <v>32</v>
      </c>
      <c r="E3625" s="9">
        <v>18</v>
      </c>
      <c r="F3625" t="str">
        <f t="shared" si="56"/>
        <v>Aggregate1-in-2October System Peak Day50% Cycling18</v>
      </c>
      <c r="G3625">
        <v>26.11046</v>
      </c>
      <c r="H3625">
        <v>27.596489999999999</v>
      </c>
      <c r="I3625">
        <v>79.600099999999998</v>
      </c>
      <c r="J3625">
        <v>0.53441329999999998</v>
      </c>
      <c r="K3625">
        <v>1.0966359999999999</v>
      </c>
      <c r="L3625">
        <v>1.48603</v>
      </c>
      <c r="M3625">
        <v>1.8754230000000001</v>
      </c>
      <c r="N3625">
        <v>2.437646</v>
      </c>
      <c r="O3625">
        <v>3401</v>
      </c>
    </row>
    <row r="3626" spans="1:15">
      <c r="A3626" t="s">
        <v>31</v>
      </c>
      <c r="B3626" t="s">
        <v>39</v>
      </c>
      <c r="C3626" t="s">
        <v>52</v>
      </c>
      <c r="D3626" t="s">
        <v>32</v>
      </c>
      <c r="E3626" s="9">
        <v>19</v>
      </c>
      <c r="F3626" t="str">
        <f t="shared" si="56"/>
        <v>Average Per Ton1-in-2October System Peak Day50% Cycling19</v>
      </c>
      <c r="G3626">
        <v>0.79587819999999998</v>
      </c>
      <c r="H3626">
        <v>0.79587819999999998</v>
      </c>
      <c r="I3626">
        <v>73.475700000000003</v>
      </c>
      <c r="J3626">
        <v>0</v>
      </c>
      <c r="K3626">
        <v>0</v>
      </c>
      <c r="L3626">
        <v>0</v>
      </c>
      <c r="M3626">
        <v>0</v>
      </c>
      <c r="N3626">
        <v>0</v>
      </c>
      <c r="O3626">
        <v>3401</v>
      </c>
    </row>
    <row r="3627" spans="1:15">
      <c r="A3627" t="s">
        <v>29</v>
      </c>
      <c r="B3627" t="s">
        <v>39</v>
      </c>
      <c r="C3627" t="s">
        <v>52</v>
      </c>
      <c r="D3627" t="s">
        <v>32</v>
      </c>
      <c r="E3627" s="9">
        <v>19</v>
      </c>
      <c r="F3627" t="str">
        <f t="shared" si="56"/>
        <v>Average Per Premise1-in-2October System Peak Day50% Cycling19</v>
      </c>
      <c r="G3627">
        <v>6.9884000000000004</v>
      </c>
      <c r="H3627">
        <v>6.9884000000000004</v>
      </c>
      <c r="I3627">
        <v>73.475700000000003</v>
      </c>
      <c r="J3627">
        <v>0</v>
      </c>
      <c r="K3627">
        <v>0</v>
      </c>
      <c r="L3627">
        <v>0</v>
      </c>
      <c r="M3627">
        <v>0</v>
      </c>
      <c r="N3627">
        <v>0</v>
      </c>
      <c r="O3627">
        <v>3401</v>
      </c>
    </row>
    <row r="3628" spans="1:15">
      <c r="A3628" t="s">
        <v>30</v>
      </c>
      <c r="B3628" t="s">
        <v>39</v>
      </c>
      <c r="C3628" t="s">
        <v>52</v>
      </c>
      <c r="D3628" t="s">
        <v>32</v>
      </c>
      <c r="E3628" s="9">
        <v>19</v>
      </c>
      <c r="F3628" t="str">
        <f t="shared" si="56"/>
        <v>Average Per Device1-in-2October System Peak Day50% Cycling19</v>
      </c>
      <c r="G3628">
        <v>3.0931220000000001</v>
      </c>
      <c r="H3628">
        <v>3.0931220000000001</v>
      </c>
      <c r="I3628">
        <v>73.475700000000003</v>
      </c>
      <c r="J3628">
        <v>0</v>
      </c>
      <c r="K3628">
        <v>0</v>
      </c>
      <c r="L3628">
        <v>0</v>
      </c>
      <c r="M3628">
        <v>0</v>
      </c>
      <c r="N3628">
        <v>0</v>
      </c>
      <c r="O3628">
        <v>3401</v>
      </c>
    </row>
    <row r="3629" spans="1:15">
      <c r="A3629" t="s">
        <v>51</v>
      </c>
      <c r="B3629" t="s">
        <v>39</v>
      </c>
      <c r="C3629" t="s">
        <v>52</v>
      </c>
      <c r="D3629" t="s">
        <v>32</v>
      </c>
      <c r="E3629" s="9">
        <v>19</v>
      </c>
      <c r="F3629" t="str">
        <f t="shared" si="56"/>
        <v>Aggregate1-in-2October System Peak Day50% Cycling19</v>
      </c>
      <c r="G3629">
        <v>23.76755</v>
      </c>
      <c r="H3629">
        <v>23.76755</v>
      </c>
      <c r="I3629">
        <v>73.475700000000003</v>
      </c>
      <c r="J3629">
        <v>0</v>
      </c>
      <c r="K3629">
        <v>0</v>
      </c>
      <c r="L3629">
        <v>0</v>
      </c>
      <c r="M3629">
        <v>0</v>
      </c>
      <c r="N3629">
        <v>0</v>
      </c>
      <c r="O3629">
        <v>3401</v>
      </c>
    </row>
    <row r="3630" spans="1:15">
      <c r="A3630" t="s">
        <v>31</v>
      </c>
      <c r="B3630" t="s">
        <v>39</v>
      </c>
      <c r="C3630" t="s">
        <v>52</v>
      </c>
      <c r="D3630" t="s">
        <v>32</v>
      </c>
      <c r="E3630" s="9">
        <v>20</v>
      </c>
      <c r="F3630" t="str">
        <f t="shared" si="56"/>
        <v>Average Per Ton1-in-2October System Peak Day50% Cycling20</v>
      </c>
      <c r="G3630">
        <v>0.74261569999999999</v>
      </c>
      <c r="H3630">
        <v>0.74261569999999999</v>
      </c>
      <c r="I3630">
        <v>71.890600000000006</v>
      </c>
      <c r="J3630">
        <v>0</v>
      </c>
      <c r="K3630">
        <v>0</v>
      </c>
      <c r="L3630">
        <v>0</v>
      </c>
      <c r="M3630">
        <v>0</v>
      </c>
      <c r="N3630">
        <v>0</v>
      </c>
      <c r="O3630">
        <v>3401</v>
      </c>
    </row>
    <row r="3631" spans="1:15">
      <c r="A3631" t="s">
        <v>29</v>
      </c>
      <c r="B3631" t="s">
        <v>39</v>
      </c>
      <c r="C3631" t="s">
        <v>52</v>
      </c>
      <c r="D3631" t="s">
        <v>32</v>
      </c>
      <c r="E3631" s="9">
        <v>20</v>
      </c>
      <c r="F3631" t="str">
        <f t="shared" si="56"/>
        <v>Average Per Premise1-in-2October System Peak Day50% Cycling20</v>
      </c>
      <c r="G3631">
        <v>6.5207160000000002</v>
      </c>
      <c r="H3631">
        <v>6.5207160000000002</v>
      </c>
      <c r="I3631">
        <v>71.890600000000006</v>
      </c>
      <c r="J3631">
        <v>0</v>
      </c>
      <c r="K3631">
        <v>0</v>
      </c>
      <c r="L3631">
        <v>0</v>
      </c>
      <c r="M3631">
        <v>0</v>
      </c>
      <c r="N3631">
        <v>0</v>
      </c>
      <c r="O3631">
        <v>3401</v>
      </c>
    </row>
    <row r="3632" spans="1:15">
      <c r="A3632" t="s">
        <v>30</v>
      </c>
      <c r="B3632" t="s">
        <v>39</v>
      </c>
      <c r="C3632" t="s">
        <v>52</v>
      </c>
      <c r="D3632" t="s">
        <v>32</v>
      </c>
      <c r="E3632" s="9">
        <v>20</v>
      </c>
      <c r="F3632" t="str">
        <f t="shared" si="56"/>
        <v>Average Per Device1-in-2October System Peak Day50% Cycling20</v>
      </c>
      <c r="G3632">
        <v>2.8861210000000002</v>
      </c>
      <c r="H3632">
        <v>2.8861210000000002</v>
      </c>
      <c r="I3632">
        <v>71.890600000000006</v>
      </c>
      <c r="J3632">
        <v>0</v>
      </c>
      <c r="K3632">
        <v>0</v>
      </c>
      <c r="L3632">
        <v>0</v>
      </c>
      <c r="M3632">
        <v>0</v>
      </c>
      <c r="N3632">
        <v>0</v>
      </c>
      <c r="O3632">
        <v>3401</v>
      </c>
    </row>
    <row r="3633" spans="1:15">
      <c r="A3633" t="s">
        <v>51</v>
      </c>
      <c r="B3633" t="s">
        <v>39</v>
      </c>
      <c r="C3633" t="s">
        <v>52</v>
      </c>
      <c r="D3633" t="s">
        <v>32</v>
      </c>
      <c r="E3633" s="9">
        <v>20</v>
      </c>
      <c r="F3633" t="str">
        <f t="shared" si="56"/>
        <v>Aggregate1-in-2October System Peak Day50% Cycling20</v>
      </c>
      <c r="G3633">
        <v>22.176960000000001</v>
      </c>
      <c r="H3633">
        <v>22.176960000000001</v>
      </c>
      <c r="I3633">
        <v>71.890600000000006</v>
      </c>
      <c r="J3633">
        <v>0</v>
      </c>
      <c r="K3633">
        <v>0</v>
      </c>
      <c r="L3633">
        <v>0</v>
      </c>
      <c r="M3633">
        <v>0</v>
      </c>
      <c r="N3633">
        <v>0</v>
      </c>
      <c r="O3633">
        <v>3401</v>
      </c>
    </row>
    <row r="3634" spans="1:15">
      <c r="A3634" t="s">
        <v>31</v>
      </c>
      <c r="B3634" t="s">
        <v>39</v>
      </c>
      <c r="C3634" t="s">
        <v>52</v>
      </c>
      <c r="D3634" t="s">
        <v>32</v>
      </c>
      <c r="E3634" s="9">
        <v>21</v>
      </c>
      <c r="F3634" t="str">
        <f t="shared" si="56"/>
        <v>Average Per Ton1-in-2October System Peak Day50% Cycling21</v>
      </c>
      <c r="G3634">
        <v>0.6818398</v>
      </c>
      <c r="H3634">
        <v>0.6818398</v>
      </c>
      <c r="I3634">
        <v>69.384900000000002</v>
      </c>
      <c r="J3634">
        <v>0</v>
      </c>
      <c r="K3634">
        <v>0</v>
      </c>
      <c r="L3634">
        <v>0</v>
      </c>
      <c r="M3634">
        <v>0</v>
      </c>
      <c r="N3634">
        <v>0</v>
      </c>
      <c r="O3634">
        <v>3401</v>
      </c>
    </row>
    <row r="3635" spans="1:15">
      <c r="A3635" t="s">
        <v>29</v>
      </c>
      <c r="B3635" t="s">
        <v>39</v>
      </c>
      <c r="C3635" t="s">
        <v>52</v>
      </c>
      <c r="D3635" t="s">
        <v>32</v>
      </c>
      <c r="E3635" s="9">
        <v>21</v>
      </c>
      <c r="F3635" t="str">
        <f t="shared" si="56"/>
        <v>Average Per Premise1-in-2October System Peak Day50% Cycling21</v>
      </c>
      <c r="G3635">
        <v>5.9870590000000004</v>
      </c>
      <c r="H3635">
        <v>5.9870590000000004</v>
      </c>
      <c r="I3635">
        <v>69.384900000000002</v>
      </c>
      <c r="J3635">
        <v>0</v>
      </c>
      <c r="K3635">
        <v>0</v>
      </c>
      <c r="L3635">
        <v>0</v>
      </c>
      <c r="M3635">
        <v>0</v>
      </c>
      <c r="N3635">
        <v>0</v>
      </c>
      <c r="O3635">
        <v>3401</v>
      </c>
    </row>
    <row r="3636" spans="1:15">
      <c r="A3636" t="s">
        <v>30</v>
      </c>
      <c r="B3636" t="s">
        <v>39</v>
      </c>
      <c r="C3636" t="s">
        <v>52</v>
      </c>
      <c r="D3636" t="s">
        <v>32</v>
      </c>
      <c r="E3636" s="9">
        <v>21</v>
      </c>
      <c r="F3636" t="str">
        <f t="shared" si="56"/>
        <v>Average Per Device1-in-2October System Peak Day50% Cycling21</v>
      </c>
      <c r="G3636">
        <v>2.6499199999999998</v>
      </c>
      <c r="H3636">
        <v>2.6499199999999998</v>
      </c>
      <c r="I3636">
        <v>69.384900000000002</v>
      </c>
      <c r="J3636">
        <v>0</v>
      </c>
      <c r="K3636">
        <v>0</v>
      </c>
      <c r="L3636">
        <v>0</v>
      </c>
      <c r="M3636">
        <v>0</v>
      </c>
      <c r="N3636">
        <v>0</v>
      </c>
      <c r="O3636">
        <v>3401</v>
      </c>
    </row>
    <row r="3637" spans="1:15">
      <c r="A3637" t="s">
        <v>51</v>
      </c>
      <c r="B3637" t="s">
        <v>39</v>
      </c>
      <c r="C3637" t="s">
        <v>52</v>
      </c>
      <c r="D3637" t="s">
        <v>32</v>
      </c>
      <c r="E3637" s="9">
        <v>21</v>
      </c>
      <c r="F3637" t="str">
        <f t="shared" si="56"/>
        <v>Aggregate1-in-2October System Peak Day50% Cycling21</v>
      </c>
      <c r="G3637">
        <v>20.361989999999999</v>
      </c>
      <c r="H3637">
        <v>20.361989999999999</v>
      </c>
      <c r="I3637">
        <v>69.384900000000002</v>
      </c>
      <c r="J3637">
        <v>0</v>
      </c>
      <c r="K3637">
        <v>0</v>
      </c>
      <c r="L3637">
        <v>0</v>
      </c>
      <c r="M3637">
        <v>0</v>
      </c>
      <c r="N3637">
        <v>0</v>
      </c>
      <c r="O3637">
        <v>3401</v>
      </c>
    </row>
    <row r="3638" spans="1:15">
      <c r="A3638" t="s">
        <v>31</v>
      </c>
      <c r="B3638" t="s">
        <v>39</v>
      </c>
      <c r="C3638" t="s">
        <v>52</v>
      </c>
      <c r="D3638" t="s">
        <v>32</v>
      </c>
      <c r="E3638" s="9">
        <v>22</v>
      </c>
      <c r="F3638" t="str">
        <f t="shared" si="56"/>
        <v>Average Per Ton1-in-2October System Peak Day50% Cycling22</v>
      </c>
      <c r="G3638">
        <v>0.59745470000000001</v>
      </c>
      <c r="H3638">
        <v>0.59745470000000001</v>
      </c>
      <c r="I3638">
        <v>67.682699999999997</v>
      </c>
      <c r="J3638">
        <v>0</v>
      </c>
      <c r="K3638">
        <v>0</v>
      </c>
      <c r="L3638">
        <v>0</v>
      </c>
      <c r="M3638">
        <v>0</v>
      </c>
      <c r="N3638">
        <v>0</v>
      </c>
      <c r="O3638">
        <v>3401</v>
      </c>
    </row>
    <row r="3639" spans="1:15">
      <c r="A3639" t="s">
        <v>29</v>
      </c>
      <c r="B3639" t="s">
        <v>39</v>
      </c>
      <c r="C3639" t="s">
        <v>52</v>
      </c>
      <c r="D3639" t="s">
        <v>32</v>
      </c>
      <c r="E3639" s="9">
        <v>22</v>
      </c>
      <c r="F3639" t="str">
        <f t="shared" si="56"/>
        <v>Average Per Premise1-in-2October System Peak Day50% Cycling22</v>
      </c>
      <c r="G3639">
        <v>5.2460950000000004</v>
      </c>
      <c r="H3639">
        <v>5.2460950000000004</v>
      </c>
      <c r="I3639">
        <v>67.682699999999997</v>
      </c>
      <c r="J3639">
        <v>0</v>
      </c>
      <c r="K3639">
        <v>0</v>
      </c>
      <c r="L3639">
        <v>0</v>
      </c>
      <c r="M3639">
        <v>0</v>
      </c>
      <c r="N3639">
        <v>0</v>
      </c>
      <c r="O3639">
        <v>3401</v>
      </c>
    </row>
    <row r="3640" spans="1:15">
      <c r="A3640" t="s">
        <v>30</v>
      </c>
      <c r="B3640" t="s">
        <v>39</v>
      </c>
      <c r="C3640" t="s">
        <v>52</v>
      </c>
      <c r="D3640" t="s">
        <v>32</v>
      </c>
      <c r="E3640" s="9">
        <v>22</v>
      </c>
      <c r="F3640" t="str">
        <f t="shared" si="56"/>
        <v>Average Per Device1-in-2October System Peak Day50% Cycling22</v>
      </c>
      <c r="G3640">
        <v>2.3219639999999999</v>
      </c>
      <c r="H3640">
        <v>2.3219639999999999</v>
      </c>
      <c r="I3640">
        <v>67.682699999999997</v>
      </c>
      <c r="J3640">
        <v>0</v>
      </c>
      <c r="K3640">
        <v>0</v>
      </c>
      <c r="L3640">
        <v>0</v>
      </c>
      <c r="M3640">
        <v>0</v>
      </c>
      <c r="N3640">
        <v>0</v>
      </c>
      <c r="O3640">
        <v>3401</v>
      </c>
    </row>
    <row r="3641" spans="1:15">
      <c r="A3641" t="s">
        <v>51</v>
      </c>
      <c r="B3641" t="s">
        <v>39</v>
      </c>
      <c r="C3641" t="s">
        <v>52</v>
      </c>
      <c r="D3641" t="s">
        <v>32</v>
      </c>
      <c r="E3641" s="9">
        <v>22</v>
      </c>
      <c r="F3641" t="str">
        <f t="shared" si="56"/>
        <v>Aggregate1-in-2October System Peak Day50% Cycling22</v>
      </c>
      <c r="G3641">
        <v>17.84197</v>
      </c>
      <c r="H3641">
        <v>17.84197</v>
      </c>
      <c r="I3641">
        <v>67.682699999999997</v>
      </c>
      <c r="J3641">
        <v>0</v>
      </c>
      <c r="K3641">
        <v>0</v>
      </c>
      <c r="L3641">
        <v>0</v>
      </c>
      <c r="M3641">
        <v>0</v>
      </c>
      <c r="N3641">
        <v>0</v>
      </c>
      <c r="O3641">
        <v>3401</v>
      </c>
    </row>
    <row r="3642" spans="1:15">
      <c r="A3642" t="s">
        <v>31</v>
      </c>
      <c r="B3642" t="s">
        <v>39</v>
      </c>
      <c r="C3642" t="s">
        <v>52</v>
      </c>
      <c r="D3642" t="s">
        <v>32</v>
      </c>
      <c r="E3642" s="9">
        <v>23</v>
      </c>
      <c r="F3642" t="str">
        <f t="shared" si="56"/>
        <v>Average Per Ton1-in-2October System Peak Day50% Cycling23</v>
      </c>
      <c r="G3642">
        <v>0.52050890000000005</v>
      </c>
      <c r="H3642">
        <v>0.52050890000000005</v>
      </c>
      <c r="I3642">
        <v>66.200500000000005</v>
      </c>
      <c r="J3642">
        <v>0</v>
      </c>
      <c r="K3642">
        <v>0</v>
      </c>
      <c r="L3642">
        <v>0</v>
      </c>
      <c r="M3642">
        <v>0</v>
      </c>
      <c r="N3642">
        <v>0</v>
      </c>
      <c r="O3642">
        <v>3401</v>
      </c>
    </row>
    <row r="3643" spans="1:15">
      <c r="A3643" t="s">
        <v>29</v>
      </c>
      <c r="B3643" t="s">
        <v>39</v>
      </c>
      <c r="C3643" t="s">
        <v>52</v>
      </c>
      <c r="D3643" t="s">
        <v>32</v>
      </c>
      <c r="E3643" s="9">
        <v>23</v>
      </c>
      <c r="F3643" t="str">
        <f t="shared" si="56"/>
        <v>Average Per Premise1-in-2October System Peak Day50% Cycling23</v>
      </c>
      <c r="G3643">
        <v>4.5704539999999998</v>
      </c>
      <c r="H3643">
        <v>4.5704539999999998</v>
      </c>
      <c r="I3643">
        <v>66.200500000000005</v>
      </c>
      <c r="J3643">
        <v>0</v>
      </c>
      <c r="K3643">
        <v>0</v>
      </c>
      <c r="L3643">
        <v>0</v>
      </c>
      <c r="M3643">
        <v>0</v>
      </c>
      <c r="N3643">
        <v>0</v>
      </c>
      <c r="O3643">
        <v>3401</v>
      </c>
    </row>
    <row r="3644" spans="1:15">
      <c r="A3644" t="s">
        <v>30</v>
      </c>
      <c r="B3644" t="s">
        <v>39</v>
      </c>
      <c r="C3644" t="s">
        <v>52</v>
      </c>
      <c r="D3644" t="s">
        <v>32</v>
      </c>
      <c r="E3644" s="9">
        <v>23</v>
      </c>
      <c r="F3644" t="str">
        <f t="shared" si="56"/>
        <v>Average Per Device1-in-2October System Peak Day50% Cycling23</v>
      </c>
      <c r="G3644">
        <v>2.0229189999999999</v>
      </c>
      <c r="H3644">
        <v>2.0229189999999999</v>
      </c>
      <c r="I3644">
        <v>66.200500000000005</v>
      </c>
      <c r="J3644">
        <v>0</v>
      </c>
      <c r="K3644">
        <v>0</v>
      </c>
      <c r="L3644">
        <v>0</v>
      </c>
      <c r="M3644">
        <v>0</v>
      </c>
      <c r="N3644">
        <v>0</v>
      </c>
      <c r="O3644">
        <v>3401</v>
      </c>
    </row>
    <row r="3645" spans="1:15">
      <c r="A3645" t="s">
        <v>51</v>
      </c>
      <c r="B3645" t="s">
        <v>39</v>
      </c>
      <c r="C3645" t="s">
        <v>52</v>
      </c>
      <c r="D3645" t="s">
        <v>32</v>
      </c>
      <c r="E3645" s="9">
        <v>23</v>
      </c>
      <c r="F3645" t="str">
        <f t="shared" si="56"/>
        <v>Aggregate1-in-2October System Peak Day50% Cycling23</v>
      </c>
      <c r="G3645">
        <v>15.54411</v>
      </c>
      <c r="H3645">
        <v>15.54411</v>
      </c>
      <c r="I3645">
        <v>66.200500000000005</v>
      </c>
      <c r="J3645">
        <v>0</v>
      </c>
      <c r="K3645">
        <v>0</v>
      </c>
      <c r="L3645">
        <v>0</v>
      </c>
      <c r="M3645">
        <v>0</v>
      </c>
      <c r="N3645">
        <v>0</v>
      </c>
      <c r="O3645">
        <v>3401</v>
      </c>
    </row>
    <row r="3646" spans="1:15">
      <c r="A3646" t="s">
        <v>31</v>
      </c>
      <c r="B3646" t="s">
        <v>39</v>
      </c>
      <c r="C3646" t="s">
        <v>52</v>
      </c>
      <c r="D3646" t="s">
        <v>32</v>
      </c>
      <c r="E3646" s="9">
        <v>24</v>
      </c>
      <c r="F3646" t="str">
        <f t="shared" si="56"/>
        <v>Average Per Ton1-in-2October System Peak Day50% Cycling24</v>
      </c>
      <c r="G3646">
        <v>0.46969359999999999</v>
      </c>
      <c r="H3646">
        <v>0.46969359999999999</v>
      </c>
      <c r="I3646">
        <v>64.094399999999993</v>
      </c>
      <c r="J3646">
        <v>0</v>
      </c>
      <c r="K3646">
        <v>0</v>
      </c>
      <c r="L3646">
        <v>0</v>
      </c>
      <c r="M3646">
        <v>0</v>
      </c>
      <c r="N3646">
        <v>0</v>
      </c>
      <c r="O3646">
        <v>3401</v>
      </c>
    </row>
    <row r="3647" spans="1:15">
      <c r="A3647" t="s">
        <v>29</v>
      </c>
      <c r="B3647" t="s">
        <v>39</v>
      </c>
      <c r="C3647" t="s">
        <v>52</v>
      </c>
      <c r="D3647" t="s">
        <v>32</v>
      </c>
      <c r="E3647" s="9">
        <v>24</v>
      </c>
      <c r="F3647" t="str">
        <f t="shared" si="56"/>
        <v>Average Per Premise1-in-2October System Peak Day50% Cycling24</v>
      </c>
      <c r="G3647">
        <v>4.1242580000000002</v>
      </c>
      <c r="H3647">
        <v>4.1242580000000002</v>
      </c>
      <c r="I3647">
        <v>64.094399999999993</v>
      </c>
      <c r="J3647">
        <v>0</v>
      </c>
      <c r="K3647">
        <v>0</v>
      </c>
      <c r="L3647">
        <v>0</v>
      </c>
      <c r="M3647">
        <v>0</v>
      </c>
      <c r="N3647">
        <v>0</v>
      </c>
      <c r="O3647">
        <v>3401</v>
      </c>
    </row>
    <row r="3648" spans="1:15">
      <c r="A3648" t="s">
        <v>30</v>
      </c>
      <c r="B3648" t="s">
        <v>39</v>
      </c>
      <c r="C3648" t="s">
        <v>52</v>
      </c>
      <c r="D3648" t="s">
        <v>32</v>
      </c>
      <c r="E3648" s="9">
        <v>24</v>
      </c>
      <c r="F3648" t="str">
        <f t="shared" si="56"/>
        <v>Average Per Device1-in-2October System Peak Day50% Cycling24</v>
      </c>
      <c r="G3648">
        <v>1.8254300000000001</v>
      </c>
      <c r="H3648">
        <v>1.8254300000000001</v>
      </c>
      <c r="I3648">
        <v>64.094399999999993</v>
      </c>
      <c r="J3648">
        <v>0</v>
      </c>
      <c r="K3648">
        <v>0</v>
      </c>
      <c r="L3648">
        <v>0</v>
      </c>
      <c r="M3648">
        <v>0</v>
      </c>
      <c r="N3648">
        <v>0</v>
      </c>
      <c r="O3648">
        <v>3401</v>
      </c>
    </row>
    <row r="3649" spans="1:15">
      <c r="A3649" t="s">
        <v>51</v>
      </c>
      <c r="B3649" t="s">
        <v>39</v>
      </c>
      <c r="C3649" t="s">
        <v>52</v>
      </c>
      <c r="D3649" t="s">
        <v>32</v>
      </c>
      <c r="E3649" s="9">
        <v>24</v>
      </c>
      <c r="F3649" t="str">
        <f t="shared" si="56"/>
        <v>Aggregate1-in-2October System Peak Day50% Cycling24</v>
      </c>
      <c r="G3649">
        <v>14.0266</v>
      </c>
      <c r="H3649">
        <v>14.0266</v>
      </c>
      <c r="I3649">
        <v>64.094399999999993</v>
      </c>
      <c r="J3649">
        <v>0</v>
      </c>
      <c r="K3649">
        <v>0</v>
      </c>
      <c r="L3649">
        <v>0</v>
      </c>
      <c r="M3649">
        <v>0</v>
      </c>
      <c r="N3649">
        <v>0</v>
      </c>
      <c r="O3649">
        <v>3401</v>
      </c>
    </row>
    <row r="3650" spans="1:15">
      <c r="A3650" t="s">
        <v>31</v>
      </c>
      <c r="B3650" t="s">
        <v>39</v>
      </c>
      <c r="C3650" t="s">
        <v>52</v>
      </c>
      <c r="D3650" t="s">
        <v>27</v>
      </c>
      <c r="E3650" s="9">
        <v>1</v>
      </c>
      <c r="F3650" t="str">
        <f t="shared" si="56"/>
        <v>Average Per Ton1-in-2October System Peak DayAll1</v>
      </c>
      <c r="G3650">
        <v>0.4324268</v>
      </c>
      <c r="H3650">
        <v>0.4324268</v>
      </c>
      <c r="I3650">
        <v>61.750100000000003</v>
      </c>
      <c r="J3650">
        <v>0</v>
      </c>
      <c r="K3650">
        <v>0</v>
      </c>
      <c r="L3650">
        <v>0</v>
      </c>
      <c r="M3650">
        <v>0</v>
      </c>
      <c r="N3650">
        <v>0</v>
      </c>
      <c r="O3650">
        <v>4870</v>
      </c>
    </row>
    <row r="3651" spans="1:15">
      <c r="A3651" t="s">
        <v>29</v>
      </c>
      <c r="B3651" t="s">
        <v>39</v>
      </c>
      <c r="C3651" t="s">
        <v>52</v>
      </c>
      <c r="D3651" t="s">
        <v>27</v>
      </c>
      <c r="E3651" s="9">
        <v>1</v>
      </c>
      <c r="F3651" t="str">
        <f t="shared" ref="F3651:F3714" si="57">CONCATENATE(A3651,B3651,C3651,D3651,E3651)</f>
        <v>Average Per Premise1-in-2October System Peak DayAll1</v>
      </c>
      <c r="G3651">
        <v>3.9966900000000001</v>
      </c>
      <c r="H3651">
        <v>3.9966900000000001</v>
      </c>
      <c r="I3651">
        <v>61.750100000000003</v>
      </c>
      <c r="J3651">
        <v>0</v>
      </c>
      <c r="K3651">
        <v>0</v>
      </c>
      <c r="L3651">
        <v>0</v>
      </c>
      <c r="M3651">
        <v>0</v>
      </c>
      <c r="N3651">
        <v>0</v>
      </c>
      <c r="O3651">
        <v>4870</v>
      </c>
    </row>
    <row r="3652" spans="1:15">
      <c r="A3652" t="s">
        <v>30</v>
      </c>
      <c r="B3652" t="s">
        <v>39</v>
      </c>
      <c r="C3652" t="s">
        <v>52</v>
      </c>
      <c r="D3652" t="s">
        <v>27</v>
      </c>
      <c r="E3652" s="9">
        <v>1</v>
      </c>
      <c r="F3652" t="str">
        <f t="shared" si="57"/>
        <v>Average Per Device1-in-2October System Peak DayAll1</v>
      </c>
      <c r="G3652">
        <v>1.678644</v>
      </c>
      <c r="H3652">
        <v>1.678644</v>
      </c>
      <c r="I3652">
        <v>61.750100000000003</v>
      </c>
      <c r="J3652">
        <v>0</v>
      </c>
      <c r="K3652">
        <v>0</v>
      </c>
      <c r="L3652">
        <v>0</v>
      </c>
      <c r="M3652">
        <v>0</v>
      </c>
      <c r="N3652">
        <v>0</v>
      </c>
      <c r="O3652">
        <v>4870</v>
      </c>
    </row>
    <row r="3653" spans="1:15">
      <c r="A3653" t="s">
        <v>51</v>
      </c>
      <c r="B3653" t="s">
        <v>39</v>
      </c>
      <c r="C3653" t="s">
        <v>52</v>
      </c>
      <c r="D3653" t="s">
        <v>27</v>
      </c>
      <c r="E3653" s="9">
        <v>1</v>
      </c>
      <c r="F3653" t="str">
        <f t="shared" si="57"/>
        <v>Aggregate1-in-2October System Peak DayAll1</v>
      </c>
      <c r="G3653">
        <v>19.46388</v>
      </c>
      <c r="H3653">
        <v>19.46388</v>
      </c>
      <c r="I3653">
        <v>61.750100000000003</v>
      </c>
      <c r="J3653">
        <v>0</v>
      </c>
      <c r="K3653">
        <v>0</v>
      </c>
      <c r="L3653">
        <v>0</v>
      </c>
      <c r="M3653">
        <v>0</v>
      </c>
      <c r="N3653">
        <v>0</v>
      </c>
      <c r="O3653">
        <v>4870</v>
      </c>
    </row>
    <row r="3654" spans="1:15">
      <c r="A3654" t="s">
        <v>31</v>
      </c>
      <c r="B3654" t="s">
        <v>39</v>
      </c>
      <c r="C3654" t="s">
        <v>52</v>
      </c>
      <c r="D3654" t="s">
        <v>27</v>
      </c>
      <c r="E3654" s="9">
        <v>2</v>
      </c>
      <c r="F3654" t="str">
        <f t="shared" si="57"/>
        <v>Average Per Ton1-in-2October System Peak DayAll2</v>
      </c>
      <c r="G3654">
        <v>0.4143039</v>
      </c>
      <c r="H3654">
        <v>0.4143039</v>
      </c>
      <c r="I3654">
        <v>62.391599999999997</v>
      </c>
      <c r="J3654">
        <v>0</v>
      </c>
      <c r="K3654">
        <v>0</v>
      </c>
      <c r="L3654">
        <v>0</v>
      </c>
      <c r="M3654">
        <v>0</v>
      </c>
      <c r="N3654">
        <v>0</v>
      </c>
      <c r="O3654">
        <v>4870</v>
      </c>
    </row>
    <row r="3655" spans="1:15">
      <c r="A3655" t="s">
        <v>29</v>
      </c>
      <c r="B3655" t="s">
        <v>39</v>
      </c>
      <c r="C3655" t="s">
        <v>52</v>
      </c>
      <c r="D3655" t="s">
        <v>27</v>
      </c>
      <c r="E3655" s="9">
        <v>2</v>
      </c>
      <c r="F3655" t="str">
        <f t="shared" si="57"/>
        <v>Average Per Premise1-in-2October System Peak DayAll2</v>
      </c>
      <c r="G3655">
        <v>3.829189</v>
      </c>
      <c r="H3655">
        <v>3.829189</v>
      </c>
      <c r="I3655">
        <v>62.391599999999997</v>
      </c>
      <c r="J3655">
        <v>0</v>
      </c>
      <c r="K3655">
        <v>0</v>
      </c>
      <c r="L3655">
        <v>0</v>
      </c>
      <c r="M3655">
        <v>0</v>
      </c>
      <c r="N3655">
        <v>0</v>
      </c>
      <c r="O3655">
        <v>4870</v>
      </c>
    </row>
    <row r="3656" spans="1:15">
      <c r="A3656" t="s">
        <v>30</v>
      </c>
      <c r="B3656" t="s">
        <v>39</v>
      </c>
      <c r="C3656" t="s">
        <v>52</v>
      </c>
      <c r="D3656" t="s">
        <v>27</v>
      </c>
      <c r="E3656" s="9">
        <v>2</v>
      </c>
      <c r="F3656" t="str">
        <f t="shared" si="57"/>
        <v>Average Per Device1-in-2October System Peak DayAll2</v>
      </c>
      <c r="G3656">
        <v>1.6082920000000001</v>
      </c>
      <c r="H3656">
        <v>1.6082920000000001</v>
      </c>
      <c r="I3656">
        <v>62.391599999999997</v>
      </c>
      <c r="J3656">
        <v>0</v>
      </c>
      <c r="K3656">
        <v>0</v>
      </c>
      <c r="L3656">
        <v>0</v>
      </c>
      <c r="M3656">
        <v>0</v>
      </c>
      <c r="N3656">
        <v>0</v>
      </c>
      <c r="O3656">
        <v>4870</v>
      </c>
    </row>
    <row r="3657" spans="1:15">
      <c r="A3657" t="s">
        <v>51</v>
      </c>
      <c r="B3657" t="s">
        <v>39</v>
      </c>
      <c r="C3657" t="s">
        <v>52</v>
      </c>
      <c r="D3657" t="s">
        <v>27</v>
      </c>
      <c r="E3657" s="9">
        <v>2</v>
      </c>
      <c r="F3657" t="str">
        <f t="shared" si="57"/>
        <v>Aggregate1-in-2October System Peak DayAll2</v>
      </c>
      <c r="G3657">
        <v>18.648150000000001</v>
      </c>
      <c r="H3657">
        <v>18.648150000000001</v>
      </c>
      <c r="I3657">
        <v>62.391599999999997</v>
      </c>
      <c r="J3657">
        <v>0</v>
      </c>
      <c r="K3657">
        <v>0</v>
      </c>
      <c r="L3657">
        <v>0</v>
      </c>
      <c r="M3657">
        <v>0</v>
      </c>
      <c r="N3657">
        <v>0</v>
      </c>
      <c r="O3657">
        <v>4870</v>
      </c>
    </row>
    <row r="3658" spans="1:15">
      <c r="A3658" t="s">
        <v>31</v>
      </c>
      <c r="B3658" t="s">
        <v>39</v>
      </c>
      <c r="C3658" t="s">
        <v>52</v>
      </c>
      <c r="D3658" t="s">
        <v>27</v>
      </c>
      <c r="E3658" s="9">
        <v>3</v>
      </c>
      <c r="F3658" t="str">
        <f t="shared" si="57"/>
        <v>Average Per Ton1-in-2October System Peak DayAll3</v>
      </c>
      <c r="G3658">
        <v>0.40205160000000001</v>
      </c>
      <c r="H3658">
        <v>0.40205160000000001</v>
      </c>
      <c r="I3658">
        <v>60.2136</v>
      </c>
      <c r="J3658">
        <v>0</v>
      </c>
      <c r="K3658">
        <v>0</v>
      </c>
      <c r="L3658">
        <v>0</v>
      </c>
      <c r="M3658">
        <v>0</v>
      </c>
      <c r="N3658">
        <v>0</v>
      </c>
      <c r="O3658">
        <v>4870</v>
      </c>
    </row>
    <row r="3659" spans="1:15">
      <c r="A3659" t="s">
        <v>29</v>
      </c>
      <c r="B3659" t="s">
        <v>39</v>
      </c>
      <c r="C3659" t="s">
        <v>52</v>
      </c>
      <c r="D3659" t="s">
        <v>27</v>
      </c>
      <c r="E3659" s="9">
        <v>3</v>
      </c>
      <c r="F3659" t="str">
        <f t="shared" si="57"/>
        <v>Average Per Premise1-in-2October System Peak DayAll3</v>
      </c>
      <c r="G3659">
        <v>3.7159469999999999</v>
      </c>
      <c r="H3659">
        <v>3.7159469999999999</v>
      </c>
      <c r="I3659">
        <v>60.2136</v>
      </c>
      <c r="J3659">
        <v>0</v>
      </c>
      <c r="K3659">
        <v>0</v>
      </c>
      <c r="L3659">
        <v>0</v>
      </c>
      <c r="M3659">
        <v>0</v>
      </c>
      <c r="N3659">
        <v>0</v>
      </c>
      <c r="O3659">
        <v>4870</v>
      </c>
    </row>
    <row r="3660" spans="1:15">
      <c r="A3660" t="s">
        <v>30</v>
      </c>
      <c r="B3660" t="s">
        <v>39</v>
      </c>
      <c r="C3660" t="s">
        <v>52</v>
      </c>
      <c r="D3660" t="s">
        <v>27</v>
      </c>
      <c r="E3660" s="9">
        <v>3</v>
      </c>
      <c r="F3660" t="str">
        <f t="shared" si="57"/>
        <v>Average Per Device1-in-2October System Peak DayAll3</v>
      </c>
      <c r="G3660">
        <v>1.56073</v>
      </c>
      <c r="H3660">
        <v>1.56073</v>
      </c>
      <c r="I3660">
        <v>60.2136</v>
      </c>
      <c r="J3660">
        <v>0</v>
      </c>
      <c r="K3660">
        <v>0</v>
      </c>
      <c r="L3660">
        <v>0</v>
      </c>
      <c r="M3660">
        <v>0</v>
      </c>
      <c r="N3660">
        <v>0</v>
      </c>
      <c r="O3660">
        <v>4870</v>
      </c>
    </row>
    <row r="3661" spans="1:15">
      <c r="A3661" t="s">
        <v>51</v>
      </c>
      <c r="B3661" t="s">
        <v>39</v>
      </c>
      <c r="C3661" t="s">
        <v>52</v>
      </c>
      <c r="D3661" t="s">
        <v>27</v>
      </c>
      <c r="E3661" s="9">
        <v>3</v>
      </c>
      <c r="F3661" t="str">
        <f t="shared" si="57"/>
        <v>Aggregate1-in-2October System Peak DayAll3</v>
      </c>
      <c r="G3661">
        <v>18.09666</v>
      </c>
      <c r="H3661">
        <v>18.09666</v>
      </c>
      <c r="I3661">
        <v>60.2136</v>
      </c>
      <c r="J3661">
        <v>0</v>
      </c>
      <c r="K3661">
        <v>0</v>
      </c>
      <c r="L3661">
        <v>0</v>
      </c>
      <c r="M3661">
        <v>0</v>
      </c>
      <c r="N3661">
        <v>0</v>
      </c>
      <c r="O3661">
        <v>4870</v>
      </c>
    </row>
    <row r="3662" spans="1:15">
      <c r="A3662" t="s">
        <v>31</v>
      </c>
      <c r="B3662" t="s">
        <v>39</v>
      </c>
      <c r="C3662" t="s">
        <v>52</v>
      </c>
      <c r="D3662" t="s">
        <v>27</v>
      </c>
      <c r="E3662" s="9">
        <v>4</v>
      </c>
      <c r="F3662" t="str">
        <f t="shared" si="57"/>
        <v>Average Per Ton1-in-2October System Peak DayAll4</v>
      </c>
      <c r="G3662">
        <v>0.39699659999999998</v>
      </c>
      <c r="H3662">
        <v>0.39699659999999998</v>
      </c>
      <c r="I3662">
        <v>60.8142</v>
      </c>
      <c r="J3662">
        <v>0</v>
      </c>
      <c r="K3662">
        <v>0</v>
      </c>
      <c r="L3662">
        <v>0</v>
      </c>
      <c r="M3662">
        <v>0</v>
      </c>
      <c r="N3662">
        <v>0</v>
      </c>
      <c r="O3662">
        <v>4870</v>
      </c>
    </row>
    <row r="3663" spans="1:15">
      <c r="A3663" t="s">
        <v>29</v>
      </c>
      <c r="B3663" t="s">
        <v>39</v>
      </c>
      <c r="C3663" t="s">
        <v>52</v>
      </c>
      <c r="D3663" t="s">
        <v>27</v>
      </c>
      <c r="E3663" s="9">
        <v>4</v>
      </c>
      <c r="F3663" t="str">
        <f t="shared" si="57"/>
        <v>Average Per Premise1-in-2October System Peak DayAll4</v>
      </c>
      <c r="G3663">
        <v>3.6692269999999998</v>
      </c>
      <c r="H3663">
        <v>3.6692269999999998</v>
      </c>
      <c r="I3663">
        <v>60.8142</v>
      </c>
      <c r="J3663">
        <v>0</v>
      </c>
      <c r="K3663">
        <v>0</v>
      </c>
      <c r="L3663">
        <v>0</v>
      </c>
      <c r="M3663">
        <v>0</v>
      </c>
      <c r="N3663">
        <v>0</v>
      </c>
      <c r="O3663">
        <v>4870</v>
      </c>
    </row>
    <row r="3664" spans="1:15">
      <c r="A3664" t="s">
        <v>30</v>
      </c>
      <c r="B3664" t="s">
        <v>39</v>
      </c>
      <c r="C3664" t="s">
        <v>52</v>
      </c>
      <c r="D3664" t="s">
        <v>27</v>
      </c>
      <c r="E3664" s="9">
        <v>4</v>
      </c>
      <c r="F3664" t="str">
        <f t="shared" si="57"/>
        <v>Average Per Device1-in-2October System Peak DayAll4</v>
      </c>
      <c r="G3664">
        <v>1.541107</v>
      </c>
      <c r="H3664">
        <v>1.541107</v>
      </c>
      <c r="I3664">
        <v>60.8142</v>
      </c>
      <c r="J3664">
        <v>0</v>
      </c>
      <c r="K3664">
        <v>0</v>
      </c>
      <c r="L3664">
        <v>0</v>
      </c>
      <c r="M3664">
        <v>0</v>
      </c>
      <c r="N3664">
        <v>0</v>
      </c>
      <c r="O3664">
        <v>4870</v>
      </c>
    </row>
    <row r="3665" spans="1:15">
      <c r="A3665" t="s">
        <v>51</v>
      </c>
      <c r="B3665" t="s">
        <v>39</v>
      </c>
      <c r="C3665" t="s">
        <v>52</v>
      </c>
      <c r="D3665" t="s">
        <v>27</v>
      </c>
      <c r="E3665" s="9">
        <v>4</v>
      </c>
      <c r="F3665" t="str">
        <f t="shared" si="57"/>
        <v>Aggregate1-in-2October System Peak DayAll4</v>
      </c>
      <c r="G3665">
        <v>17.869129999999998</v>
      </c>
      <c r="H3665">
        <v>17.869129999999998</v>
      </c>
      <c r="I3665">
        <v>60.8142</v>
      </c>
      <c r="J3665">
        <v>0</v>
      </c>
      <c r="K3665">
        <v>0</v>
      </c>
      <c r="L3665">
        <v>0</v>
      </c>
      <c r="M3665">
        <v>0</v>
      </c>
      <c r="N3665">
        <v>0</v>
      </c>
      <c r="O3665">
        <v>4870</v>
      </c>
    </row>
    <row r="3666" spans="1:15">
      <c r="A3666" t="s">
        <v>31</v>
      </c>
      <c r="B3666" t="s">
        <v>39</v>
      </c>
      <c r="C3666" t="s">
        <v>52</v>
      </c>
      <c r="D3666" t="s">
        <v>27</v>
      </c>
      <c r="E3666" s="9">
        <v>5</v>
      </c>
      <c r="F3666" t="str">
        <f t="shared" si="57"/>
        <v>Average Per Ton1-in-2October System Peak DayAll5</v>
      </c>
      <c r="G3666">
        <v>0.40765190000000001</v>
      </c>
      <c r="H3666">
        <v>0.40765190000000001</v>
      </c>
      <c r="I3666">
        <v>59.733499999999999</v>
      </c>
      <c r="J3666">
        <v>0</v>
      </c>
      <c r="K3666">
        <v>0</v>
      </c>
      <c r="L3666">
        <v>0</v>
      </c>
      <c r="M3666">
        <v>0</v>
      </c>
      <c r="N3666">
        <v>0</v>
      </c>
      <c r="O3666">
        <v>4870</v>
      </c>
    </row>
    <row r="3667" spans="1:15">
      <c r="A3667" t="s">
        <v>29</v>
      </c>
      <c r="B3667" t="s">
        <v>39</v>
      </c>
      <c r="C3667" t="s">
        <v>52</v>
      </c>
      <c r="D3667" t="s">
        <v>27</v>
      </c>
      <c r="E3667" s="9">
        <v>5</v>
      </c>
      <c r="F3667" t="str">
        <f t="shared" si="57"/>
        <v>Average Per Premise1-in-2October System Peak DayAll5</v>
      </c>
      <c r="G3667">
        <v>3.7677079999999998</v>
      </c>
      <c r="H3667">
        <v>3.7677079999999998</v>
      </c>
      <c r="I3667">
        <v>59.733499999999999</v>
      </c>
      <c r="J3667">
        <v>0</v>
      </c>
      <c r="K3667">
        <v>0</v>
      </c>
      <c r="L3667">
        <v>0</v>
      </c>
      <c r="M3667">
        <v>0</v>
      </c>
      <c r="N3667">
        <v>0</v>
      </c>
      <c r="O3667">
        <v>4870</v>
      </c>
    </row>
    <row r="3668" spans="1:15">
      <c r="A3668" t="s">
        <v>30</v>
      </c>
      <c r="B3668" t="s">
        <v>39</v>
      </c>
      <c r="C3668" t="s">
        <v>52</v>
      </c>
      <c r="D3668" t="s">
        <v>27</v>
      </c>
      <c r="E3668" s="9">
        <v>5</v>
      </c>
      <c r="F3668" t="str">
        <f t="shared" si="57"/>
        <v>Average Per Device1-in-2October System Peak DayAll5</v>
      </c>
      <c r="G3668">
        <v>1.58247</v>
      </c>
      <c r="H3668">
        <v>1.58247</v>
      </c>
      <c r="I3668">
        <v>59.733499999999999</v>
      </c>
      <c r="J3668">
        <v>0</v>
      </c>
      <c r="K3668">
        <v>0</v>
      </c>
      <c r="L3668">
        <v>0</v>
      </c>
      <c r="M3668">
        <v>0</v>
      </c>
      <c r="N3668">
        <v>0</v>
      </c>
      <c r="O3668">
        <v>4870</v>
      </c>
    </row>
    <row r="3669" spans="1:15">
      <c r="A3669" t="s">
        <v>51</v>
      </c>
      <c r="B3669" t="s">
        <v>39</v>
      </c>
      <c r="C3669" t="s">
        <v>52</v>
      </c>
      <c r="D3669" t="s">
        <v>27</v>
      </c>
      <c r="E3669" s="9">
        <v>5</v>
      </c>
      <c r="F3669" t="str">
        <f t="shared" si="57"/>
        <v>Aggregate1-in-2October System Peak DayAll5</v>
      </c>
      <c r="G3669">
        <v>18.348739999999999</v>
      </c>
      <c r="H3669">
        <v>18.348739999999999</v>
      </c>
      <c r="I3669">
        <v>59.733499999999999</v>
      </c>
      <c r="J3669">
        <v>0</v>
      </c>
      <c r="K3669">
        <v>0</v>
      </c>
      <c r="L3669">
        <v>0</v>
      </c>
      <c r="M3669">
        <v>0</v>
      </c>
      <c r="N3669">
        <v>0</v>
      </c>
      <c r="O3669">
        <v>4870</v>
      </c>
    </row>
    <row r="3670" spans="1:15">
      <c r="A3670" t="s">
        <v>31</v>
      </c>
      <c r="B3670" t="s">
        <v>39</v>
      </c>
      <c r="C3670" t="s">
        <v>52</v>
      </c>
      <c r="D3670" t="s">
        <v>27</v>
      </c>
      <c r="E3670" s="9">
        <v>6</v>
      </c>
      <c r="F3670" t="str">
        <f t="shared" si="57"/>
        <v>Average Per Ton1-in-2October System Peak DayAll6</v>
      </c>
      <c r="G3670">
        <v>0.44507439999999998</v>
      </c>
      <c r="H3670">
        <v>0.44507439999999998</v>
      </c>
      <c r="I3670">
        <v>59.865900000000003</v>
      </c>
      <c r="J3670">
        <v>0</v>
      </c>
      <c r="K3670">
        <v>0</v>
      </c>
      <c r="L3670">
        <v>0</v>
      </c>
      <c r="M3670">
        <v>0</v>
      </c>
      <c r="N3670">
        <v>0</v>
      </c>
      <c r="O3670">
        <v>4870</v>
      </c>
    </row>
    <row r="3671" spans="1:15">
      <c r="A3671" t="s">
        <v>29</v>
      </c>
      <c r="B3671" t="s">
        <v>39</v>
      </c>
      <c r="C3671" t="s">
        <v>52</v>
      </c>
      <c r="D3671" t="s">
        <v>27</v>
      </c>
      <c r="E3671" s="9">
        <v>6</v>
      </c>
      <c r="F3671" t="str">
        <f t="shared" si="57"/>
        <v>Average Per Premise1-in-2October System Peak DayAll6</v>
      </c>
      <c r="G3671">
        <v>4.1135840000000004</v>
      </c>
      <c r="H3671">
        <v>4.1135840000000004</v>
      </c>
      <c r="I3671">
        <v>59.865900000000003</v>
      </c>
      <c r="J3671">
        <v>0</v>
      </c>
      <c r="K3671">
        <v>0</v>
      </c>
      <c r="L3671">
        <v>0</v>
      </c>
      <c r="M3671">
        <v>0</v>
      </c>
      <c r="N3671">
        <v>0</v>
      </c>
      <c r="O3671">
        <v>4870</v>
      </c>
    </row>
    <row r="3672" spans="1:15">
      <c r="A3672" t="s">
        <v>30</v>
      </c>
      <c r="B3672" t="s">
        <v>39</v>
      </c>
      <c r="C3672" t="s">
        <v>52</v>
      </c>
      <c r="D3672" t="s">
        <v>27</v>
      </c>
      <c r="E3672" s="9">
        <v>6</v>
      </c>
      <c r="F3672" t="str">
        <f t="shared" si="57"/>
        <v>Average Per Device1-in-2October System Peak DayAll6</v>
      </c>
      <c r="G3672">
        <v>1.727741</v>
      </c>
      <c r="H3672">
        <v>1.727741</v>
      </c>
      <c r="I3672">
        <v>59.865900000000003</v>
      </c>
      <c r="J3672">
        <v>0</v>
      </c>
      <c r="K3672">
        <v>0</v>
      </c>
      <c r="L3672">
        <v>0</v>
      </c>
      <c r="M3672">
        <v>0</v>
      </c>
      <c r="N3672">
        <v>0</v>
      </c>
      <c r="O3672">
        <v>4870</v>
      </c>
    </row>
    <row r="3673" spans="1:15">
      <c r="A3673" t="s">
        <v>51</v>
      </c>
      <c r="B3673" t="s">
        <v>39</v>
      </c>
      <c r="C3673" t="s">
        <v>52</v>
      </c>
      <c r="D3673" t="s">
        <v>27</v>
      </c>
      <c r="E3673" s="9">
        <v>6</v>
      </c>
      <c r="F3673" t="str">
        <f t="shared" si="57"/>
        <v>Aggregate1-in-2October System Peak DayAll6</v>
      </c>
      <c r="G3673">
        <v>20.033149999999999</v>
      </c>
      <c r="H3673">
        <v>20.033149999999999</v>
      </c>
      <c r="I3673">
        <v>59.865900000000003</v>
      </c>
      <c r="J3673">
        <v>0</v>
      </c>
      <c r="K3673">
        <v>0</v>
      </c>
      <c r="L3673">
        <v>0</v>
      </c>
      <c r="M3673">
        <v>0</v>
      </c>
      <c r="N3673">
        <v>0</v>
      </c>
      <c r="O3673">
        <v>4870</v>
      </c>
    </row>
    <row r="3674" spans="1:15">
      <c r="A3674" t="s">
        <v>31</v>
      </c>
      <c r="B3674" t="s">
        <v>39</v>
      </c>
      <c r="C3674" t="s">
        <v>52</v>
      </c>
      <c r="D3674" t="s">
        <v>27</v>
      </c>
      <c r="E3674" s="9">
        <v>7</v>
      </c>
      <c r="F3674" t="str">
        <f t="shared" si="57"/>
        <v>Average Per Ton1-in-2October System Peak DayAll7</v>
      </c>
      <c r="G3674">
        <v>0.50676339999999997</v>
      </c>
      <c r="H3674">
        <v>0.50676339999999997</v>
      </c>
      <c r="I3674">
        <v>60.859000000000002</v>
      </c>
      <c r="J3674">
        <v>0</v>
      </c>
      <c r="K3674">
        <v>0</v>
      </c>
      <c r="L3674">
        <v>0</v>
      </c>
      <c r="M3674">
        <v>0</v>
      </c>
      <c r="N3674">
        <v>0</v>
      </c>
      <c r="O3674">
        <v>4870</v>
      </c>
    </row>
    <row r="3675" spans="1:15">
      <c r="A3675" t="s">
        <v>29</v>
      </c>
      <c r="B3675" t="s">
        <v>39</v>
      </c>
      <c r="C3675" t="s">
        <v>52</v>
      </c>
      <c r="D3675" t="s">
        <v>27</v>
      </c>
      <c r="E3675" s="9">
        <v>7</v>
      </c>
      <c r="F3675" t="str">
        <f t="shared" si="57"/>
        <v>Average Per Premise1-in-2October System Peak DayAll7</v>
      </c>
      <c r="G3675">
        <v>4.6837419999999996</v>
      </c>
      <c r="H3675">
        <v>4.6837419999999996</v>
      </c>
      <c r="I3675">
        <v>60.859000000000002</v>
      </c>
      <c r="J3675">
        <v>0</v>
      </c>
      <c r="K3675">
        <v>0</v>
      </c>
      <c r="L3675">
        <v>0</v>
      </c>
      <c r="M3675">
        <v>0</v>
      </c>
      <c r="N3675">
        <v>0</v>
      </c>
      <c r="O3675">
        <v>4870</v>
      </c>
    </row>
    <row r="3676" spans="1:15">
      <c r="A3676" t="s">
        <v>30</v>
      </c>
      <c r="B3676" t="s">
        <v>39</v>
      </c>
      <c r="C3676" t="s">
        <v>52</v>
      </c>
      <c r="D3676" t="s">
        <v>27</v>
      </c>
      <c r="E3676" s="9">
        <v>7</v>
      </c>
      <c r="F3676" t="str">
        <f t="shared" si="57"/>
        <v>Average Per Device1-in-2October System Peak DayAll7</v>
      </c>
      <c r="G3676">
        <v>1.967212</v>
      </c>
      <c r="H3676">
        <v>1.967212</v>
      </c>
      <c r="I3676">
        <v>60.859000000000002</v>
      </c>
      <c r="J3676">
        <v>0</v>
      </c>
      <c r="K3676">
        <v>0</v>
      </c>
      <c r="L3676">
        <v>0</v>
      </c>
      <c r="M3676">
        <v>0</v>
      </c>
      <c r="N3676">
        <v>0</v>
      </c>
      <c r="O3676">
        <v>4870</v>
      </c>
    </row>
    <row r="3677" spans="1:15">
      <c r="A3677" t="s">
        <v>51</v>
      </c>
      <c r="B3677" t="s">
        <v>39</v>
      </c>
      <c r="C3677" t="s">
        <v>52</v>
      </c>
      <c r="D3677" t="s">
        <v>27</v>
      </c>
      <c r="E3677" s="9">
        <v>7</v>
      </c>
      <c r="F3677" t="str">
        <f t="shared" si="57"/>
        <v>Aggregate1-in-2October System Peak DayAll7</v>
      </c>
      <c r="G3677">
        <v>22.809830000000002</v>
      </c>
      <c r="H3677">
        <v>22.809830000000002</v>
      </c>
      <c r="I3677">
        <v>60.859000000000002</v>
      </c>
      <c r="J3677">
        <v>0</v>
      </c>
      <c r="K3677">
        <v>0</v>
      </c>
      <c r="L3677">
        <v>0</v>
      </c>
      <c r="M3677">
        <v>0</v>
      </c>
      <c r="N3677">
        <v>0</v>
      </c>
      <c r="O3677">
        <v>4870</v>
      </c>
    </row>
    <row r="3678" spans="1:15">
      <c r="A3678" t="s">
        <v>31</v>
      </c>
      <c r="B3678" t="s">
        <v>39</v>
      </c>
      <c r="C3678" t="s">
        <v>52</v>
      </c>
      <c r="D3678" t="s">
        <v>27</v>
      </c>
      <c r="E3678" s="9">
        <v>8</v>
      </c>
      <c r="F3678" t="str">
        <f t="shared" si="57"/>
        <v>Average Per Ton1-in-2October System Peak DayAll8</v>
      </c>
      <c r="G3678">
        <v>0.62196879999999999</v>
      </c>
      <c r="H3678">
        <v>0.62196879999999999</v>
      </c>
      <c r="I3678">
        <v>65.025300000000001</v>
      </c>
      <c r="J3678">
        <v>0</v>
      </c>
      <c r="K3678">
        <v>0</v>
      </c>
      <c r="L3678">
        <v>0</v>
      </c>
      <c r="M3678">
        <v>0</v>
      </c>
      <c r="N3678">
        <v>0</v>
      </c>
      <c r="O3678">
        <v>4870</v>
      </c>
    </row>
    <row r="3679" spans="1:15">
      <c r="A3679" t="s">
        <v>29</v>
      </c>
      <c r="B3679" t="s">
        <v>39</v>
      </c>
      <c r="C3679" t="s">
        <v>52</v>
      </c>
      <c r="D3679" t="s">
        <v>27</v>
      </c>
      <c r="E3679" s="9">
        <v>8</v>
      </c>
      <c r="F3679" t="str">
        <f t="shared" si="57"/>
        <v>Average Per Premise1-in-2October System Peak DayAll8</v>
      </c>
      <c r="G3679">
        <v>5.7485239999999997</v>
      </c>
      <c r="H3679">
        <v>5.7485239999999997</v>
      </c>
      <c r="I3679">
        <v>65.025300000000001</v>
      </c>
      <c r="J3679">
        <v>0</v>
      </c>
      <c r="K3679">
        <v>0</v>
      </c>
      <c r="L3679">
        <v>0</v>
      </c>
      <c r="M3679">
        <v>0</v>
      </c>
      <c r="N3679">
        <v>0</v>
      </c>
      <c r="O3679">
        <v>4870</v>
      </c>
    </row>
    <row r="3680" spans="1:15">
      <c r="A3680" t="s">
        <v>30</v>
      </c>
      <c r="B3680" t="s">
        <v>39</v>
      </c>
      <c r="C3680" t="s">
        <v>52</v>
      </c>
      <c r="D3680" t="s">
        <v>27</v>
      </c>
      <c r="E3680" s="9">
        <v>8</v>
      </c>
      <c r="F3680" t="str">
        <f t="shared" si="57"/>
        <v>Average Per Device1-in-2October System Peak DayAll8</v>
      </c>
      <c r="G3680">
        <v>2.4144299999999999</v>
      </c>
      <c r="H3680">
        <v>2.4144299999999999</v>
      </c>
      <c r="I3680">
        <v>65.025300000000001</v>
      </c>
      <c r="J3680">
        <v>0</v>
      </c>
      <c r="K3680">
        <v>0</v>
      </c>
      <c r="L3680">
        <v>0</v>
      </c>
      <c r="M3680">
        <v>0</v>
      </c>
      <c r="N3680">
        <v>0</v>
      </c>
      <c r="O3680">
        <v>4870</v>
      </c>
    </row>
    <row r="3681" spans="1:15">
      <c r="A3681" t="s">
        <v>51</v>
      </c>
      <c r="B3681" t="s">
        <v>39</v>
      </c>
      <c r="C3681" t="s">
        <v>52</v>
      </c>
      <c r="D3681" t="s">
        <v>27</v>
      </c>
      <c r="E3681" s="9">
        <v>8</v>
      </c>
      <c r="F3681" t="str">
        <f t="shared" si="57"/>
        <v>Aggregate1-in-2October System Peak DayAll8</v>
      </c>
      <c r="G3681">
        <v>27.99531</v>
      </c>
      <c r="H3681">
        <v>27.99531</v>
      </c>
      <c r="I3681">
        <v>65.025300000000001</v>
      </c>
      <c r="J3681">
        <v>0</v>
      </c>
      <c r="K3681">
        <v>0</v>
      </c>
      <c r="L3681">
        <v>0</v>
      </c>
      <c r="M3681">
        <v>0</v>
      </c>
      <c r="N3681">
        <v>0</v>
      </c>
      <c r="O3681">
        <v>4870</v>
      </c>
    </row>
    <row r="3682" spans="1:15">
      <c r="A3682" t="s">
        <v>31</v>
      </c>
      <c r="B3682" t="s">
        <v>39</v>
      </c>
      <c r="C3682" t="s">
        <v>52</v>
      </c>
      <c r="D3682" t="s">
        <v>27</v>
      </c>
      <c r="E3682" s="9">
        <v>9</v>
      </c>
      <c r="F3682" t="str">
        <f t="shared" si="57"/>
        <v>Average Per Ton1-in-2October System Peak DayAll9</v>
      </c>
      <c r="G3682">
        <v>0.79265629999999998</v>
      </c>
      <c r="H3682">
        <v>0.79265629999999998</v>
      </c>
      <c r="I3682">
        <v>71.355999999999995</v>
      </c>
      <c r="J3682">
        <v>0</v>
      </c>
      <c r="K3682">
        <v>0</v>
      </c>
      <c r="L3682">
        <v>0</v>
      </c>
      <c r="M3682">
        <v>0</v>
      </c>
      <c r="N3682">
        <v>0</v>
      </c>
      <c r="O3682">
        <v>4870</v>
      </c>
    </row>
    <row r="3683" spans="1:15">
      <c r="A3683" t="s">
        <v>29</v>
      </c>
      <c r="B3683" t="s">
        <v>39</v>
      </c>
      <c r="C3683" t="s">
        <v>52</v>
      </c>
      <c r="D3683" t="s">
        <v>27</v>
      </c>
      <c r="E3683" s="9">
        <v>9</v>
      </c>
      <c r="F3683" t="str">
        <f t="shared" si="57"/>
        <v>Average Per Premise1-in-2October System Peak DayAll9</v>
      </c>
      <c r="G3683">
        <v>7.3260969999999999</v>
      </c>
      <c r="H3683">
        <v>7.3260969999999999</v>
      </c>
      <c r="I3683">
        <v>71.355999999999995</v>
      </c>
      <c r="J3683">
        <v>0</v>
      </c>
      <c r="K3683">
        <v>0</v>
      </c>
      <c r="L3683">
        <v>0</v>
      </c>
      <c r="M3683">
        <v>0</v>
      </c>
      <c r="N3683">
        <v>0</v>
      </c>
      <c r="O3683">
        <v>4870</v>
      </c>
    </row>
    <row r="3684" spans="1:15">
      <c r="A3684" t="s">
        <v>30</v>
      </c>
      <c r="B3684" t="s">
        <v>39</v>
      </c>
      <c r="C3684" t="s">
        <v>52</v>
      </c>
      <c r="D3684" t="s">
        <v>27</v>
      </c>
      <c r="E3684" s="9">
        <v>9</v>
      </c>
      <c r="F3684" t="str">
        <f t="shared" si="57"/>
        <v>Average Per Device1-in-2October System Peak DayAll9</v>
      </c>
      <c r="G3684">
        <v>3.0770240000000002</v>
      </c>
      <c r="H3684">
        <v>3.0770240000000002</v>
      </c>
      <c r="I3684">
        <v>71.355999999999995</v>
      </c>
      <c r="J3684">
        <v>0</v>
      </c>
      <c r="K3684">
        <v>0</v>
      </c>
      <c r="L3684">
        <v>0</v>
      </c>
      <c r="M3684">
        <v>0</v>
      </c>
      <c r="N3684">
        <v>0</v>
      </c>
      <c r="O3684">
        <v>4870</v>
      </c>
    </row>
    <row r="3685" spans="1:15">
      <c r="A3685" t="s">
        <v>51</v>
      </c>
      <c r="B3685" t="s">
        <v>39</v>
      </c>
      <c r="C3685" t="s">
        <v>52</v>
      </c>
      <c r="D3685" t="s">
        <v>27</v>
      </c>
      <c r="E3685" s="9">
        <v>9</v>
      </c>
      <c r="F3685" t="str">
        <f t="shared" si="57"/>
        <v>Aggregate1-in-2October System Peak DayAll9</v>
      </c>
      <c r="G3685">
        <v>35.678089999999997</v>
      </c>
      <c r="H3685">
        <v>35.678089999999997</v>
      </c>
      <c r="I3685">
        <v>71.355999999999995</v>
      </c>
      <c r="J3685">
        <v>0</v>
      </c>
      <c r="K3685">
        <v>0</v>
      </c>
      <c r="L3685">
        <v>0</v>
      </c>
      <c r="M3685">
        <v>0</v>
      </c>
      <c r="N3685">
        <v>0</v>
      </c>
      <c r="O3685">
        <v>4870</v>
      </c>
    </row>
    <row r="3686" spans="1:15">
      <c r="A3686" t="s">
        <v>31</v>
      </c>
      <c r="B3686" t="s">
        <v>39</v>
      </c>
      <c r="C3686" t="s">
        <v>52</v>
      </c>
      <c r="D3686" t="s">
        <v>27</v>
      </c>
      <c r="E3686" s="9">
        <v>10</v>
      </c>
      <c r="F3686" t="str">
        <f t="shared" si="57"/>
        <v>Average Per Ton1-in-2October System Peak DayAll10</v>
      </c>
      <c r="G3686">
        <v>0.94171910000000003</v>
      </c>
      <c r="H3686">
        <v>0.94171910000000003</v>
      </c>
      <c r="I3686">
        <v>77.581500000000005</v>
      </c>
      <c r="J3686">
        <v>0</v>
      </c>
      <c r="K3686">
        <v>0</v>
      </c>
      <c r="L3686">
        <v>0</v>
      </c>
      <c r="M3686">
        <v>0</v>
      </c>
      <c r="N3686">
        <v>0</v>
      </c>
      <c r="O3686">
        <v>4870</v>
      </c>
    </row>
    <row r="3687" spans="1:15">
      <c r="A3687" t="s">
        <v>29</v>
      </c>
      <c r="B3687" t="s">
        <v>39</v>
      </c>
      <c r="C3687" t="s">
        <v>52</v>
      </c>
      <c r="D3687" t="s">
        <v>27</v>
      </c>
      <c r="E3687" s="9">
        <v>10</v>
      </c>
      <c r="F3687" t="str">
        <f t="shared" si="57"/>
        <v>Average Per Premise1-in-2October System Peak DayAll10</v>
      </c>
      <c r="G3687">
        <v>8.7038039999999999</v>
      </c>
      <c r="H3687">
        <v>8.7038039999999999</v>
      </c>
      <c r="I3687">
        <v>77.581500000000005</v>
      </c>
      <c r="J3687">
        <v>0</v>
      </c>
      <c r="K3687">
        <v>0</v>
      </c>
      <c r="L3687">
        <v>0</v>
      </c>
      <c r="M3687">
        <v>0</v>
      </c>
      <c r="N3687">
        <v>0</v>
      </c>
      <c r="O3687">
        <v>4870</v>
      </c>
    </row>
    <row r="3688" spans="1:15">
      <c r="A3688" t="s">
        <v>30</v>
      </c>
      <c r="B3688" t="s">
        <v>39</v>
      </c>
      <c r="C3688" t="s">
        <v>52</v>
      </c>
      <c r="D3688" t="s">
        <v>27</v>
      </c>
      <c r="E3688" s="9">
        <v>10</v>
      </c>
      <c r="F3688" t="str">
        <f t="shared" si="57"/>
        <v>Average Per Device1-in-2October System Peak DayAll10</v>
      </c>
      <c r="G3688">
        <v>3.6556730000000002</v>
      </c>
      <c r="H3688">
        <v>3.6556730000000002</v>
      </c>
      <c r="I3688">
        <v>77.581500000000005</v>
      </c>
      <c r="J3688">
        <v>0</v>
      </c>
      <c r="K3688">
        <v>0</v>
      </c>
      <c r="L3688">
        <v>0</v>
      </c>
      <c r="M3688">
        <v>0</v>
      </c>
      <c r="N3688">
        <v>0</v>
      </c>
      <c r="O3688">
        <v>4870</v>
      </c>
    </row>
    <row r="3689" spans="1:15">
      <c r="A3689" t="s">
        <v>51</v>
      </c>
      <c r="B3689" t="s">
        <v>39</v>
      </c>
      <c r="C3689" t="s">
        <v>52</v>
      </c>
      <c r="D3689" t="s">
        <v>27</v>
      </c>
      <c r="E3689" s="9">
        <v>10</v>
      </c>
      <c r="F3689" t="str">
        <f t="shared" si="57"/>
        <v>Aggregate1-in-2October System Peak DayAll10</v>
      </c>
      <c r="G3689">
        <v>42.387529999999998</v>
      </c>
      <c r="H3689">
        <v>42.387529999999998</v>
      </c>
      <c r="I3689">
        <v>77.581500000000005</v>
      </c>
      <c r="J3689">
        <v>0</v>
      </c>
      <c r="K3689">
        <v>0</v>
      </c>
      <c r="L3689">
        <v>0</v>
      </c>
      <c r="M3689">
        <v>0</v>
      </c>
      <c r="N3689">
        <v>0</v>
      </c>
      <c r="O3689">
        <v>4870</v>
      </c>
    </row>
    <row r="3690" spans="1:15">
      <c r="A3690" t="s">
        <v>31</v>
      </c>
      <c r="B3690" t="s">
        <v>39</v>
      </c>
      <c r="C3690" t="s">
        <v>52</v>
      </c>
      <c r="D3690" t="s">
        <v>27</v>
      </c>
      <c r="E3690" s="9">
        <v>11</v>
      </c>
      <c r="F3690" t="str">
        <f t="shared" si="57"/>
        <v>Average Per Ton1-in-2October System Peak DayAll11</v>
      </c>
      <c r="G3690">
        <v>1.0565960000000001</v>
      </c>
      <c r="H3690">
        <v>1.0565960000000001</v>
      </c>
      <c r="I3690">
        <v>81.591099999999997</v>
      </c>
      <c r="J3690">
        <v>0</v>
      </c>
      <c r="K3690">
        <v>0</v>
      </c>
      <c r="L3690">
        <v>0</v>
      </c>
      <c r="M3690">
        <v>0</v>
      </c>
      <c r="N3690">
        <v>0</v>
      </c>
      <c r="O3690">
        <v>4870</v>
      </c>
    </row>
    <row r="3691" spans="1:15">
      <c r="A3691" t="s">
        <v>29</v>
      </c>
      <c r="B3691" t="s">
        <v>39</v>
      </c>
      <c r="C3691" t="s">
        <v>52</v>
      </c>
      <c r="D3691" t="s">
        <v>27</v>
      </c>
      <c r="E3691" s="9">
        <v>11</v>
      </c>
      <c r="F3691" t="str">
        <f t="shared" si="57"/>
        <v>Average Per Premise1-in-2October System Peak DayAll11</v>
      </c>
      <c r="G3691">
        <v>9.7655499999999993</v>
      </c>
      <c r="H3691">
        <v>9.7655499999999993</v>
      </c>
      <c r="I3691">
        <v>81.591099999999997</v>
      </c>
      <c r="J3691">
        <v>0</v>
      </c>
      <c r="K3691">
        <v>0</v>
      </c>
      <c r="L3691">
        <v>0</v>
      </c>
      <c r="M3691">
        <v>0</v>
      </c>
      <c r="N3691">
        <v>0</v>
      </c>
      <c r="O3691">
        <v>4870</v>
      </c>
    </row>
    <row r="3692" spans="1:15">
      <c r="A3692" t="s">
        <v>30</v>
      </c>
      <c r="B3692" t="s">
        <v>39</v>
      </c>
      <c r="C3692" t="s">
        <v>52</v>
      </c>
      <c r="D3692" t="s">
        <v>27</v>
      </c>
      <c r="E3692" s="9">
        <v>11</v>
      </c>
      <c r="F3692" t="str">
        <f t="shared" si="57"/>
        <v>Average Per Device1-in-2October System Peak DayAll11</v>
      </c>
      <c r="G3692">
        <v>4.1016149999999998</v>
      </c>
      <c r="H3692">
        <v>4.1016149999999998</v>
      </c>
      <c r="I3692">
        <v>81.591099999999997</v>
      </c>
      <c r="J3692">
        <v>0</v>
      </c>
      <c r="K3692">
        <v>0</v>
      </c>
      <c r="L3692">
        <v>0</v>
      </c>
      <c r="M3692">
        <v>0</v>
      </c>
      <c r="N3692">
        <v>0</v>
      </c>
      <c r="O3692">
        <v>4870</v>
      </c>
    </row>
    <row r="3693" spans="1:15">
      <c r="A3693" t="s">
        <v>51</v>
      </c>
      <c r="B3693" t="s">
        <v>39</v>
      </c>
      <c r="C3693" t="s">
        <v>52</v>
      </c>
      <c r="D3693" t="s">
        <v>27</v>
      </c>
      <c r="E3693" s="9">
        <v>11</v>
      </c>
      <c r="F3693" t="str">
        <f t="shared" si="57"/>
        <v>Aggregate1-in-2October System Peak DayAll11</v>
      </c>
      <c r="G3693">
        <v>47.558230000000002</v>
      </c>
      <c r="H3693">
        <v>47.558230000000002</v>
      </c>
      <c r="I3693">
        <v>81.591099999999997</v>
      </c>
      <c r="J3693">
        <v>0</v>
      </c>
      <c r="K3693">
        <v>0</v>
      </c>
      <c r="L3693">
        <v>0</v>
      </c>
      <c r="M3693">
        <v>0</v>
      </c>
      <c r="N3693">
        <v>0</v>
      </c>
      <c r="O3693">
        <v>4870</v>
      </c>
    </row>
    <row r="3694" spans="1:15">
      <c r="A3694" t="s">
        <v>31</v>
      </c>
      <c r="B3694" t="s">
        <v>39</v>
      </c>
      <c r="C3694" t="s">
        <v>52</v>
      </c>
      <c r="D3694" t="s">
        <v>27</v>
      </c>
      <c r="E3694" s="9">
        <v>12</v>
      </c>
      <c r="F3694" t="str">
        <f t="shared" si="57"/>
        <v>Average Per Ton1-in-2October System Peak DayAll12</v>
      </c>
      <c r="G3694">
        <v>1.1164860000000001</v>
      </c>
      <c r="H3694">
        <v>1.1164860000000001</v>
      </c>
      <c r="I3694">
        <v>83.356399999999994</v>
      </c>
      <c r="J3694">
        <v>0</v>
      </c>
      <c r="K3694">
        <v>0</v>
      </c>
      <c r="L3694">
        <v>0</v>
      </c>
      <c r="M3694">
        <v>0</v>
      </c>
      <c r="N3694">
        <v>0</v>
      </c>
      <c r="O3694">
        <v>4870</v>
      </c>
    </row>
    <row r="3695" spans="1:15">
      <c r="A3695" t="s">
        <v>29</v>
      </c>
      <c r="B3695" t="s">
        <v>39</v>
      </c>
      <c r="C3695" t="s">
        <v>52</v>
      </c>
      <c r="D3695" t="s">
        <v>27</v>
      </c>
      <c r="E3695" s="9">
        <v>12</v>
      </c>
      <c r="F3695" t="str">
        <f t="shared" si="57"/>
        <v>Average Per Premise1-in-2October System Peak DayAll12</v>
      </c>
      <c r="G3695">
        <v>10.31908</v>
      </c>
      <c r="H3695">
        <v>10.31908</v>
      </c>
      <c r="I3695">
        <v>83.356399999999994</v>
      </c>
      <c r="J3695">
        <v>0</v>
      </c>
      <c r="K3695">
        <v>0</v>
      </c>
      <c r="L3695">
        <v>0</v>
      </c>
      <c r="M3695">
        <v>0</v>
      </c>
      <c r="N3695">
        <v>0</v>
      </c>
      <c r="O3695">
        <v>4870</v>
      </c>
    </row>
    <row r="3696" spans="1:15">
      <c r="A3696" t="s">
        <v>30</v>
      </c>
      <c r="B3696" t="s">
        <v>39</v>
      </c>
      <c r="C3696" t="s">
        <v>52</v>
      </c>
      <c r="D3696" t="s">
        <v>27</v>
      </c>
      <c r="E3696" s="9">
        <v>12</v>
      </c>
      <c r="F3696" t="str">
        <f t="shared" si="57"/>
        <v>Average Per Device1-in-2October System Peak DayAll12</v>
      </c>
      <c r="G3696">
        <v>4.3341019999999997</v>
      </c>
      <c r="H3696">
        <v>4.3341019999999997</v>
      </c>
      <c r="I3696">
        <v>83.356399999999994</v>
      </c>
      <c r="J3696">
        <v>0</v>
      </c>
      <c r="K3696">
        <v>0</v>
      </c>
      <c r="L3696">
        <v>0</v>
      </c>
      <c r="M3696">
        <v>0</v>
      </c>
      <c r="N3696">
        <v>0</v>
      </c>
      <c r="O3696">
        <v>4870</v>
      </c>
    </row>
    <row r="3697" spans="1:15">
      <c r="A3697" t="s">
        <v>51</v>
      </c>
      <c r="B3697" t="s">
        <v>39</v>
      </c>
      <c r="C3697" t="s">
        <v>52</v>
      </c>
      <c r="D3697" t="s">
        <v>27</v>
      </c>
      <c r="E3697" s="9">
        <v>12</v>
      </c>
      <c r="F3697" t="str">
        <f t="shared" si="57"/>
        <v>Aggregate1-in-2October System Peak DayAll12</v>
      </c>
      <c r="G3697">
        <v>50.253909999999998</v>
      </c>
      <c r="H3697">
        <v>50.253909999999998</v>
      </c>
      <c r="I3697">
        <v>83.356399999999994</v>
      </c>
      <c r="J3697">
        <v>0</v>
      </c>
      <c r="K3697">
        <v>0</v>
      </c>
      <c r="L3697">
        <v>0</v>
      </c>
      <c r="M3697">
        <v>0</v>
      </c>
      <c r="N3697">
        <v>0</v>
      </c>
      <c r="O3697">
        <v>4870</v>
      </c>
    </row>
    <row r="3698" spans="1:15">
      <c r="A3698" t="s">
        <v>31</v>
      </c>
      <c r="B3698" t="s">
        <v>39</v>
      </c>
      <c r="C3698" t="s">
        <v>52</v>
      </c>
      <c r="D3698" t="s">
        <v>27</v>
      </c>
      <c r="E3698" s="9">
        <v>13</v>
      </c>
      <c r="F3698" t="str">
        <f t="shared" si="57"/>
        <v>Average Per Ton1-in-2October System Peak DayAll13</v>
      </c>
      <c r="G3698">
        <v>1.1341909999999999</v>
      </c>
      <c r="H3698">
        <v>1.1341909999999999</v>
      </c>
      <c r="I3698">
        <v>82.615799999999993</v>
      </c>
      <c r="J3698">
        <v>0</v>
      </c>
      <c r="K3698">
        <v>0</v>
      </c>
      <c r="L3698">
        <v>0</v>
      </c>
      <c r="M3698">
        <v>0</v>
      </c>
      <c r="N3698">
        <v>0</v>
      </c>
      <c r="O3698">
        <v>4870</v>
      </c>
    </row>
    <row r="3699" spans="1:15">
      <c r="A3699" t="s">
        <v>29</v>
      </c>
      <c r="B3699" t="s">
        <v>39</v>
      </c>
      <c r="C3699" t="s">
        <v>52</v>
      </c>
      <c r="D3699" t="s">
        <v>27</v>
      </c>
      <c r="E3699" s="9">
        <v>13</v>
      </c>
      <c r="F3699" t="str">
        <f t="shared" si="57"/>
        <v>Average Per Premise1-in-2October System Peak DayAll13</v>
      </c>
      <c r="G3699">
        <v>10.48272</v>
      </c>
      <c r="H3699">
        <v>10.48272</v>
      </c>
      <c r="I3699">
        <v>82.615799999999993</v>
      </c>
      <c r="J3699">
        <v>0</v>
      </c>
      <c r="K3699">
        <v>0</v>
      </c>
      <c r="L3699">
        <v>0</v>
      </c>
      <c r="M3699">
        <v>0</v>
      </c>
      <c r="N3699">
        <v>0</v>
      </c>
      <c r="O3699">
        <v>4870</v>
      </c>
    </row>
    <row r="3700" spans="1:15">
      <c r="A3700" t="s">
        <v>30</v>
      </c>
      <c r="B3700" t="s">
        <v>39</v>
      </c>
      <c r="C3700" t="s">
        <v>52</v>
      </c>
      <c r="D3700" t="s">
        <v>27</v>
      </c>
      <c r="E3700" s="9">
        <v>13</v>
      </c>
      <c r="F3700" t="str">
        <f t="shared" si="57"/>
        <v>Average Per Device1-in-2October System Peak DayAll13</v>
      </c>
      <c r="G3700">
        <v>4.4028330000000002</v>
      </c>
      <c r="H3700">
        <v>4.4028330000000002</v>
      </c>
      <c r="I3700">
        <v>82.615799999999993</v>
      </c>
      <c r="J3700">
        <v>0</v>
      </c>
      <c r="K3700">
        <v>0</v>
      </c>
      <c r="L3700">
        <v>0</v>
      </c>
      <c r="M3700">
        <v>0</v>
      </c>
      <c r="N3700">
        <v>0</v>
      </c>
      <c r="O3700">
        <v>4870</v>
      </c>
    </row>
    <row r="3701" spans="1:15">
      <c r="A3701" t="s">
        <v>51</v>
      </c>
      <c r="B3701" t="s">
        <v>39</v>
      </c>
      <c r="C3701" t="s">
        <v>52</v>
      </c>
      <c r="D3701" t="s">
        <v>27</v>
      </c>
      <c r="E3701" s="9">
        <v>13</v>
      </c>
      <c r="F3701" t="str">
        <f t="shared" si="57"/>
        <v>Aggregate1-in-2October System Peak DayAll13</v>
      </c>
      <c r="G3701">
        <v>51.050849999999997</v>
      </c>
      <c r="H3701">
        <v>51.050849999999997</v>
      </c>
      <c r="I3701">
        <v>82.615799999999993</v>
      </c>
      <c r="J3701">
        <v>0</v>
      </c>
      <c r="K3701">
        <v>0</v>
      </c>
      <c r="L3701">
        <v>0</v>
      </c>
      <c r="M3701">
        <v>0</v>
      </c>
      <c r="N3701">
        <v>0</v>
      </c>
      <c r="O3701">
        <v>4870</v>
      </c>
    </row>
    <row r="3702" spans="1:15">
      <c r="A3702" t="s">
        <v>31</v>
      </c>
      <c r="B3702" t="s">
        <v>39</v>
      </c>
      <c r="C3702" t="s">
        <v>52</v>
      </c>
      <c r="D3702" t="s">
        <v>27</v>
      </c>
      <c r="E3702" s="9">
        <v>14</v>
      </c>
      <c r="F3702" t="str">
        <f t="shared" si="57"/>
        <v>Average Per Ton1-in-2October System Peak DayAll14</v>
      </c>
      <c r="G3702">
        <v>1.087154</v>
      </c>
      <c r="H3702">
        <v>1.139054</v>
      </c>
      <c r="I3702">
        <v>84.908699999999996</v>
      </c>
      <c r="J3702">
        <v>2.1596600000000001E-2</v>
      </c>
      <c r="K3702">
        <v>3.9500100000000003E-2</v>
      </c>
      <c r="L3702">
        <v>5.1900000000000002E-2</v>
      </c>
      <c r="M3702">
        <v>6.4299899999999993E-2</v>
      </c>
      <c r="N3702">
        <v>8.2203300000000007E-2</v>
      </c>
      <c r="O3702">
        <v>4870</v>
      </c>
    </row>
    <row r="3703" spans="1:15">
      <c r="A3703" t="s">
        <v>29</v>
      </c>
      <c r="B3703" t="s">
        <v>39</v>
      </c>
      <c r="C3703" t="s">
        <v>52</v>
      </c>
      <c r="D3703" t="s">
        <v>27</v>
      </c>
      <c r="E3703" s="9">
        <v>14</v>
      </c>
      <c r="F3703" t="str">
        <f t="shared" si="57"/>
        <v>Average Per Premise1-in-2October System Peak DayAll14</v>
      </c>
      <c r="G3703">
        <v>10.04799</v>
      </c>
      <c r="H3703">
        <v>10.527670000000001</v>
      </c>
      <c r="I3703">
        <v>84.908699999999996</v>
      </c>
      <c r="J3703">
        <v>0.19960610000000001</v>
      </c>
      <c r="K3703">
        <v>0.36507820000000002</v>
      </c>
      <c r="L3703">
        <v>0.47968359999999999</v>
      </c>
      <c r="M3703">
        <v>0.59428910000000001</v>
      </c>
      <c r="N3703">
        <v>0.75976120000000003</v>
      </c>
      <c r="O3703">
        <v>4870</v>
      </c>
    </row>
    <row r="3704" spans="1:15">
      <c r="A3704" t="s">
        <v>30</v>
      </c>
      <c r="B3704" t="s">
        <v>39</v>
      </c>
      <c r="C3704" t="s">
        <v>52</v>
      </c>
      <c r="D3704" t="s">
        <v>27</v>
      </c>
      <c r="E3704" s="9">
        <v>14</v>
      </c>
      <c r="F3704" t="str">
        <f t="shared" si="57"/>
        <v>Average Per Device1-in-2October System Peak DayAll14</v>
      </c>
      <c r="G3704">
        <v>4.2202400000000004</v>
      </c>
      <c r="H3704">
        <v>4.4217120000000003</v>
      </c>
      <c r="I3704">
        <v>84.908699999999996</v>
      </c>
      <c r="J3704">
        <v>8.3836300000000002E-2</v>
      </c>
      <c r="K3704">
        <v>0.153336</v>
      </c>
      <c r="L3704">
        <v>0.20147129999999999</v>
      </c>
      <c r="M3704">
        <v>0.24960650000000001</v>
      </c>
      <c r="N3704">
        <v>0.31910620000000001</v>
      </c>
      <c r="O3704">
        <v>4870</v>
      </c>
    </row>
    <row r="3705" spans="1:15">
      <c r="A3705" t="s">
        <v>51</v>
      </c>
      <c r="B3705" t="s">
        <v>39</v>
      </c>
      <c r="C3705" t="s">
        <v>52</v>
      </c>
      <c r="D3705" t="s">
        <v>27</v>
      </c>
      <c r="E3705" s="9">
        <v>14</v>
      </c>
      <c r="F3705" t="str">
        <f t="shared" si="57"/>
        <v>Aggregate1-in-2October System Peak DayAll14</v>
      </c>
      <c r="G3705">
        <v>48.933689999999999</v>
      </c>
      <c r="H3705">
        <v>51.269750000000002</v>
      </c>
      <c r="I3705">
        <v>84.908699999999996</v>
      </c>
      <c r="J3705">
        <v>0.97208170000000005</v>
      </c>
      <c r="K3705">
        <v>1.7779309999999999</v>
      </c>
      <c r="L3705">
        <v>2.3360590000000001</v>
      </c>
      <c r="M3705">
        <v>2.8941880000000002</v>
      </c>
      <c r="N3705">
        <v>3.700037</v>
      </c>
      <c r="O3705">
        <v>4870</v>
      </c>
    </row>
    <row r="3706" spans="1:15">
      <c r="A3706" t="s">
        <v>31</v>
      </c>
      <c r="B3706" t="s">
        <v>39</v>
      </c>
      <c r="C3706" t="s">
        <v>52</v>
      </c>
      <c r="D3706" t="s">
        <v>27</v>
      </c>
      <c r="E3706" s="9">
        <v>15</v>
      </c>
      <c r="F3706" t="str">
        <f t="shared" si="57"/>
        <v>Average Per Ton1-in-2October System Peak DayAll15</v>
      </c>
      <c r="G3706">
        <v>1.0809679999999999</v>
      </c>
      <c r="H3706">
        <v>1.1407259999999999</v>
      </c>
      <c r="I3706">
        <v>83.739599999999996</v>
      </c>
      <c r="J3706">
        <v>2.47467E-2</v>
      </c>
      <c r="K3706">
        <v>4.5431800000000001E-2</v>
      </c>
      <c r="L3706">
        <v>5.9758199999999997E-2</v>
      </c>
      <c r="M3706">
        <v>7.40846E-2</v>
      </c>
      <c r="N3706">
        <v>9.4769699999999998E-2</v>
      </c>
      <c r="O3706">
        <v>4870</v>
      </c>
    </row>
    <row r="3707" spans="1:15">
      <c r="A3707" t="s">
        <v>29</v>
      </c>
      <c r="B3707" t="s">
        <v>39</v>
      </c>
      <c r="C3707" t="s">
        <v>52</v>
      </c>
      <c r="D3707" t="s">
        <v>27</v>
      </c>
      <c r="E3707" s="9">
        <v>15</v>
      </c>
      <c r="F3707" t="str">
        <f t="shared" si="57"/>
        <v>Average Per Premise1-in-2October System Peak DayAll15</v>
      </c>
      <c r="G3707">
        <v>9.9908079999999995</v>
      </c>
      <c r="H3707">
        <v>10.54312</v>
      </c>
      <c r="I3707">
        <v>83.739599999999996</v>
      </c>
      <c r="J3707">
        <v>0.22872010000000001</v>
      </c>
      <c r="K3707">
        <v>0.41990139999999998</v>
      </c>
      <c r="L3707">
        <v>0.55231300000000005</v>
      </c>
      <c r="M3707">
        <v>0.68472469999999996</v>
      </c>
      <c r="N3707">
        <v>0.87590599999999996</v>
      </c>
      <c r="O3707">
        <v>4870</v>
      </c>
    </row>
    <row r="3708" spans="1:15">
      <c r="A3708" t="s">
        <v>30</v>
      </c>
      <c r="B3708" t="s">
        <v>39</v>
      </c>
      <c r="C3708" t="s">
        <v>52</v>
      </c>
      <c r="D3708" t="s">
        <v>27</v>
      </c>
      <c r="E3708" s="9">
        <v>15</v>
      </c>
      <c r="F3708" t="str">
        <f t="shared" si="57"/>
        <v>Average Per Device1-in-2October System Peak DayAll15</v>
      </c>
      <c r="G3708">
        <v>4.1962250000000001</v>
      </c>
      <c r="H3708">
        <v>4.4282019999999997</v>
      </c>
      <c r="I3708">
        <v>83.739599999999996</v>
      </c>
      <c r="J3708">
        <v>9.6064399999999994E-2</v>
      </c>
      <c r="K3708">
        <v>0.1763622</v>
      </c>
      <c r="L3708">
        <v>0.23197619999999999</v>
      </c>
      <c r="M3708">
        <v>0.28759030000000002</v>
      </c>
      <c r="N3708">
        <v>0.3678881</v>
      </c>
      <c r="O3708">
        <v>4870</v>
      </c>
    </row>
    <row r="3709" spans="1:15">
      <c r="A3709" t="s">
        <v>51</v>
      </c>
      <c r="B3709" t="s">
        <v>39</v>
      </c>
      <c r="C3709" t="s">
        <v>52</v>
      </c>
      <c r="D3709" t="s">
        <v>27</v>
      </c>
      <c r="E3709" s="9">
        <v>15</v>
      </c>
      <c r="F3709" t="str">
        <f t="shared" si="57"/>
        <v>Aggregate1-in-2October System Peak DayAll15</v>
      </c>
      <c r="G3709">
        <v>48.655230000000003</v>
      </c>
      <c r="H3709">
        <v>51.344999999999999</v>
      </c>
      <c r="I3709">
        <v>83.739599999999996</v>
      </c>
      <c r="J3709">
        <v>1.1138669999999999</v>
      </c>
      <c r="K3709">
        <v>2.0449199999999998</v>
      </c>
      <c r="L3709">
        <v>2.6897639999999998</v>
      </c>
      <c r="M3709">
        <v>3.3346089999999999</v>
      </c>
      <c r="N3709">
        <v>4.2656619999999998</v>
      </c>
      <c r="O3709">
        <v>4870</v>
      </c>
    </row>
    <row r="3710" spans="1:15">
      <c r="A3710" t="s">
        <v>31</v>
      </c>
      <c r="B3710" t="s">
        <v>39</v>
      </c>
      <c r="C3710" t="s">
        <v>52</v>
      </c>
      <c r="D3710" t="s">
        <v>27</v>
      </c>
      <c r="E3710" s="9">
        <v>16</v>
      </c>
      <c r="F3710" t="str">
        <f t="shared" si="57"/>
        <v>Average Per Ton1-in-2October System Peak DayAll16</v>
      </c>
      <c r="G3710">
        <v>1.058468</v>
      </c>
      <c r="H3710">
        <v>1.1224799999999999</v>
      </c>
      <c r="I3710">
        <v>84.872399999999999</v>
      </c>
      <c r="J3710">
        <v>2.59729E-2</v>
      </c>
      <c r="K3710">
        <v>4.8446999999999997E-2</v>
      </c>
      <c r="L3710">
        <v>6.40125E-2</v>
      </c>
      <c r="M3710">
        <v>7.9577999999999996E-2</v>
      </c>
      <c r="N3710">
        <v>0.10205210000000001</v>
      </c>
      <c r="O3710">
        <v>4870</v>
      </c>
    </row>
    <row r="3711" spans="1:15">
      <c r="A3711" t="s">
        <v>29</v>
      </c>
      <c r="B3711" t="s">
        <v>39</v>
      </c>
      <c r="C3711" t="s">
        <v>52</v>
      </c>
      <c r="D3711" t="s">
        <v>27</v>
      </c>
      <c r="E3711" s="9">
        <v>16</v>
      </c>
      <c r="F3711" t="str">
        <f t="shared" si="57"/>
        <v>Average Per Premise1-in-2October System Peak DayAll16</v>
      </c>
      <c r="G3711">
        <v>9.7828510000000009</v>
      </c>
      <c r="H3711">
        <v>10.37448</v>
      </c>
      <c r="I3711">
        <v>84.872399999999999</v>
      </c>
      <c r="J3711">
        <v>0.24005370000000001</v>
      </c>
      <c r="K3711">
        <v>0.44776959999999999</v>
      </c>
      <c r="L3711">
        <v>0.59163310000000002</v>
      </c>
      <c r="M3711">
        <v>0.7354965</v>
      </c>
      <c r="N3711">
        <v>0.94321239999999995</v>
      </c>
      <c r="O3711">
        <v>4870</v>
      </c>
    </row>
    <row r="3712" spans="1:15">
      <c r="A3712" t="s">
        <v>30</v>
      </c>
      <c r="B3712" t="s">
        <v>39</v>
      </c>
      <c r="C3712" t="s">
        <v>52</v>
      </c>
      <c r="D3712" t="s">
        <v>27</v>
      </c>
      <c r="E3712" s="9">
        <v>16</v>
      </c>
      <c r="F3712" t="str">
        <f t="shared" si="57"/>
        <v>Average Per Device1-in-2October System Peak DayAll16</v>
      </c>
      <c r="G3712">
        <v>4.1088820000000004</v>
      </c>
      <c r="H3712">
        <v>4.3573729999999999</v>
      </c>
      <c r="I3712">
        <v>84.872399999999999</v>
      </c>
      <c r="J3712">
        <v>0.1008246</v>
      </c>
      <c r="K3712">
        <v>0.18806709999999999</v>
      </c>
      <c r="L3712">
        <v>0.24849099999999999</v>
      </c>
      <c r="M3712">
        <v>0.30891489999999999</v>
      </c>
      <c r="N3712">
        <v>0.39615739999999999</v>
      </c>
      <c r="O3712">
        <v>4870</v>
      </c>
    </row>
    <row r="3713" spans="1:15">
      <c r="A3713" t="s">
        <v>51</v>
      </c>
      <c r="B3713" t="s">
        <v>39</v>
      </c>
      <c r="C3713" t="s">
        <v>52</v>
      </c>
      <c r="D3713" t="s">
        <v>27</v>
      </c>
      <c r="E3713" s="9">
        <v>16</v>
      </c>
      <c r="F3713" t="str">
        <f t="shared" si="57"/>
        <v>Aggregate1-in-2October System Peak DayAll16</v>
      </c>
      <c r="G3713">
        <v>47.642479999999999</v>
      </c>
      <c r="H3713">
        <v>50.523739999999997</v>
      </c>
      <c r="I3713">
        <v>84.872399999999999</v>
      </c>
      <c r="J3713">
        <v>1.169062</v>
      </c>
      <c r="K3713">
        <v>2.1806380000000001</v>
      </c>
      <c r="L3713">
        <v>2.8812530000000001</v>
      </c>
      <c r="M3713">
        <v>3.5818680000000001</v>
      </c>
      <c r="N3713">
        <v>4.593445</v>
      </c>
      <c r="O3713">
        <v>4870</v>
      </c>
    </row>
    <row r="3714" spans="1:15">
      <c r="A3714" t="s">
        <v>31</v>
      </c>
      <c r="B3714" t="s">
        <v>39</v>
      </c>
      <c r="C3714" t="s">
        <v>52</v>
      </c>
      <c r="D3714" t="s">
        <v>27</v>
      </c>
      <c r="E3714" s="9">
        <v>17</v>
      </c>
      <c r="F3714" t="str">
        <f t="shared" si="57"/>
        <v>Average Per Ton1-in-2October System Peak DayAll17</v>
      </c>
      <c r="G3714">
        <v>1.0072730000000001</v>
      </c>
      <c r="H3714">
        <v>1.068503</v>
      </c>
      <c r="I3714">
        <v>81.670599999999993</v>
      </c>
      <c r="J3714">
        <v>2.45667E-2</v>
      </c>
      <c r="K3714">
        <v>4.6227999999999998E-2</v>
      </c>
      <c r="L3714">
        <v>6.12305E-2</v>
      </c>
      <c r="M3714">
        <v>7.6232999999999995E-2</v>
      </c>
      <c r="N3714">
        <v>9.7894300000000004E-2</v>
      </c>
      <c r="O3714">
        <v>4870</v>
      </c>
    </row>
    <row r="3715" spans="1:15">
      <c r="A3715" t="s">
        <v>29</v>
      </c>
      <c r="B3715" t="s">
        <v>39</v>
      </c>
      <c r="C3715" t="s">
        <v>52</v>
      </c>
      <c r="D3715" t="s">
        <v>27</v>
      </c>
      <c r="E3715" s="9">
        <v>17</v>
      </c>
      <c r="F3715" t="str">
        <f t="shared" ref="F3715:F3778" si="58">CONCATENATE(A3715,B3715,C3715,D3715,E3715)</f>
        <v>Average Per Premise1-in-2October System Peak DayAll17</v>
      </c>
      <c r="G3715">
        <v>9.3096809999999994</v>
      </c>
      <c r="H3715">
        <v>9.8756020000000007</v>
      </c>
      <c r="I3715">
        <v>81.670599999999993</v>
      </c>
      <c r="J3715">
        <v>0.22705729999999999</v>
      </c>
      <c r="K3715">
        <v>0.42726069999999999</v>
      </c>
      <c r="L3715">
        <v>0.56592100000000001</v>
      </c>
      <c r="M3715">
        <v>0.70458120000000002</v>
      </c>
      <c r="N3715">
        <v>0.9047847</v>
      </c>
      <c r="O3715">
        <v>4870</v>
      </c>
    </row>
    <row r="3716" spans="1:15">
      <c r="A3716" t="s">
        <v>30</v>
      </c>
      <c r="B3716" t="s">
        <v>39</v>
      </c>
      <c r="C3716" t="s">
        <v>52</v>
      </c>
      <c r="D3716" t="s">
        <v>27</v>
      </c>
      <c r="E3716" s="9">
        <v>17</v>
      </c>
      <c r="F3716" t="str">
        <f t="shared" si="58"/>
        <v>Average Per Device1-in-2October System Peak DayAll17</v>
      </c>
      <c r="G3716">
        <v>3.9101460000000001</v>
      </c>
      <c r="H3716">
        <v>4.1478380000000001</v>
      </c>
      <c r="I3716">
        <v>81.670599999999993</v>
      </c>
      <c r="J3716">
        <v>9.5366000000000006E-2</v>
      </c>
      <c r="K3716">
        <v>0.17945320000000001</v>
      </c>
      <c r="L3716">
        <v>0.23769170000000001</v>
      </c>
      <c r="M3716">
        <v>0.29593019999999998</v>
      </c>
      <c r="N3716">
        <v>0.38001740000000001</v>
      </c>
      <c r="O3716">
        <v>4870</v>
      </c>
    </row>
    <row r="3717" spans="1:15">
      <c r="A3717" t="s">
        <v>51</v>
      </c>
      <c r="B3717" t="s">
        <v>39</v>
      </c>
      <c r="C3717" t="s">
        <v>52</v>
      </c>
      <c r="D3717" t="s">
        <v>27</v>
      </c>
      <c r="E3717" s="9">
        <v>17</v>
      </c>
      <c r="F3717" t="str">
        <f t="shared" si="58"/>
        <v>Aggregate1-in-2October System Peak DayAll17</v>
      </c>
      <c r="G3717">
        <v>45.338149999999999</v>
      </c>
      <c r="H3717">
        <v>48.094180000000001</v>
      </c>
      <c r="I3717">
        <v>81.670599999999993</v>
      </c>
      <c r="J3717">
        <v>1.105769</v>
      </c>
      <c r="K3717">
        <v>2.080759</v>
      </c>
      <c r="L3717">
        <v>2.7560349999999998</v>
      </c>
      <c r="M3717">
        <v>3.431311</v>
      </c>
      <c r="N3717">
        <v>4.4063020000000002</v>
      </c>
      <c r="O3717">
        <v>4870</v>
      </c>
    </row>
    <row r="3718" spans="1:15">
      <c r="A3718" t="s">
        <v>31</v>
      </c>
      <c r="B3718" t="s">
        <v>39</v>
      </c>
      <c r="C3718" t="s">
        <v>52</v>
      </c>
      <c r="D3718" t="s">
        <v>27</v>
      </c>
      <c r="E3718" s="9">
        <v>18</v>
      </c>
      <c r="F3718" t="str">
        <f t="shared" si="58"/>
        <v>Average Per Ton1-in-2October System Peak DayAll18</v>
      </c>
      <c r="G3718">
        <v>0.90823200000000004</v>
      </c>
      <c r="H3718">
        <v>0.95600160000000001</v>
      </c>
      <c r="I3718">
        <v>79.982100000000003</v>
      </c>
      <c r="J3718">
        <v>1.95818E-2</v>
      </c>
      <c r="K3718">
        <v>3.6235400000000001E-2</v>
      </c>
      <c r="L3718">
        <v>4.7769600000000002E-2</v>
      </c>
      <c r="M3718">
        <v>5.93039E-2</v>
      </c>
      <c r="N3718">
        <v>7.5957499999999997E-2</v>
      </c>
      <c r="O3718">
        <v>4870</v>
      </c>
    </row>
    <row r="3719" spans="1:15">
      <c r="A3719" t="s">
        <v>29</v>
      </c>
      <c r="B3719" t="s">
        <v>39</v>
      </c>
      <c r="C3719" t="s">
        <v>52</v>
      </c>
      <c r="D3719" t="s">
        <v>27</v>
      </c>
      <c r="E3719" s="9">
        <v>18</v>
      </c>
      <c r="F3719" t="str">
        <f t="shared" si="58"/>
        <v>Average Per Premise1-in-2October System Peak DayAll18</v>
      </c>
      <c r="G3719">
        <v>8.3943010000000005</v>
      </c>
      <c r="H3719">
        <v>8.8358109999999996</v>
      </c>
      <c r="I3719">
        <v>79.982100000000003</v>
      </c>
      <c r="J3719">
        <v>0.1809838</v>
      </c>
      <c r="K3719">
        <v>0.33490429999999999</v>
      </c>
      <c r="L3719">
        <v>0.44150919999999999</v>
      </c>
      <c r="M3719">
        <v>0.54811410000000005</v>
      </c>
      <c r="N3719">
        <v>0.70203459999999995</v>
      </c>
      <c r="O3719">
        <v>4870</v>
      </c>
    </row>
    <row r="3720" spans="1:15">
      <c r="A3720" t="s">
        <v>30</v>
      </c>
      <c r="B3720" t="s">
        <v>39</v>
      </c>
      <c r="C3720" t="s">
        <v>52</v>
      </c>
      <c r="D3720" t="s">
        <v>27</v>
      </c>
      <c r="E3720" s="9">
        <v>18</v>
      </c>
      <c r="F3720" t="str">
        <f t="shared" si="58"/>
        <v>Average Per Device1-in-2October System Peak DayAll18</v>
      </c>
      <c r="G3720">
        <v>3.5256789999999998</v>
      </c>
      <c r="H3720">
        <v>3.7111170000000002</v>
      </c>
      <c r="I3720">
        <v>79.982100000000003</v>
      </c>
      <c r="J3720">
        <v>7.6014799999999993E-2</v>
      </c>
      <c r="K3720">
        <v>0.1406627</v>
      </c>
      <c r="L3720">
        <v>0.18543770000000001</v>
      </c>
      <c r="M3720">
        <v>0.23021269999999999</v>
      </c>
      <c r="N3720">
        <v>0.29486059999999997</v>
      </c>
      <c r="O3720">
        <v>4870</v>
      </c>
    </row>
    <row r="3721" spans="1:15">
      <c r="A3721" t="s">
        <v>51</v>
      </c>
      <c r="B3721" t="s">
        <v>39</v>
      </c>
      <c r="C3721" t="s">
        <v>52</v>
      </c>
      <c r="D3721" t="s">
        <v>27</v>
      </c>
      <c r="E3721" s="9">
        <v>18</v>
      </c>
      <c r="F3721" t="str">
        <f t="shared" si="58"/>
        <v>Aggregate1-in-2October System Peak DayAll18</v>
      </c>
      <c r="G3721">
        <v>40.880249999999997</v>
      </c>
      <c r="H3721">
        <v>43.0304</v>
      </c>
      <c r="I3721">
        <v>79.982100000000003</v>
      </c>
      <c r="J3721">
        <v>0.88139100000000004</v>
      </c>
      <c r="K3721">
        <v>1.630984</v>
      </c>
      <c r="L3721">
        <v>2.15015</v>
      </c>
      <c r="M3721">
        <v>2.6693159999999998</v>
      </c>
      <c r="N3721">
        <v>3.4189090000000002</v>
      </c>
      <c r="O3721">
        <v>4870</v>
      </c>
    </row>
    <row r="3722" spans="1:15">
      <c r="A3722" t="s">
        <v>31</v>
      </c>
      <c r="B3722" t="s">
        <v>39</v>
      </c>
      <c r="C3722" t="s">
        <v>52</v>
      </c>
      <c r="D3722" t="s">
        <v>27</v>
      </c>
      <c r="E3722" s="9">
        <v>19</v>
      </c>
      <c r="F3722" t="str">
        <f t="shared" si="58"/>
        <v>Average Per Ton1-in-2October System Peak DayAll19</v>
      </c>
      <c r="G3722">
        <v>0.82599929999999999</v>
      </c>
      <c r="H3722">
        <v>0.82599929999999999</v>
      </c>
      <c r="I3722">
        <v>73.547200000000004</v>
      </c>
      <c r="J3722">
        <v>0</v>
      </c>
      <c r="K3722">
        <v>0</v>
      </c>
      <c r="L3722">
        <v>0</v>
      </c>
      <c r="M3722">
        <v>0</v>
      </c>
      <c r="N3722">
        <v>0</v>
      </c>
      <c r="O3722">
        <v>4870</v>
      </c>
    </row>
    <row r="3723" spans="1:15">
      <c r="A3723" t="s">
        <v>29</v>
      </c>
      <c r="B3723" t="s">
        <v>39</v>
      </c>
      <c r="C3723" t="s">
        <v>52</v>
      </c>
      <c r="D3723" t="s">
        <v>27</v>
      </c>
      <c r="E3723" s="9">
        <v>19</v>
      </c>
      <c r="F3723" t="str">
        <f t="shared" si="58"/>
        <v>Average Per Premise1-in-2October System Peak DayAll19</v>
      </c>
      <c r="G3723">
        <v>7.6342689999999997</v>
      </c>
      <c r="H3723">
        <v>7.6342689999999997</v>
      </c>
      <c r="I3723">
        <v>73.547200000000004</v>
      </c>
      <c r="J3723">
        <v>0</v>
      </c>
      <c r="K3723">
        <v>0</v>
      </c>
      <c r="L3723">
        <v>0</v>
      </c>
      <c r="M3723">
        <v>0</v>
      </c>
      <c r="N3723">
        <v>0</v>
      </c>
      <c r="O3723">
        <v>4870</v>
      </c>
    </row>
    <row r="3724" spans="1:15">
      <c r="A3724" t="s">
        <v>30</v>
      </c>
      <c r="B3724" t="s">
        <v>39</v>
      </c>
      <c r="C3724" t="s">
        <v>52</v>
      </c>
      <c r="D3724" t="s">
        <v>27</v>
      </c>
      <c r="E3724" s="9">
        <v>19</v>
      </c>
      <c r="F3724" t="str">
        <f t="shared" si="58"/>
        <v>Average Per Device1-in-2October System Peak DayAll19</v>
      </c>
      <c r="G3724">
        <v>3.2064590000000002</v>
      </c>
      <c r="H3724">
        <v>3.2064590000000002</v>
      </c>
      <c r="I3724">
        <v>73.547200000000004</v>
      </c>
      <c r="J3724">
        <v>0</v>
      </c>
      <c r="K3724">
        <v>0</v>
      </c>
      <c r="L3724">
        <v>0</v>
      </c>
      <c r="M3724">
        <v>0</v>
      </c>
      <c r="N3724">
        <v>0</v>
      </c>
      <c r="O3724">
        <v>4870</v>
      </c>
    </row>
    <row r="3725" spans="1:15">
      <c r="A3725" t="s">
        <v>51</v>
      </c>
      <c r="B3725" t="s">
        <v>39</v>
      </c>
      <c r="C3725" t="s">
        <v>52</v>
      </c>
      <c r="D3725" t="s">
        <v>27</v>
      </c>
      <c r="E3725" s="9">
        <v>19</v>
      </c>
      <c r="F3725" t="str">
        <f t="shared" si="58"/>
        <v>Aggregate1-in-2October System Peak DayAll19</v>
      </c>
      <c r="G3725">
        <v>37.178890000000003</v>
      </c>
      <c r="H3725">
        <v>37.178890000000003</v>
      </c>
      <c r="I3725">
        <v>73.547200000000004</v>
      </c>
      <c r="J3725">
        <v>0</v>
      </c>
      <c r="K3725">
        <v>0</v>
      </c>
      <c r="L3725">
        <v>0</v>
      </c>
      <c r="M3725">
        <v>0</v>
      </c>
      <c r="N3725">
        <v>0</v>
      </c>
      <c r="O3725">
        <v>4870</v>
      </c>
    </row>
    <row r="3726" spans="1:15">
      <c r="A3726" t="s">
        <v>31</v>
      </c>
      <c r="B3726" t="s">
        <v>39</v>
      </c>
      <c r="C3726" t="s">
        <v>52</v>
      </c>
      <c r="D3726" t="s">
        <v>27</v>
      </c>
      <c r="E3726" s="9">
        <v>20</v>
      </c>
      <c r="F3726" t="str">
        <f t="shared" si="58"/>
        <v>Average Per Ton1-in-2October System Peak DayAll20</v>
      </c>
      <c r="G3726">
        <v>0.77141959999999998</v>
      </c>
      <c r="H3726">
        <v>0.77141959999999998</v>
      </c>
      <c r="I3726">
        <v>72.066100000000006</v>
      </c>
      <c r="J3726">
        <v>0</v>
      </c>
      <c r="K3726">
        <v>0</v>
      </c>
      <c r="L3726">
        <v>0</v>
      </c>
      <c r="M3726">
        <v>0</v>
      </c>
      <c r="N3726">
        <v>0</v>
      </c>
      <c r="O3726">
        <v>4870</v>
      </c>
    </row>
    <row r="3727" spans="1:15">
      <c r="A3727" t="s">
        <v>29</v>
      </c>
      <c r="B3727" t="s">
        <v>39</v>
      </c>
      <c r="C3727" t="s">
        <v>52</v>
      </c>
      <c r="D3727" t="s">
        <v>27</v>
      </c>
      <c r="E3727" s="9">
        <v>20</v>
      </c>
      <c r="F3727" t="str">
        <f t="shared" si="58"/>
        <v>Average Per Premise1-in-2October System Peak DayAll20</v>
      </c>
      <c r="G3727">
        <v>7.1298180000000002</v>
      </c>
      <c r="H3727">
        <v>7.1298180000000002</v>
      </c>
      <c r="I3727">
        <v>72.066100000000006</v>
      </c>
      <c r="J3727">
        <v>0</v>
      </c>
      <c r="K3727">
        <v>0</v>
      </c>
      <c r="L3727">
        <v>0</v>
      </c>
      <c r="M3727">
        <v>0</v>
      </c>
      <c r="N3727">
        <v>0</v>
      </c>
      <c r="O3727">
        <v>4870</v>
      </c>
    </row>
    <row r="3728" spans="1:15">
      <c r="A3728" t="s">
        <v>30</v>
      </c>
      <c r="B3728" t="s">
        <v>39</v>
      </c>
      <c r="C3728" t="s">
        <v>52</v>
      </c>
      <c r="D3728" t="s">
        <v>27</v>
      </c>
      <c r="E3728" s="9">
        <v>20</v>
      </c>
      <c r="F3728" t="str">
        <f t="shared" si="58"/>
        <v>Average Per Device1-in-2October System Peak DayAll20</v>
      </c>
      <c r="G3728">
        <v>2.9945849999999998</v>
      </c>
      <c r="H3728">
        <v>2.9945849999999998</v>
      </c>
      <c r="I3728">
        <v>72.066100000000006</v>
      </c>
      <c r="J3728">
        <v>0</v>
      </c>
      <c r="K3728">
        <v>0</v>
      </c>
      <c r="L3728">
        <v>0</v>
      </c>
      <c r="M3728">
        <v>0</v>
      </c>
      <c r="N3728">
        <v>0</v>
      </c>
      <c r="O3728">
        <v>4870</v>
      </c>
    </row>
    <row r="3729" spans="1:15">
      <c r="A3729" t="s">
        <v>51</v>
      </c>
      <c r="B3729" t="s">
        <v>39</v>
      </c>
      <c r="C3729" t="s">
        <v>52</v>
      </c>
      <c r="D3729" t="s">
        <v>27</v>
      </c>
      <c r="E3729" s="9">
        <v>20</v>
      </c>
      <c r="F3729" t="str">
        <f t="shared" si="58"/>
        <v>Aggregate1-in-2October System Peak DayAll20</v>
      </c>
      <c r="G3729">
        <v>34.722209999999997</v>
      </c>
      <c r="H3729">
        <v>34.722209999999997</v>
      </c>
      <c r="I3729">
        <v>72.066100000000006</v>
      </c>
      <c r="J3729">
        <v>0</v>
      </c>
      <c r="K3729">
        <v>0</v>
      </c>
      <c r="L3729">
        <v>0</v>
      </c>
      <c r="M3729">
        <v>0</v>
      </c>
      <c r="N3729">
        <v>0</v>
      </c>
      <c r="O3729">
        <v>4870</v>
      </c>
    </row>
    <row r="3730" spans="1:15">
      <c r="A3730" t="s">
        <v>31</v>
      </c>
      <c r="B3730" t="s">
        <v>39</v>
      </c>
      <c r="C3730" t="s">
        <v>52</v>
      </c>
      <c r="D3730" t="s">
        <v>27</v>
      </c>
      <c r="E3730" s="9">
        <v>21</v>
      </c>
      <c r="F3730" t="str">
        <f t="shared" si="58"/>
        <v>Average Per Ton1-in-2October System Peak DayAll21</v>
      </c>
      <c r="G3730">
        <v>0.71334609999999998</v>
      </c>
      <c r="H3730">
        <v>0.71334609999999998</v>
      </c>
      <c r="I3730">
        <v>69.417699999999996</v>
      </c>
      <c r="J3730">
        <v>0</v>
      </c>
      <c r="K3730">
        <v>0</v>
      </c>
      <c r="L3730">
        <v>0</v>
      </c>
      <c r="M3730">
        <v>0</v>
      </c>
      <c r="N3730">
        <v>0</v>
      </c>
      <c r="O3730">
        <v>4870</v>
      </c>
    </row>
    <row r="3731" spans="1:15">
      <c r="A3731" t="s">
        <v>29</v>
      </c>
      <c r="B3731" t="s">
        <v>39</v>
      </c>
      <c r="C3731" t="s">
        <v>52</v>
      </c>
      <c r="D3731" t="s">
        <v>27</v>
      </c>
      <c r="E3731" s="9">
        <v>21</v>
      </c>
      <c r="F3731" t="str">
        <f t="shared" si="58"/>
        <v>Average Per Premise1-in-2October System Peak DayAll21</v>
      </c>
      <c r="G3731">
        <v>6.5930759999999999</v>
      </c>
      <c r="H3731">
        <v>6.5930759999999999</v>
      </c>
      <c r="I3731">
        <v>69.417699999999996</v>
      </c>
      <c r="J3731">
        <v>0</v>
      </c>
      <c r="K3731">
        <v>0</v>
      </c>
      <c r="L3731">
        <v>0</v>
      </c>
      <c r="M3731">
        <v>0</v>
      </c>
      <c r="N3731">
        <v>0</v>
      </c>
      <c r="O3731">
        <v>4870</v>
      </c>
    </row>
    <row r="3732" spans="1:15">
      <c r="A3732" t="s">
        <v>30</v>
      </c>
      <c r="B3732" t="s">
        <v>39</v>
      </c>
      <c r="C3732" t="s">
        <v>52</v>
      </c>
      <c r="D3732" t="s">
        <v>27</v>
      </c>
      <c r="E3732" s="9">
        <v>21</v>
      </c>
      <c r="F3732" t="str">
        <f t="shared" si="58"/>
        <v>Average Per Device1-in-2October System Peak DayAll21</v>
      </c>
      <c r="G3732">
        <v>2.7691490000000001</v>
      </c>
      <c r="H3732">
        <v>2.7691490000000001</v>
      </c>
      <c r="I3732">
        <v>69.417699999999996</v>
      </c>
      <c r="J3732">
        <v>0</v>
      </c>
      <c r="K3732">
        <v>0</v>
      </c>
      <c r="L3732">
        <v>0</v>
      </c>
      <c r="M3732">
        <v>0</v>
      </c>
      <c r="N3732">
        <v>0</v>
      </c>
      <c r="O3732">
        <v>4870</v>
      </c>
    </row>
    <row r="3733" spans="1:15">
      <c r="A3733" t="s">
        <v>51</v>
      </c>
      <c r="B3733" t="s">
        <v>39</v>
      </c>
      <c r="C3733" t="s">
        <v>52</v>
      </c>
      <c r="D3733" t="s">
        <v>27</v>
      </c>
      <c r="E3733" s="9">
        <v>21</v>
      </c>
      <c r="F3733" t="str">
        <f t="shared" si="58"/>
        <v>Aggregate1-in-2October System Peak DayAll21</v>
      </c>
      <c r="G3733">
        <v>32.108280000000001</v>
      </c>
      <c r="H3733">
        <v>32.108280000000001</v>
      </c>
      <c r="I3733">
        <v>69.417699999999996</v>
      </c>
      <c r="J3733">
        <v>0</v>
      </c>
      <c r="K3733">
        <v>0</v>
      </c>
      <c r="L3733">
        <v>0</v>
      </c>
      <c r="M3733">
        <v>0</v>
      </c>
      <c r="N3733">
        <v>0</v>
      </c>
      <c r="O3733">
        <v>4870</v>
      </c>
    </row>
    <row r="3734" spans="1:15">
      <c r="A3734" t="s">
        <v>31</v>
      </c>
      <c r="B3734" t="s">
        <v>39</v>
      </c>
      <c r="C3734" t="s">
        <v>52</v>
      </c>
      <c r="D3734" t="s">
        <v>27</v>
      </c>
      <c r="E3734" s="9">
        <v>22</v>
      </c>
      <c r="F3734" t="str">
        <f t="shared" si="58"/>
        <v>Average Per Ton1-in-2October System Peak DayAll22</v>
      </c>
      <c r="G3734">
        <v>0.62561389999999995</v>
      </c>
      <c r="H3734">
        <v>0.62561389999999995</v>
      </c>
      <c r="I3734">
        <v>67.742500000000007</v>
      </c>
      <c r="J3734">
        <v>0</v>
      </c>
      <c r="K3734">
        <v>0</v>
      </c>
      <c r="L3734">
        <v>0</v>
      </c>
      <c r="M3734">
        <v>0</v>
      </c>
      <c r="N3734">
        <v>0</v>
      </c>
      <c r="O3734">
        <v>4870</v>
      </c>
    </row>
    <row r="3735" spans="1:15">
      <c r="A3735" t="s">
        <v>29</v>
      </c>
      <c r="B3735" t="s">
        <v>39</v>
      </c>
      <c r="C3735" t="s">
        <v>52</v>
      </c>
      <c r="D3735" t="s">
        <v>27</v>
      </c>
      <c r="E3735" s="9">
        <v>22</v>
      </c>
      <c r="F3735" t="str">
        <f t="shared" si="58"/>
        <v>Average Per Premise1-in-2October System Peak DayAll22</v>
      </c>
      <c r="G3735">
        <v>5.7822139999999997</v>
      </c>
      <c r="H3735">
        <v>5.7822139999999997</v>
      </c>
      <c r="I3735">
        <v>67.742500000000007</v>
      </c>
      <c r="J3735">
        <v>0</v>
      </c>
      <c r="K3735">
        <v>0</v>
      </c>
      <c r="L3735">
        <v>0</v>
      </c>
      <c r="M3735">
        <v>0</v>
      </c>
      <c r="N3735">
        <v>0</v>
      </c>
      <c r="O3735">
        <v>4870</v>
      </c>
    </row>
    <row r="3736" spans="1:15">
      <c r="A3736" t="s">
        <v>30</v>
      </c>
      <c r="B3736" t="s">
        <v>39</v>
      </c>
      <c r="C3736" t="s">
        <v>52</v>
      </c>
      <c r="D3736" t="s">
        <v>27</v>
      </c>
      <c r="E3736" s="9">
        <v>22</v>
      </c>
      <c r="F3736" t="str">
        <f t="shared" si="58"/>
        <v>Average Per Device1-in-2October System Peak DayAll22</v>
      </c>
      <c r="G3736">
        <v>2.4285800000000002</v>
      </c>
      <c r="H3736">
        <v>2.4285800000000002</v>
      </c>
      <c r="I3736">
        <v>67.742500000000007</v>
      </c>
      <c r="J3736">
        <v>0</v>
      </c>
      <c r="K3736">
        <v>0</v>
      </c>
      <c r="L3736">
        <v>0</v>
      </c>
      <c r="M3736">
        <v>0</v>
      </c>
      <c r="N3736">
        <v>0</v>
      </c>
      <c r="O3736">
        <v>4870</v>
      </c>
    </row>
    <row r="3737" spans="1:15">
      <c r="A3737" t="s">
        <v>51</v>
      </c>
      <c r="B3737" t="s">
        <v>39</v>
      </c>
      <c r="C3737" t="s">
        <v>52</v>
      </c>
      <c r="D3737" t="s">
        <v>27</v>
      </c>
      <c r="E3737" s="9">
        <v>22</v>
      </c>
      <c r="F3737" t="str">
        <f t="shared" si="58"/>
        <v>Aggregate1-in-2October System Peak DayAll22</v>
      </c>
      <c r="G3737">
        <v>28.159379999999999</v>
      </c>
      <c r="H3737">
        <v>28.159379999999999</v>
      </c>
      <c r="I3737">
        <v>67.742500000000007</v>
      </c>
      <c r="J3737">
        <v>0</v>
      </c>
      <c r="K3737">
        <v>0</v>
      </c>
      <c r="L3737">
        <v>0</v>
      </c>
      <c r="M3737">
        <v>0</v>
      </c>
      <c r="N3737">
        <v>0</v>
      </c>
      <c r="O3737">
        <v>4870</v>
      </c>
    </row>
    <row r="3738" spans="1:15">
      <c r="A3738" t="s">
        <v>31</v>
      </c>
      <c r="B3738" t="s">
        <v>39</v>
      </c>
      <c r="C3738" t="s">
        <v>52</v>
      </c>
      <c r="D3738" t="s">
        <v>27</v>
      </c>
      <c r="E3738" s="9">
        <v>23</v>
      </c>
      <c r="F3738" t="str">
        <f t="shared" si="58"/>
        <v>Average Per Ton1-in-2October System Peak DayAll23</v>
      </c>
      <c r="G3738">
        <v>0.5447149</v>
      </c>
      <c r="H3738">
        <v>0.5447149</v>
      </c>
      <c r="I3738">
        <v>66.211699999999993</v>
      </c>
      <c r="J3738">
        <v>0</v>
      </c>
      <c r="K3738">
        <v>0</v>
      </c>
      <c r="L3738">
        <v>0</v>
      </c>
      <c r="M3738">
        <v>0</v>
      </c>
      <c r="N3738">
        <v>0</v>
      </c>
      <c r="O3738">
        <v>4870</v>
      </c>
    </row>
    <row r="3739" spans="1:15">
      <c r="A3739" t="s">
        <v>29</v>
      </c>
      <c r="B3739" t="s">
        <v>39</v>
      </c>
      <c r="C3739" t="s">
        <v>52</v>
      </c>
      <c r="D3739" t="s">
        <v>27</v>
      </c>
      <c r="E3739" s="9">
        <v>23</v>
      </c>
      <c r="F3739" t="str">
        <f t="shared" si="58"/>
        <v>Average Per Premise1-in-2October System Peak DayAll23</v>
      </c>
      <c r="G3739">
        <v>5.0345079999999998</v>
      </c>
      <c r="H3739">
        <v>5.0345079999999998</v>
      </c>
      <c r="I3739">
        <v>66.211699999999993</v>
      </c>
      <c r="J3739">
        <v>0</v>
      </c>
      <c r="K3739">
        <v>0</v>
      </c>
      <c r="L3739">
        <v>0</v>
      </c>
      <c r="M3739">
        <v>0</v>
      </c>
      <c r="N3739">
        <v>0</v>
      </c>
      <c r="O3739">
        <v>4870</v>
      </c>
    </row>
    <row r="3740" spans="1:15">
      <c r="A3740" t="s">
        <v>30</v>
      </c>
      <c r="B3740" t="s">
        <v>39</v>
      </c>
      <c r="C3740" t="s">
        <v>52</v>
      </c>
      <c r="D3740" t="s">
        <v>27</v>
      </c>
      <c r="E3740" s="9">
        <v>23</v>
      </c>
      <c r="F3740" t="str">
        <f t="shared" si="58"/>
        <v>Average Per Device1-in-2October System Peak DayAll23</v>
      </c>
      <c r="G3740">
        <v>2.1145369999999999</v>
      </c>
      <c r="H3740">
        <v>2.1145369999999999</v>
      </c>
      <c r="I3740">
        <v>66.211699999999993</v>
      </c>
      <c r="J3740">
        <v>0</v>
      </c>
      <c r="K3740">
        <v>0</v>
      </c>
      <c r="L3740">
        <v>0</v>
      </c>
      <c r="M3740">
        <v>0</v>
      </c>
      <c r="N3740">
        <v>0</v>
      </c>
      <c r="O3740">
        <v>4870</v>
      </c>
    </row>
    <row r="3741" spans="1:15">
      <c r="A3741" t="s">
        <v>51</v>
      </c>
      <c r="B3741" t="s">
        <v>39</v>
      </c>
      <c r="C3741" t="s">
        <v>52</v>
      </c>
      <c r="D3741" t="s">
        <v>27</v>
      </c>
      <c r="E3741" s="9">
        <v>23</v>
      </c>
      <c r="F3741" t="str">
        <f t="shared" si="58"/>
        <v>Aggregate1-in-2October System Peak DayAll23</v>
      </c>
      <c r="G3741">
        <v>24.518049999999999</v>
      </c>
      <c r="H3741">
        <v>24.518049999999999</v>
      </c>
      <c r="I3741">
        <v>66.211699999999993</v>
      </c>
      <c r="J3741">
        <v>0</v>
      </c>
      <c r="K3741">
        <v>0</v>
      </c>
      <c r="L3741">
        <v>0</v>
      </c>
      <c r="M3741">
        <v>0</v>
      </c>
      <c r="N3741">
        <v>0</v>
      </c>
      <c r="O3741">
        <v>4870</v>
      </c>
    </row>
    <row r="3742" spans="1:15">
      <c r="A3742" t="s">
        <v>31</v>
      </c>
      <c r="B3742" t="s">
        <v>39</v>
      </c>
      <c r="C3742" t="s">
        <v>52</v>
      </c>
      <c r="D3742" t="s">
        <v>27</v>
      </c>
      <c r="E3742" s="9">
        <v>24</v>
      </c>
      <c r="F3742" t="str">
        <f t="shared" si="58"/>
        <v>Average Per Ton1-in-2October System Peak DayAll24</v>
      </c>
      <c r="G3742">
        <v>0.49018469999999997</v>
      </c>
      <c r="H3742">
        <v>0.49018469999999997</v>
      </c>
      <c r="I3742">
        <v>64.075800000000001</v>
      </c>
      <c r="J3742">
        <v>0</v>
      </c>
      <c r="K3742">
        <v>0</v>
      </c>
      <c r="L3742">
        <v>0</v>
      </c>
      <c r="M3742">
        <v>0</v>
      </c>
      <c r="N3742">
        <v>0</v>
      </c>
      <c r="O3742">
        <v>4870</v>
      </c>
    </row>
    <row r="3743" spans="1:15">
      <c r="A3743" t="s">
        <v>29</v>
      </c>
      <c r="B3743" t="s">
        <v>39</v>
      </c>
      <c r="C3743" t="s">
        <v>52</v>
      </c>
      <c r="D3743" t="s">
        <v>27</v>
      </c>
      <c r="E3743" s="9">
        <v>24</v>
      </c>
      <c r="F3743" t="str">
        <f t="shared" si="58"/>
        <v>Average Per Premise1-in-2October System Peak DayAll24</v>
      </c>
      <c r="G3743">
        <v>4.5305150000000003</v>
      </c>
      <c r="H3743">
        <v>4.5305150000000003</v>
      </c>
      <c r="I3743">
        <v>64.075800000000001</v>
      </c>
      <c r="J3743">
        <v>0</v>
      </c>
      <c r="K3743">
        <v>0</v>
      </c>
      <c r="L3743">
        <v>0</v>
      </c>
      <c r="M3743">
        <v>0</v>
      </c>
      <c r="N3743">
        <v>0</v>
      </c>
      <c r="O3743">
        <v>4870</v>
      </c>
    </row>
    <row r="3744" spans="1:15">
      <c r="A3744" t="s">
        <v>30</v>
      </c>
      <c r="B3744" t="s">
        <v>39</v>
      </c>
      <c r="C3744" t="s">
        <v>52</v>
      </c>
      <c r="D3744" t="s">
        <v>27</v>
      </c>
      <c r="E3744" s="9">
        <v>24</v>
      </c>
      <c r="F3744" t="str">
        <f t="shared" si="58"/>
        <v>Average Per Device1-in-2October System Peak DayAll24</v>
      </c>
      <c r="G3744">
        <v>1.902855</v>
      </c>
      <c r="H3744">
        <v>1.902855</v>
      </c>
      <c r="I3744">
        <v>64.075800000000001</v>
      </c>
      <c r="J3744">
        <v>0</v>
      </c>
      <c r="K3744">
        <v>0</v>
      </c>
      <c r="L3744">
        <v>0</v>
      </c>
      <c r="M3744">
        <v>0</v>
      </c>
      <c r="N3744">
        <v>0</v>
      </c>
      <c r="O3744">
        <v>4870</v>
      </c>
    </row>
    <row r="3745" spans="1:15">
      <c r="A3745" t="s">
        <v>51</v>
      </c>
      <c r="B3745" t="s">
        <v>39</v>
      </c>
      <c r="C3745" t="s">
        <v>52</v>
      </c>
      <c r="D3745" t="s">
        <v>27</v>
      </c>
      <c r="E3745" s="9">
        <v>24</v>
      </c>
      <c r="F3745" t="str">
        <f t="shared" si="58"/>
        <v>Aggregate1-in-2October System Peak DayAll24</v>
      </c>
      <c r="G3745">
        <v>22.063610000000001</v>
      </c>
      <c r="H3745">
        <v>22.063610000000001</v>
      </c>
      <c r="I3745">
        <v>64.075800000000001</v>
      </c>
      <c r="J3745">
        <v>0</v>
      </c>
      <c r="K3745">
        <v>0</v>
      </c>
      <c r="L3745">
        <v>0</v>
      </c>
      <c r="M3745">
        <v>0</v>
      </c>
      <c r="N3745">
        <v>0</v>
      </c>
      <c r="O3745">
        <v>4870</v>
      </c>
    </row>
    <row r="3746" spans="1:15">
      <c r="A3746" t="s">
        <v>31</v>
      </c>
      <c r="B3746" t="s">
        <v>39</v>
      </c>
      <c r="C3746" t="s">
        <v>43</v>
      </c>
      <c r="D3746" t="s">
        <v>53</v>
      </c>
      <c r="E3746" s="9">
        <v>1</v>
      </c>
      <c r="F3746" t="str">
        <f t="shared" si="58"/>
        <v>Average Per Ton1-in-2September System Peak Day30% Cycling1</v>
      </c>
      <c r="G3746">
        <v>0.49473509999999998</v>
      </c>
      <c r="H3746">
        <v>0.49473509999999998</v>
      </c>
      <c r="I3746">
        <v>72.712100000000007</v>
      </c>
      <c r="J3746">
        <v>0</v>
      </c>
      <c r="K3746">
        <v>0</v>
      </c>
      <c r="L3746">
        <v>0</v>
      </c>
      <c r="M3746">
        <v>0</v>
      </c>
      <c r="N3746">
        <v>0</v>
      </c>
      <c r="O3746">
        <v>1469</v>
      </c>
    </row>
    <row r="3747" spans="1:15">
      <c r="A3747" t="s">
        <v>29</v>
      </c>
      <c r="B3747" t="s">
        <v>39</v>
      </c>
      <c r="C3747" t="s">
        <v>43</v>
      </c>
      <c r="D3747" t="s">
        <v>53</v>
      </c>
      <c r="E3747" s="9">
        <v>1</v>
      </c>
      <c r="F3747" t="str">
        <f t="shared" si="58"/>
        <v>Average Per Premise1-in-2September System Peak Day30% Cycling1</v>
      </c>
      <c r="G3747">
        <v>5.1014290000000004</v>
      </c>
      <c r="H3747">
        <v>5.1014290000000004</v>
      </c>
      <c r="I3747">
        <v>72.712100000000007</v>
      </c>
      <c r="J3747">
        <v>0</v>
      </c>
      <c r="K3747">
        <v>0</v>
      </c>
      <c r="L3747">
        <v>0</v>
      </c>
      <c r="M3747">
        <v>0</v>
      </c>
      <c r="N3747">
        <v>0</v>
      </c>
      <c r="O3747">
        <v>1469</v>
      </c>
    </row>
    <row r="3748" spans="1:15">
      <c r="A3748" t="s">
        <v>30</v>
      </c>
      <c r="B3748" t="s">
        <v>39</v>
      </c>
      <c r="C3748" t="s">
        <v>43</v>
      </c>
      <c r="D3748" t="s">
        <v>53</v>
      </c>
      <c r="E3748" s="9">
        <v>1</v>
      </c>
      <c r="F3748" t="str">
        <f t="shared" si="58"/>
        <v>Average Per Device1-in-2September System Peak Day30% Cycling1</v>
      </c>
      <c r="G3748">
        <v>1.916134</v>
      </c>
      <c r="H3748">
        <v>1.916134</v>
      </c>
      <c r="I3748">
        <v>72.712100000000007</v>
      </c>
      <c r="J3748">
        <v>0</v>
      </c>
      <c r="K3748">
        <v>0</v>
      </c>
      <c r="L3748">
        <v>0</v>
      </c>
      <c r="M3748">
        <v>0</v>
      </c>
      <c r="N3748">
        <v>0</v>
      </c>
      <c r="O3748">
        <v>1469</v>
      </c>
    </row>
    <row r="3749" spans="1:15">
      <c r="A3749" t="s">
        <v>51</v>
      </c>
      <c r="B3749" t="s">
        <v>39</v>
      </c>
      <c r="C3749" t="s">
        <v>43</v>
      </c>
      <c r="D3749" t="s">
        <v>53</v>
      </c>
      <c r="E3749" s="9">
        <v>1</v>
      </c>
      <c r="F3749" t="str">
        <f t="shared" si="58"/>
        <v>Aggregate1-in-2September System Peak Day30% Cycling1</v>
      </c>
      <c r="G3749">
        <v>7.4939999999999998</v>
      </c>
      <c r="H3749">
        <v>7.4939999999999998</v>
      </c>
      <c r="I3749">
        <v>72.712100000000007</v>
      </c>
      <c r="J3749">
        <v>0</v>
      </c>
      <c r="K3749">
        <v>0</v>
      </c>
      <c r="L3749">
        <v>0</v>
      </c>
      <c r="M3749">
        <v>0</v>
      </c>
      <c r="N3749">
        <v>0</v>
      </c>
      <c r="O3749">
        <v>1469</v>
      </c>
    </row>
    <row r="3750" spans="1:15">
      <c r="A3750" t="s">
        <v>31</v>
      </c>
      <c r="B3750" t="s">
        <v>39</v>
      </c>
      <c r="C3750" t="s">
        <v>43</v>
      </c>
      <c r="D3750" t="s">
        <v>53</v>
      </c>
      <c r="E3750" s="9">
        <v>2</v>
      </c>
      <c r="F3750" t="str">
        <f t="shared" si="58"/>
        <v>Average Per Ton1-in-2September System Peak Day30% Cycling2</v>
      </c>
      <c r="G3750">
        <v>0.4700993</v>
      </c>
      <c r="H3750">
        <v>0.4700993</v>
      </c>
      <c r="I3750">
        <v>72.053100000000001</v>
      </c>
      <c r="J3750">
        <v>0</v>
      </c>
      <c r="K3750">
        <v>0</v>
      </c>
      <c r="L3750">
        <v>0</v>
      </c>
      <c r="M3750">
        <v>0</v>
      </c>
      <c r="N3750">
        <v>0</v>
      </c>
      <c r="O3750">
        <v>1469</v>
      </c>
    </row>
    <row r="3751" spans="1:15">
      <c r="A3751" t="s">
        <v>29</v>
      </c>
      <c r="B3751" t="s">
        <v>39</v>
      </c>
      <c r="C3751" t="s">
        <v>43</v>
      </c>
      <c r="D3751" t="s">
        <v>53</v>
      </c>
      <c r="E3751" s="9">
        <v>2</v>
      </c>
      <c r="F3751" t="str">
        <f t="shared" si="58"/>
        <v>Average Per Premise1-in-2September System Peak Day30% Cycling2</v>
      </c>
      <c r="G3751">
        <v>4.8473990000000002</v>
      </c>
      <c r="H3751">
        <v>4.8473990000000002</v>
      </c>
      <c r="I3751">
        <v>72.053100000000001</v>
      </c>
      <c r="J3751">
        <v>0</v>
      </c>
      <c r="K3751">
        <v>0</v>
      </c>
      <c r="L3751">
        <v>0</v>
      </c>
      <c r="M3751">
        <v>0</v>
      </c>
      <c r="N3751">
        <v>0</v>
      </c>
      <c r="O3751">
        <v>1469</v>
      </c>
    </row>
    <row r="3752" spans="1:15">
      <c r="A3752" t="s">
        <v>30</v>
      </c>
      <c r="B3752" t="s">
        <v>39</v>
      </c>
      <c r="C3752" t="s">
        <v>43</v>
      </c>
      <c r="D3752" t="s">
        <v>53</v>
      </c>
      <c r="E3752" s="9">
        <v>2</v>
      </c>
      <c r="F3752" t="str">
        <f t="shared" si="58"/>
        <v>Average Per Device1-in-2September System Peak Day30% Cycling2</v>
      </c>
      <c r="G3752">
        <v>1.8207180000000001</v>
      </c>
      <c r="H3752">
        <v>1.8207180000000001</v>
      </c>
      <c r="I3752">
        <v>72.053100000000001</v>
      </c>
      <c r="J3752">
        <v>0</v>
      </c>
      <c r="K3752">
        <v>0</v>
      </c>
      <c r="L3752">
        <v>0</v>
      </c>
      <c r="M3752">
        <v>0</v>
      </c>
      <c r="N3752">
        <v>0</v>
      </c>
      <c r="O3752">
        <v>1469</v>
      </c>
    </row>
    <row r="3753" spans="1:15">
      <c r="A3753" t="s">
        <v>51</v>
      </c>
      <c r="B3753" t="s">
        <v>39</v>
      </c>
      <c r="C3753" t="s">
        <v>43</v>
      </c>
      <c r="D3753" t="s">
        <v>53</v>
      </c>
      <c r="E3753" s="9">
        <v>2</v>
      </c>
      <c r="F3753" t="str">
        <f t="shared" si="58"/>
        <v>Aggregate1-in-2September System Peak Day30% Cycling2</v>
      </c>
      <c r="G3753">
        <v>7.1208299999999998</v>
      </c>
      <c r="H3753">
        <v>7.1208299999999998</v>
      </c>
      <c r="I3753">
        <v>72.053100000000001</v>
      </c>
      <c r="J3753">
        <v>0</v>
      </c>
      <c r="K3753">
        <v>0</v>
      </c>
      <c r="L3753">
        <v>0</v>
      </c>
      <c r="M3753">
        <v>0</v>
      </c>
      <c r="N3753">
        <v>0</v>
      </c>
      <c r="O3753">
        <v>1469</v>
      </c>
    </row>
    <row r="3754" spans="1:15">
      <c r="A3754" t="s">
        <v>31</v>
      </c>
      <c r="B3754" t="s">
        <v>39</v>
      </c>
      <c r="C3754" t="s">
        <v>43</v>
      </c>
      <c r="D3754" t="s">
        <v>53</v>
      </c>
      <c r="E3754" s="9">
        <v>3</v>
      </c>
      <c r="F3754" t="str">
        <f t="shared" si="58"/>
        <v>Average Per Ton1-in-2September System Peak Day30% Cycling3</v>
      </c>
      <c r="G3754">
        <v>0.45061220000000002</v>
      </c>
      <c r="H3754">
        <v>0.45061220000000002</v>
      </c>
      <c r="I3754">
        <v>71.698400000000007</v>
      </c>
      <c r="J3754">
        <v>0</v>
      </c>
      <c r="K3754">
        <v>0</v>
      </c>
      <c r="L3754">
        <v>0</v>
      </c>
      <c r="M3754">
        <v>0</v>
      </c>
      <c r="N3754">
        <v>0</v>
      </c>
      <c r="O3754">
        <v>1469</v>
      </c>
    </row>
    <row r="3755" spans="1:15">
      <c r="A3755" t="s">
        <v>29</v>
      </c>
      <c r="B3755" t="s">
        <v>39</v>
      </c>
      <c r="C3755" t="s">
        <v>43</v>
      </c>
      <c r="D3755" t="s">
        <v>53</v>
      </c>
      <c r="E3755" s="9">
        <v>3</v>
      </c>
      <c r="F3755" t="str">
        <f t="shared" si="58"/>
        <v>Average Per Premise1-in-2September System Peak Day30% Cycling3</v>
      </c>
      <c r="G3755">
        <v>4.6464590000000001</v>
      </c>
      <c r="H3755">
        <v>4.6464590000000001</v>
      </c>
      <c r="I3755">
        <v>71.698400000000007</v>
      </c>
      <c r="J3755">
        <v>0</v>
      </c>
      <c r="K3755">
        <v>0</v>
      </c>
      <c r="L3755">
        <v>0</v>
      </c>
      <c r="M3755">
        <v>0</v>
      </c>
      <c r="N3755">
        <v>0</v>
      </c>
      <c r="O3755">
        <v>1469</v>
      </c>
    </row>
    <row r="3756" spans="1:15">
      <c r="A3756" t="s">
        <v>30</v>
      </c>
      <c r="B3756" t="s">
        <v>39</v>
      </c>
      <c r="C3756" t="s">
        <v>43</v>
      </c>
      <c r="D3756" t="s">
        <v>53</v>
      </c>
      <c r="E3756" s="9">
        <v>3</v>
      </c>
      <c r="F3756" t="str">
        <f t="shared" si="58"/>
        <v>Average Per Device1-in-2September System Peak Day30% Cycling3</v>
      </c>
      <c r="G3756">
        <v>1.745244</v>
      </c>
      <c r="H3756">
        <v>1.745244</v>
      </c>
      <c r="I3756">
        <v>71.698400000000007</v>
      </c>
      <c r="J3756">
        <v>0</v>
      </c>
      <c r="K3756">
        <v>0</v>
      </c>
      <c r="L3756">
        <v>0</v>
      </c>
      <c r="M3756">
        <v>0</v>
      </c>
      <c r="N3756">
        <v>0</v>
      </c>
      <c r="O3756">
        <v>1469</v>
      </c>
    </row>
    <row r="3757" spans="1:15">
      <c r="A3757" t="s">
        <v>51</v>
      </c>
      <c r="B3757" t="s">
        <v>39</v>
      </c>
      <c r="C3757" t="s">
        <v>43</v>
      </c>
      <c r="D3757" t="s">
        <v>53</v>
      </c>
      <c r="E3757" s="9">
        <v>3</v>
      </c>
      <c r="F3757" t="str">
        <f t="shared" si="58"/>
        <v>Aggregate1-in-2September System Peak Day30% Cycling3</v>
      </c>
      <c r="G3757">
        <v>6.8256480000000002</v>
      </c>
      <c r="H3757">
        <v>6.8256480000000002</v>
      </c>
      <c r="I3757">
        <v>71.698400000000007</v>
      </c>
      <c r="J3757">
        <v>0</v>
      </c>
      <c r="K3757">
        <v>0</v>
      </c>
      <c r="L3757">
        <v>0</v>
      </c>
      <c r="M3757">
        <v>0</v>
      </c>
      <c r="N3757">
        <v>0</v>
      </c>
      <c r="O3757">
        <v>1469</v>
      </c>
    </row>
    <row r="3758" spans="1:15">
      <c r="A3758" t="s">
        <v>31</v>
      </c>
      <c r="B3758" t="s">
        <v>39</v>
      </c>
      <c r="C3758" t="s">
        <v>43</v>
      </c>
      <c r="D3758" t="s">
        <v>53</v>
      </c>
      <c r="E3758" s="9">
        <v>4</v>
      </c>
      <c r="F3758" t="str">
        <f t="shared" si="58"/>
        <v>Average Per Ton1-in-2September System Peak Day30% Cycling4</v>
      </c>
      <c r="G3758">
        <v>0.4411583</v>
      </c>
      <c r="H3758">
        <v>0.4411583</v>
      </c>
      <c r="I3758">
        <v>72.085099999999997</v>
      </c>
      <c r="J3758">
        <v>0</v>
      </c>
      <c r="K3758">
        <v>0</v>
      </c>
      <c r="L3758">
        <v>0</v>
      </c>
      <c r="M3758">
        <v>0</v>
      </c>
      <c r="N3758">
        <v>0</v>
      </c>
      <c r="O3758">
        <v>1469</v>
      </c>
    </row>
    <row r="3759" spans="1:15">
      <c r="A3759" t="s">
        <v>29</v>
      </c>
      <c r="B3759" t="s">
        <v>39</v>
      </c>
      <c r="C3759" t="s">
        <v>43</v>
      </c>
      <c r="D3759" t="s">
        <v>53</v>
      </c>
      <c r="E3759" s="9">
        <v>4</v>
      </c>
      <c r="F3759" t="str">
        <f t="shared" si="58"/>
        <v>Average Per Premise1-in-2September System Peak Day30% Cycling4</v>
      </c>
      <c r="G3759">
        <v>4.5489759999999997</v>
      </c>
      <c r="H3759">
        <v>4.5489759999999997</v>
      </c>
      <c r="I3759">
        <v>72.085099999999997</v>
      </c>
      <c r="J3759">
        <v>0</v>
      </c>
      <c r="K3759">
        <v>0</v>
      </c>
      <c r="L3759">
        <v>0</v>
      </c>
      <c r="M3759">
        <v>0</v>
      </c>
      <c r="N3759">
        <v>0</v>
      </c>
      <c r="O3759">
        <v>1469</v>
      </c>
    </row>
    <row r="3760" spans="1:15">
      <c r="A3760" t="s">
        <v>30</v>
      </c>
      <c r="B3760" t="s">
        <v>39</v>
      </c>
      <c r="C3760" t="s">
        <v>43</v>
      </c>
      <c r="D3760" t="s">
        <v>53</v>
      </c>
      <c r="E3760" s="9">
        <v>4</v>
      </c>
      <c r="F3760" t="str">
        <f t="shared" si="58"/>
        <v>Average Per Device1-in-2September System Peak Day30% Cycling4</v>
      </c>
      <c r="G3760">
        <v>1.708628</v>
      </c>
      <c r="H3760">
        <v>1.708628</v>
      </c>
      <c r="I3760">
        <v>72.085099999999997</v>
      </c>
      <c r="J3760">
        <v>0</v>
      </c>
      <c r="K3760">
        <v>0</v>
      </c>
      <c r="L3760">
        <v>0</v>
      </c>
      <c r="M3760">
        <v>0</v>
      </c>
      <c r="N3760">
        <v>0</v>
      </c>
      <c r="O3760">
        <v>1469</v>
      </c>
    </row>
    <row r="3761" spans="1:15">
      <c r="A3761" t="s">
        <v>51</v>
      </c>
      <c r="B3761" t="s">
        <v>39</v>
      </c>
      <c r="C3761" t="s">
        <v>43</v>
      </c>
      <c r="D3761" t="s">
        <v>53</v>
      </c>
      <c r="E3761" s="9">
        <v>4</v>
      </c>
      <c r="F3761" t="str">
        <f t="shared" si="58"/>
        <v>Aggregate1-in-2September System Peak Day30% Cycling4</v>
      </c>
      <c r="G3761">
        <v>6.6824459999999997</v>
      </c>
      <c r="H3761">
        <v>6.6824459999999997</v>
      </c>
      <c r="I3761">
        <v>72.085099999999997</v>
      </c>
      <c r="J3761">
        <v>0</v>
      </c>
      <c r="K3761">
        <v>0</v>
      </c>
      <c r="L3761">
        <v>0</v>
      </c>
      <c r="M3761">
        <v>0</v>
      </c>
      <c r="N3761">
        <v>0</v>
      </c>
      <c r="O3761">
        <v>1469</v>
      </c>
    </row>
    <row r="3762" spans="1:15">
      <c r="A3762" t="s">
        <v>31</v>
      </c>
      <c r="B3762" t="s">
        <v>39</v>
      </c>
      <c r="C3762" t="s">
        <v>43</v>
      </c>
      <c r="D3762" t="s">
        <v>53</v>
      </c>
      <c r="E3762" s="9">
        <v>5</v>
      </c>
      <c r="F3762" t="str">
        <f t="shared" si="58"/>
        <v>Average Per Ton1-in-2September System Peak Day30% Cycling5</v>
      </c>
      <c r="G3762">
        <v>0.44781650000000001</v>
      </c>
      <c r="H3762">
        <v>0.44781650000000001</v>
      </c>
      <c r="I3762">
        <v>71.662999999999997</v>
      </c>
      <c r="J3762">
        <v>0</v>
      </c>
      <c r="K3762">
        <v>0</v>
      </c>
      <c r="L3762">
        <v>0</v>
      </c>
      <c r="M3762">
        <v>0</v>
      </c>
      <c r="N3762">
        <v>0</v>
      </c>
      <c r="O3762">
        <v>1469</v>
      </c>
    </row>
    <row r="3763" spans="1:15">
      <c r="A3763" t="s">
        <v>29</v>
      </c>
      <c r="B3763" t="s">
        <v>39</v>
      </c>
      <c r="C3763" t="s">
        <v>43</v>
      </c>
      <c r="D3763" t="s">
        <v>53</v>
      </c>
      <c r="E3763" s="9">
        <v>5</v>
      </c>
      <c r="F3763" t="str">
        <f t="shared" si="58"/>
        <v>Average Per Premise1-in-2September System Peak Day30% Cycling5</v>
      </c>
      <c r="G3763">
        <v>4.6176320000000004</v>
      </c>
      <c r="H3763">
        <v>4.6176320000000004</v>
      </c>
      <c r="I3763">
        <v>71.662999999999997</v>
      </c>
      <c r="J3763">
        <v>0</v>
      </c>
      <c r="K3763">
        <v>0</v>
      </c>
      <c r="L3763">
        <v>0</v>
      </c>
      <c r="M3763">
        <v>0</v>
      </c>
      <c r="N3763">
        <v>0</v>
      </c>
      <c r="O3763">
        <v>1469</v>
      </c>
    </row>
    <row r="3764" spans="1:15">
      <c r="A3764" t="s">
        <v>30</v>
      </c>
      <c r="B3764" t="s">
        <v>39</v>
      </c>
      <c r="C3764" t="s">
        <v>43</v>
      </c>
      <c r="D3764" t="s">
        <v>53</v>
      </c>
      <c r="E3764" s="9">
        <v>5</v>
      </c>
      <c r="F3764" t="str">
        <f t="shared" si="58"/>
        <v>Average Per Device1-in-2September System Peak Day30% Cycling5</v>
      </c>
      <c r="G3764">
        <v>1.734416</v>
      </c>
      <c r="H3764">
        <v>1.734416</v>
      </c>
      <c r="I3764">
        <v>71.662999999999997</v>
      </c>
      <c r="J3764">
        <v>0</v>
      </c>
      <c r="K3764">
        <v>0</v>
      </c>
      <c r="L3764">
        <v>0</v>
      </c>
      <c r="M3764">
        <v>0</v>
      </c>
      <c r="N3764">
        <v>0</v>
      </c>
      <c r="O3764">
        <v>1469</v>
      </c>
    </row>
    <row r="3765" spans="1:15">
      <c r="A3765" t="s">
        <v>51</v>
      </c>
      <c r="B3765" t="s">
        <v>39</v>
      </c>
      <c r="C3765" t="s">
        <v>43</v>
      </c>
      <c r="D3765" t="s">
        <v>53</v>
      </c>
      <c r="E3765" s="9">
        <v>5</v>
      </c>
      <c r="F3765" t="str">
        <f t="shared" si="58"/>
        <v>Aggregate1-in-2September System Peak Day30% Cycling5</v>
      </c>
      <c r="G3765">
        <v>6.7833009999999998</v>
      </c>
      <c r="H3765">
        <v>6.7833009999999998</v>
      </c>
      <c r="I3765">
        <v>71.662999999999997</v>
      </c>
      <c r="J3765">
        <v>0</v>
      </c>
      <c r="K3765">
        <v>0</v>
      </c>
      <c r="L3765">
        <v>0</v>
      </c>
      <c r="M3765">
        <v>0</v>
      </c>
      <c r="N3765">
        <v>0</v>
      </c>
      <c r="O3765">
        <v>1469</v>
      </c>
    </row>
    <row r="3766" spans="1:15">
      <c r="A3766" t="s">
        <v>31</v>
      </c>
      <c r="B3766" t="s">
        <v>39</v>
      </c>
      <c r="C3766" t="s">
        <v>43</v>
      </c>
      <c r="D3766" t="s">
        <v>53</v>
      </c>
      <c r="E3766" s="9">
        <v>6</v>
      </c>
      <c r="F3766" t="str">
        <f t="shared" si="58"/>
        <v>Average Per Ton1-in-2September System Peak Day30% Cycling6</v>
      </c>
      <c r="G3766">
        <v>0.49671280000000001</v>
      </c>
      <c r="H3766">
        <v>0.49671280000000001</v>
      </c>
      <c r="I3766">
        <v>71.505099999999999</v>
      </c>
      <c r="J3766">
        <v>0</v>
      </c>
      <c r="K3766">
        <v>0</v>
      </c>
      <c r="L3766">
        <v>0</v>
      </c>
      <c r="M3766">
        <v>0</v>
      </c>
      <c r="N3766">
        <v>0</v>
      </c>
      <c r="O3766">
        <v>1469</v>
      </c>
    </row>
    <row r="3767" spans="1:15">
      <c r="A3767" t="s">
        <v>29</v>
      </c>
      <c r="B3767" t="s">
        <v>39</v>
      </c>
      <c r="C3767" t="s">
        <v>43</v>
      </c>
      <c r="D3767" t="s">
        <v>53</v>
      </c>
      <c r="E3767" s="9">
        <v>6</v>
      </c>
      <c r="F3767" t="str">
        <f t="shared" si="58"/>
        <v>Average Per Premise1-in-2September System Peak Day30% Cycling6</v>
      </c>
      <c r="G3767">
        <v>5.121823</v>
      </c>
      <c r="H3767">
        <v>5.121823</v>
      </c>
      <c r="I3767">
        <v>71.505099999999999</v>
      </c>
      <c r="J3767">
        <v>0</v>
      </c>
      <c r="K3767">
        <v>0</v>
      </c>
      <c r="L3767">
        <v>0</v>
      </c>
      <c r="M3767">
        <v>0</v>
      </c>
      <c r="N3767">
        <v>0</v>
      </c>
      <c r="O3767">
        <v>1469</v>
      </c>
    </row>
    <row r="3768" spans="1:15">
      <c r="A3768" t="s">
        <v>30</v>
      </c>
      <c r="B3768" t="s">
        <v>39</v>
      </c>
      <c r="C3768" t="s">
        <v>43</v>
      </c>
      <c r="D3768" t="s">
        <v>53</v>
      </c>
      <c r="E3768" s="9">
        <v>6</v>
      </c>
      <c r="F3768" t="str">
        <f t="shared" si="58"/>
        <v>Average Per Device1-in-2September System Peak Day30% Cycling6</v>
      </c>
      <c r="G3768">
        <v>1.923794</v>
      </c>
      <c r="H3768">
        <v>1.923794</v>
      </c>
      <c r="I3768">
        <v>71.505099999999999</v>
      </c>
      <c r="J3768">
        <v>0</v>
      </c>
      <c r="K3768">
        <v>0</v>
      </c>
      <c r="L3768">
        <v>0</v>
      </c>
      <c r="M3768">
        <v>0</v>
      </c>
      <c r="N3768">
        <v>0</v>
      </c>
      <c r="O3768">
        <v>1469</v>
      </c>
    </row>
    <row r="3769" spans="1:15">
      <c r="A3769" t="s">
        <v>51</v>
      </c>
      <c r="B3769" t="s">
        <v>39</v>
      </c>
      <c r="C3769" t="s">
        <v>43</v>
      </c>
      <c r="D3769" t="s">
        <v>53</v>
      </c>
      <c r="E3769" s="9">
        <v>6</v>
      </c>
      <c r="F3769" t="str">
        <f t="shared" si="58"/>
        <v>Aggregate1-in-2September System Peak Day30% Cycling6</v>
      </c>
      <c r="G3769">
        <v>7.5239580000000004</v>
      </c>
      <c r="H3769">
        <v>7.5239580000000004</v>
      </c>
      <c r="I3769">
        <v>71.505099999999999</v>
      </c>
      <c r="J3769">
        <v>0</v>
      </c>
      <c r="K3769">
        <v>0</v>
      </c>
      <c r="L3769">
        <v>0</v>
      </c>
      <c r="M3769">
        <v>0</v>
      </c>
      <c r="N3769">
        <v>0</v>
      </c>
      <c r="O3769">
        <v>1469</v>
      </c>
    </row>
    <row r="3770" spans="1:15">
      <c r="A3770" t="s">
        <v>31</v>
      </c>
      <c r="B3770" t="s">
        <v>39</v>
      </c>
      <c r="C3770" t="s">
        <v>43</v>
      </c>
      <c r="D3770" t="s">
        <v>53</v>
      </c>
      <c r="E3770" s="9">
        <v>7</v>
      </c>
      <c r="F3770" t="str">
        <f t="shared" si="58"/>
        <v>Average Per Ton1-in-2September System Peak Day30% Cycling7</v>
      </c>
      <c r="G3770">
        <v>0.56900580000000001</v>
      </c>
      <c r="H3770">
        <v>0.56900580000000001</v>
      </c>
      <c r="I3770">
        <v>71.963200000000001</v>
      </c>
      <c r="J3770">
        <v>0</v>
      </c>
      <c r="K3770">
        <v>0</v>
      </c>
      <c r="L3770">
        <v>0</v>
      </c>
      <c r="M3770">
        <v>0</v>
      </c>
      <c r="N3770">
        <v>0</v>
      </c>
      <c r="O3770">
        <v>1469</v>
      </c>
    </row>
    <row r="3771" spans="1:15">
      <c r="A3771" t="s">
        <v>29</v>
      </c>
      <c r="B3771" t="s">
        <v>39</v>
      </c>
      <c r="C3771" t="s">
        <v>43</v>
      </c>
      <c r="D3771" t="s">
        <v>53</v>
      </c>
      <c r="E3771" s="9">
        <v>7</v>
      </c>
      <c r="F3771" t="str">
        <f t="shared" si="58"/>
        <v>Average Per Premise1-in-2September System Peak Day30% Cycling7</v>
      </c>
      <c r="G3771">
        <v>5.867267</v>
      </c>
      <c r="H3771">
        <v>5.867267</v>
      </c>
      <c r="I3771">
        <v>71.963200000000001</v>
      </c>
      <c r="J3771">
        <v>0</v>
      </c>
      <c r="K3771">
        <v>0</v>
      </c>
      <c r="L3771">
        <v>0</v>
      </c>
      <c r="M3771">
        <v>0</v>
      </c>
      <c r="N3771">
        <v>0</v>
      </c>
      <c r="O3771">
        <v>1469</v>
      </c>
    </row>
    <row r="3772" spans="1:15">
      <c r="A3772" t="s">
        <v>30</v>
      </c>
      <c r="B3772" t="s">
        <v>39</v>
      </c>
      <c r="C3772" t="s">
        <v>43</v>
      </c>
      <c r="D3772" t="s">
        <v>53</v>
      </c>
      <c r="E3772" s="9">
        <v>7</v>
      </c>
      <c r="F3772" t="str">
        <f t="shared" si="58"/>
        <v>Average Per Device1-in-2September System Peak Day30% Cycling7</v>
      </c>
      <c r="G3772">
        <v>2.2037879999999999</v>
      </c>
      <c r="H3772">
        <v>2.2037879999999999</v>
      </c>
      <c r="I3772">
        <v>71.963200000000001</v>
      </c>
      <c r="J3772">
        <v>0</v>
      </c>
      <c r="K3772">
        <v>0</v>
      </c>
      <c r="L3772">
        <v>0</v>
      </c>
      <c r="M3772">
        <v>0</v>
      </c>
      <c r="N3772">
        <v>0</v>
      </c>
      <c r="O3772">
        <v>1469</v>
      </c>
    </row>
    <row r="3773" spans="1:15">
      <c r="A3773" t="s">
        <v>51</v>
      </c>
      <c r="B3773" t="s">
        <v>39</v>
      </c>
      <c r="C3773" t="s">
        <v>43</v>
      </c>
      <c r="D3773" t="s">
        <v>53</v>
      </c>
      <c r="E3773" s="9">
        <v>7</v>
      </c>
      <c r="F3773" t="str">
        <f t="shared" si="58"/>
        <v>Aggregate1-in-2September System Peak Day30% Cycling7</v>
      </c>
      <c r="G3773">
        <v>8.6190160000000002</v>
      </c>
      <c r="H3773">
        <v>8.6190160000000002</v>
      </c>
      <c r="I3773">
        <v>71.963200000000001</v>
      </c>
      <c r="J3773">
        <v>0</v>
      </c>
      <c r="K3773">
        <v>0</v>
      </c>
      <c r="L3773">
        <v>0</v>
      </c>
      <c r="M3773">
        <v>0</v>
      </c>
      <c r="N3773">
        <v>0</v>
      </c>
      <c r="O3773">
        <v>1469</v>
      </c>
    </row>
    <row r="3774" spans="1:15">
      <c r="A3774" t="s">
        <v>31</v>
      </c>
      <c r="B3774" t="s">
        <v>39</v>
      </c>
      <c r="C3774" t="s">
        <v>43</v>
      </c>
      <c r="D3774" t="s">
        <v>53</v>
      </c>
      <c r="E3774" s="9">
        <v>8</v>
      </c>
      <c r="F3774" t="str">
        <f t="shared" si="58"/>
        <v>Average Per Ton1-in-2September System Peak Day30% Cycling8</v>
      </c>
      <c r="G3774">
        <v>0.69547749999999997</v>
      </c>
      <c r="H3774">
        <v>0.69547749999999997</v>
      </c>
      <c r="I3774">
        <v>76.620800000000003</v>
      </c>
      <c r="J3774">
        <v>0</v>
      </c>
      <c r="K3774">
        <v>0</v>
      </c>
      <c r="L3774">
        <v>0</v>
      </c>
      <c r="M3774">
        <v>0</v>
      </c>
      <c r="N3774">
        <v>0</v>
      </c>
      <c r="O3774">
        <v>1469</v>
      </c>
    </row>
    <row r="3775" spans="1:15">
      <c r="A3775" t="s">
        <v>29</v>
      </c>
      <c r="B3775" t="s">
        <v>39</v>
      </c>
      <c r="C3775" t="s">
        <v>43</v>
      </c>
      <c r="D3775" t="s">
        <v>53</v>
      </c>
      <c r="E3775" s="9">
        <v>8</v>
      </c>
      <c r="F3775" t="str">
        <f t="shared" si="58"/>
        <v>Average Per Premise1-in-2September System Peak Day30% Cycling8</v>
      </c>
      <c r="G3775">
        <v>7.1713719999999999</v>
      </c>
      <c r="H3775">
        <v>7.1713719999999999</v>
      </c>
      <c r="I3775">
        <v>76.620800000000003</v>
      </c>
      <c r="J3775">
        <v>0</v>
      </c>
      <c r="K3775">
        <v>0</v>
      </c>
      <c r="L3775">
        <v>0</v>
      </c>
      <c r="M3775">
        <v>0</v>
      </c>
      <c r="N3775">
        <v>0</v>
      </c>
      <c r="O3775">
        <v>1469</v>
      </c>
    </row>
    <row r="3776" spans="1:15">
      <c r="A3776" t="s">
        <v>30</v>
      </c>
      <c r="B3776" t="s">
        <v>39</v>
      </c>
      <c r="C3776" t="s">
        <v>43</v>
      </c>
      <c r="D3776" t="s">
        <v>53</v>
      </c>
      <c r="E3776" s="9">
        <v>8</v>
      </c>
      <c r="F3776" t="str">
        <f t="shared" si="58"/>
        <v>Average Per Device1-in-2September System Peak Day30% Cycling8</v>
      </c>
      <c r="G3776">
        <v>2.693619</v>
      </c>
      <c r="H3776">
        <v>2.693619</v>
      </c>
      <c r="I3776">
        <v>76.620800000000003</v>
      </c>
      <c r="J3776">
        <v>0</v>
      </c>
      <c r="K3776">
        <v>0</v>
      </c>
      <c r="L3776">
        <v>0</v>
      </c>
      <c r="M3776">
        <v>0</v>
      </c>
      <c r="N3776">
        <v>0</v>
      </c>
      <c r="O3776">
        <v>1469</v>
      </c>
    </row>
    <row r="3777" spans="1:15">
      <c r="A3777" t="s">
        <v>51</v>
      </c>
      <c r="B3777" t="s">
        <v>39</v>
      </c>
      <c r="C3777" t="s">
        <v>43</v>
      </c>
      <c r="D3777" t="s">
        <v>53</v>
      </c>
      <c r="E3777" s="9">
        <v>8</v>
      </c>
      <c r="F3777" t="str">
        <f t="shared" si="58"/>
        <v>Aggregate1-in-2September System Peak Day30% Cycling8</v>
      </c>
      <c r="G3777">
        <v>10.534750000000001</v>
      </c>
      <c r="H3777">
        <v>10.534750000000001</v>
      </c>
      <c r="I3777">
        <v>76.620800000000003</v>
      </c>
      <c r="J3777">
        <v>0</v>
      </c>
      <c r="K3777">
        <v>0</v>
      </c>
      <c r="L3777">
        <v>0</v>
      </c>
      <c r="M3777">
        <v>0</v>
      </c>
      <c r="N3777">
        <v>0</v>
      </c>
      <c r="O3777">
        <v>1469</v>
      </c>
    </row>
    <row r="3778" spans="1:15">
      <c r="A3778" t="s">
        <v>31</v>
      </c>
      <c r="B3778" t="s">
        <v>39</v>
      </c>
      <c r="C3778" t="s">
        <v>43</v>
      </c>
      <c r="D3778" t="s">
        <v>53</v>
      </c>
      <c r="E3778" s="9">
        <v>9</v>
      </c>
      <c r="F3778" t="str">
        <f t="shared" si="58"/>
        <v>Average Per Ton1-in-2September System Peak Day30% Cycling9</v>
      </c>
      <c r="G3778">
        <v>0.88909919999999998</v>
      </c>
      <c r="H3778">
        <v>0.88909919999999998</v>
      </c>
      <c r="I3778">
        <v>81.436999999999998</v>
      </c>
      <c r="J3778">
        <v>0</v>
      </c>
      <c r="K3778">
        <v>0</v>
      </c>
      <c r="L3778">
        <v>0</v>
      </c>
      <c r="M3778">
        <v>0</v>
      </c>
      <c r="N3778">
        <v>0</v>
      </c>
      <c r="O3778">
        <v>1469</v>
      </c>
    </row>
    <row r="3779" spans="1:15">
      <c r="A3779" t="s">
        <v>29</v>
      </c>
      <c r="B3779" t="s">
        <v>39</v>
      </c>
      <c r="C3779" t="s">
        <v>43</v>
      </c>
      <c r="D3779" t="s">
        <v>53</v>
      </c>
      <c r="E3779" s="9">
        <v>9</v>
      </c>
      <c r="F3779" t="str">
        <f t="shared" ref="F3779:F3842" si="59">CONCATENATE(A3779,B3779,C3779,D3779,E3779)</f>
        <v>Average Per Premise1-in-2September System Peak Day30% Cycling9</v>
      </c>
      <c r="G3779">
        <v>9.1678909999999991</v>
      </c>
      <c r="H3779">
        <v>9.1678909999999991</v>
      </c>
      <c r="I3779">
        <v>81.436999999999998</v>
      </c>
      <c r="J3779">
        <v>0</v>
      </c>
      <c r="K3779">
        <v>0</v>
      </c>
      <c r="L3779">
        <v>0</v>
      </c>
      <c r="M3779">
        <v>0</v>
      </c>
      <c r="N3779">
        <v>0</v>
      </c>
      <c r="O3779">
        <v>1469</v>
      </c>
    </row>
    <row r="3780" spans="1:15">
      <c r="A3780" t="s">
        <v>30</v>
      </c>
      <c r="B3780" t="s">
        <v>39</v>
      </c>
      <c r="C3780" t="s">
        <v>43</v>
      </c>
      <c r="D3780" t="s">
        <v>53</v>
      </c>
      <c r="E3780" s="9">
        <v>9</v>
      </c>
      <c r="F3780" t="str">
        <f t="shared" si="59"/>
        <v>Average Per Device1-in-2September System Peak Day30% Cycling9</v>
      </c>
      <c r="G3780">
        <v>3.4435259999999999</v>
      </c>
      <c r="H3780">
        <v>3.4435259999999999</v>
      </c>
      <c r="I3780">
        <v>81.436999999999998</v>
      </c>
      <c r="J3780">
        <v>0</v>
      </c>
      <c r="K3780">
        <v>0</v>
      </c>
      <c r="L3780">
        <v>0</v>
      </c>
      <c r="M3780">
        <v>0</v>
      </c>
      <c r="N3780">
        <v>0</v>
      </c>
      <c r="O3780">
        <v>1469</v>
      </c>
    </row>
    <row r="3781" spans="1:15">
      <c r="A3781" t="s">
        <v>51</v>
      </c>
      <c r="B3781" t="s">
        <v>39</v>
      </c>
      <c r="C3781" t="s">
        <v>43</v>
      </c>
      <c r="D3781" t="s">
        <v>53</v>
      </c>
      <c r="E3781" s="9">
        <v>9</v>
      </c>
      <c r="F3781" t="str">
        <f t="shared" si="59"/>
        <v>Aggregate1-in-2September System Peak Day30% Cycling9</v>
      </c>
      <c r="G3781">
        <v>13.46763</v>
      </c>
      <c r="H3781">
        <v>13.46763</v>
      </c>
      <c r="I3781">
        <v>81.436999999999998</v>
      </c>
      <c r="J3781">
        <v>0</v>
      </c>
      <c r="K3781">
        <v>0</v>
      </c>
      <c r="L3781">
        <v>0</v>
      </c>
      <c r="M3781">
        <v>0</v>
      </c>
      <c r="N3781">
        <v>0</v>
      </c>
      <c r="O3781">
        <v>1469</v>
      </c>
    </row>
    <row r="3782" spans="1:15">
      <c r="A3782" t="s">
        <v>31</v>
      </c>
      <c r="B3782" t="s">
        <v>39</v>
      </c>
      <c r="C3782" t="s">
        <v>43</v>
      </c>
      <c r="D3782" t="s">
        <v>53</v>
      </c>
      <c r="E3782" s="9">
        <v>10</v>
      </c>
      <c r="F3782" t="str">
        <f t="shared" si="59"/>
        <v>Average Per Ton1-in-2September System Peak Day30% Cycling10</v>
      </c>
      <c r="G3782">
        <v>1.063442</v>
      </c>
      <c r="H3782">
        <v>1.063442</v>
      </c>
      <c r="I3782">
        <v>86.2791</v>
      </c>
      <c r="J3782">
        <v>0</v>
      </c>
      <c r="K3782">
        <v>0</v>
      </c>
      <c r="L3782">
        <v>0</v>
      </c>
      <c r="M3782">
        <v>0</v>
      </c>
      <c r="N3782">
        <v>0</v>
      </c>
      <c r="O3782">
        <v>1469</v>
      </c>
    </row>
    <row r="3783" spans="1:15">
      <c r="A3783" t="s">
        <v>29</v>
      </c>
      <c r="B3783" t="s">
        <v>39</v>
      </c>
      <c r="C3783" t="s">
        <v>43</v>
      </c>
      <c r="D3783" t="s">
        <v>53</v>
      </c>
      <c r="E3783" s="9">
        <v>10</v>
      </c>
      <c r="F3783" t="str">
        <f t="shared" si="59"/>
        <v>Average Per Premise1-in-2September System Peak Day30% Cycling10</v>
      </c>
      <c r="G3783">
        <v>10.965619999999999</v>
      </c>
      <c r="H3783">
        <v>10.965619999999999</v>
      </c>
      <c r="I3783">
        <v>86.2791</v>
      </c>
      <c r="J3783">
        <v>0</v>
      </c>
      <c r="K3783">
        <v>0</v>
      </c>
      <c r="L3783">
        <v>0</v>
      </c>
      <c r="M3783">
        <v>0</v>
      </c>
      <c r="N3783">
        <v>0</v>
      </c>
      <c r="O3783">
        <v>1469</v>
      </c>
    </row>
    <row r="3784" spans="1:15">
      <c r="A3784" t="s">
        <v>30</v>
      </c>
      <c r="B3784" t="s">
        <v>39</v>
      </c>
      <c r="C3784" t="s">
        <v>43</v>
      </c>
      <c r="D3784" t="s">
        <v>53</v>
      </c>
      <c r="E3784" s="9">
        <v>10</v>
      </c>
      <c r="F3784" t="str">
        <f t="shared" si="59"/>
        <v>Average Per Device1-in-2September System Peak Day30% Cycling10</v>
      </c>
      <c r="G3784">
        <v>4.1187649999999998</v>
      </c>
      <c r="H3784">
        <v>4.1187649999999998</v>
      </c>
      <c r="I3784">
        <v>86.2791</v>
      </c>
      <c r="J3784">
        <v>0</v>
      </c>
      <c r="K3784">
        <v>0</v>
      </c>
      <c r="L3784">
        <v>0</v>
      </c>
      <c r="M3784">
        <v>0</v>
      </c>
      <c r="N3784">
        <v>0</v>
      </c>
      <c r="O3784">
        <v>1469</v>
      </c>
    </row>
    <row r="3785" spans="1:15">
      <c r="A3785" t="s">
        <v>51</v>
      </c>
      <c r="B3785" t="s">
        <v>39</v>
      </c>
      <c r="C3785" t="s">
        <v>43</v>
      </c>
      <c r="D3785" t="s">
        <v>53</v>
      </c>
      <c r="E3785" s="9">
        <v>10</v>
      </c>
      <c r="F3785" t="str">
        <f t="shared" si="59"/>
        <v>Aggregate1-in-2September System Peak Day30% Cycling10</v>
      </c>
      <c r="G3785">
        <v>16.10849</v>
      </c>
      <c r="H3785">
        <v>16.10849</v>
      </c>
      <c r="I3785">
        <v>86.2791</v>
      </c>
      <c r="J3785">
        <v>0</v>
      </c>
      <c r="K3785">
        <v>0</v>
      </c>
      <c r="L3785">
        <v>0</v>
      </c>
      <c r="M3785">
        <v>0</v>
      </c>
      <c r="N3785">
        <v>0</v>
      </c>
      <c r="O3785">
        <v>1469</v>
      </c>
    </row>
    <row r="3786" spans="1:15">
      <c r="A3786" t="s">
        <v>31</v>
      </c>
      <c r="B3786" t="s">
        <v>39</v>
      </c>
      <c r="C3786" t="s">
        <v>43</v>
      </c>
      <c r="D3786" t="s">
        <v>53</v>
      </c>
      <c r="E3786" s="9">
        <v>11</v>
      </c>
      <c r="F3786" t="str">
        <f t="shared" si="59"/>
        <v>Average Per Ton1-in-2September System Peak Day30% Cycling11</v>
      </c>
      <c r="G3786">
        <v>1.195948</v>
      </c>
      <c r="H3786">
        <v>1.195948</v>
      </c>
      <c r="I3786">
        <v>88.993899999999996</v>
      </c>
      <c r="J3786">
        <v>0</v>
      </c>
      <c r="K3786">
        <v>0</v>
      </c>
      <c r="L3786">
        <v>0</v>
      </c>
      <c r="M3786">
        <v>0</v>
      </c>
      <c r="N3786">
        <v>0</v>
      </c>
      <c r="O3786">
        <v>1469</v>
      </c>
    </row>
    <row r="3787" spans="1:15">
      <c r="A3787" t="s">
        <v>29</v>
      </c>
      <c r="B3787" t="s">
        <v>39</v>
      </c>
      <c r="C3787" t="s">
        <v>43</v>
      </c>
      <c r="D3787" t="s">
        <v>53</v>
      </c>
      <c r="E3787" s="9">
        <v>11</v>
      </c>
      <c r="F3787" t="str">
        <f t="shared" si="59"/>
        <v>Average Per Premise1-in-2September System Peak Day30% Cycling11</v>
      </c>
      <c r="G3787">
        <v>12.331939999999999</v>
      </c>
      <c r="H3787">
        <v>12.331939999999999</v>
      </c>
      <c r="I3787">
        <v>88.993899999999996</v>
      </c>
      <c r="J3787">
        <v>0</v>
      </c>
      <c r="K3787">
        <v>0</v>
      </c>
      <c r="L3787">
        <v>0</v>
      </c>
      <c r="M3787">
        <v>0</v>
      </c>
      <c r="N3787">
        <v>0</v>
      </c>
      <c r="O3787">
        <v>1469</v>
      </c>
    </row>
    <row r="3788" spans="1:15">
      <c r="A3788" t="s">
        <v>30</v>
      </c>
      <c r="B3788" t="s">
        <v>39</v>
      </c>
      <c r="C3788" t="s">
        <v>43</v>
      </c>
      <c r="D3788" t="s">
        <v>53</v>
      </c>
      <c r="E3788" s="9">
        <v>11</v>
      </c>
      <c r="F3788" t="str">
        <f t="shared" si="59"/>
        <v>Average Per Device1-in-2September System Peak Day30% Cycling11</v>
      </c>
      <c r="G3788">
        <v>4.6319660000000002</v>
      </c>
      <c r="H3788">
        <v>4.6319660000000002</v>
      </c>
      <c r="I3788">
        <v>88.993899999999996</v>
      </c>
      <c r="J3788">
        <v>0</v>
      </c>
      <c r="K3788">
        <v>0</v>
      </c>
      <c r="L3788">
        <v>0</v>
      </c>
      <c r="M3788">
        <v>0</v>
      </c>
      <c r="N3788">
        <v>0</v>
      </c>
      <c r="O3788">
        <v>1469</v>
      </c>
    </row>
    <row r="3789" spans="1:15">
      <c r="A3789" t="s">
        <v>51</v>
      </c>
      <c r="B3789" t="s">
        <v>39</v>
      </c>
      <c r="C3789" t="s">
        <v>43</v>
      </c>
      <c r="D3789" t="s">
        <v>53</v>
      </c>
      <c r="E3789" s="9">
        <v>11</v>
      </c>
      <c r="F3789" t="str">
        <f t="shared" si="59"/>
        <v>Aggregate1-in-2September System Peak Day30% Cycling11</v>
      </c>
      <c r="G3789">
        <v>18.11562</v>
      </c>
      <c r="H3789">
        <v>18.11562</v>
      </c>
      <c r="I3789">
        <v>88.993899999999996</v>
      </c>
      <c r="J3789">
        <v>0</v>
      </c>
      <c r="K3789">
        <v>0</v>
      </c>
      <c r="L3789">
        <v>0</v>
      </c>
      <c r="M3789">
        <v>0</v>
      </c>
      <c r="N3789">
        <v>0</v>
      </c>
      <c r="O3789">
        <v>1469</v>
      </c>
    </row>
    <row r="3790" spans="1:15">
      <c r="A3790" t="s">
        <v>31</v>
      </c>
      <c r="B3790" t="s">
        <v>39</v>
      </c>
      <c r="C3790" t="s">
        <v>43</v>
      </c>
      <c r="D3790" t="s">
        <v>53</v>
      </c>
      <c r="E3790" s="9">
        <v>12</v>
      </c>
      <c r="F3790" t="str">
        <f t="shared" si="59"/>
        <v>Average Per Ton1-in-2September System Peak Day30% Cycling12</v>
      </c>
      <c r="G3790">
        <v>1.266672</v>
      </c>
      <c r="H3790">
        <v>1.266672</v>
      </c>
      <c r="I3790">
        <v>90.338999999999999</v>
      </c>
      <c r="J3790">
        <v>0</v>
      </c>
      <c r="K3790">
        <v>0</v>
      </c>
      <c r="L3790">
        <v>0</v>
      </c>
      <c r="M3790">
        <v>0</v>
      </c>
      <c r="N3790">
        <v>0</v>
      </c>
      <c r="O3790">
        <v>1469</v>
      </c>
    </row>
    <row r="3791" spans="1:15">
      <c r="A3791" t="s">
        <v>29</v>
      </c>
      <c r="B3791" t="s">
        <v>39</v>
      </c>
      <c r="C3791" t="s">
        <v>43</v>
      </c>
      <c r="D3791" t="s">
        <v>53</v>
      </c>
      <c r="E3791" s="9">
        <v>12</v>
      </c>
      <c r="F3791" t="str">
        <f t="shared" si="59"/>
        <v>Average Per Premise1-in-2September System Peak Day30% Cycling12</v>
      </c>
      <c r="G3791">
        <v>13.061199999999999</v>
      </c>
      <c r="H3791">
        <v>13.061199999999999</v>
      </c>
      <c r="I3791">
        <v>90.338999999999999</v>
      </c>
      <c r="J3791">
        <v>0</v>
      </c>
      <c r="K3791">
        <v>0</v>
      </c>
      <c r="L3791">
        <v>0</v>
      </c>
      <c r="M3791">
        <v>0</v>
      </c>
      <c r="N3791">
        <v>0</v>
      </c>
      <c r="O3791">
        <v>1469</v>
      </c>
    </row>
    <row r="3792" spans="1:15">
      <c r="A3792" t="s">
        <v>30</v>
      </c>
      <c r="B3792" t="s">
        <v>39</v>
      </c>
      <c r="C3792" t="s">
        <v>43</v>
      </c>
      <c r="D3792" t="s">
        <v>53</v>
      </c>
      <c r="E3792" s="9">
        <v>12</v>
      </c>
      <c r="F3792" t="str">
        <f t="shared" si="59"/>
        <v>Average Per Device1-in-2September System Peak Day30% Cycling12</v>
      </c>
      <c r="G3792">
        <v>4.9058830000000002</v>
      </c>
      <c r="H3792">
        <v>4.9058830000000002</v>
      </c>
      <c r="I3792">
        <v>90.338999999999999</v>
      </c>
      <c r="J3792">
        <v>0</v>
      </c>
      <c r="K3792">
        <v>0</v>
      </c>
      <c r="L3792">
        <v>0</v>
      </c>
      <c r="M3792">
        <v>0</v>
      </c>
      <c r="N3792">
        <v>0</v>
      </c>
      <c r="O3792">
        <v>1469</v>
      </c>
    </row>
    <row r="3793" spans="1:15">
      <c r="A3793" t="s">
        <v>51</v>
      </c>
      <c r="B3793" t="s">
        <v>39</v>
      </c>
      <c r="C3793" t="s">
        <v>43</v>
      </c>
      <c r="D3793" t="s">
        <v>53</v>
      </c>
      <c r="E3793" s="9">
        <v>12</v>
      </c>
      <c r="F3793" t="str">
        <f t="shared" si="59"/>
        <v>Aggregate1-in-2September System Peak Day30% Cycling12</v>
      </c>
      <c r="G3793">
        <v>19.186910000000001</v>
      </c>
      <c r="H3793">
        <v>19.186910000000001</v>
      </c>
      <c r="I3793">
        <v>90.338999999999999</v>
      </c>
      <c r="J3793">
        <v>0</v>
      </c>
      <c r="K3793">
        <v>0</v>
      </c>
      <c r="L3793">
        <v>0</v>
      </c>
      <c r="M3793">
        <v>0</v>
      </c>
      <c r="N3793">
        <v>0</v>
      </c>
      <c r="O3793">
        <v>1469</v>
      </c>
    </row>
    <row r="3794" spans="1:15">
      <c r="A3794" t="s">
        <v>31</v>
      </c>
      <c r="B3794" t="s">
        <v>39</v>
      </c>
      <c r="C3794" t="s">
        <v>43</v>
      </c>
      <c r="D3794" t="s">
        <v>53</v>
      </c>
      <c r="E3794" s="9">
        <v>13</v>
      </c>
      <c r="F3794" t="str">
        <f t="shared" si="59"/>
        <v>Average Per Ton1-in-2September System Peak Day30% Cycling13</v>
      </c>
      <c r="G3794">
        <v>1.289714</v>
      </c>
      <c r="H3794">
        <v>1.289714</v>
      </c>
      <c r="I3794">
        <v>89.484700000000004</v>
      </c>
      <c r="J3794">
        <v>0</v>
      </c>
      <c r="K3794">
        <v>0</v>
      </c>
      <c r="L3794">
        <v>0</v>
      </c>
      <c r="M3794">
        <v>0</v>
      </c>
      <c r="N3794">
        <v>0</v>
      </c>
      <c r="O3794">
        <v>1469</v>
      </c>
    </row>
    <row r="3795" spans="1:15">
      <c r="A3795" t="s">
        <v>29</v>
      </c>
      <c r="B3795" t="s">
        <v>39</v>
      </c>
      <c r="C3795" t="s">
        <v>43</v>
      </c>
      <c r="D3795" t="s">
        <v>53</v>
      </c>
      <c r="E3795" s="9">
        <v>13</v>
      </c>
      <c r="F3795" t="str">
        <f t="shared" si="59"/>
        <v>Average Per Premise1-in-2September System Peak Day30% Cycling13</v>
      </c>
      <c r="G3795">
        <v>13.29881</v>
      </c>
      <c r="H3795">
        <v>13.29881</v>
      </c>
      <c r="I3795">
        <v>89.484700000000004</v>
      </c>
      <c r="J3795">
        <v>0</v>
      </c>
      <c r="K3795">
        <v>0</v>
      </c>
      <c r="L3795">
        <v>0</v>
      </c>
      <c r="M3795">
        <v>0</v>
      </c>
      <c r="N3795">
        <v>0</v>
      </c>
      <c r="O3795">
        <v>1469</v>
      </c>
    </row>
    <row r="3796" spans="1:15">
      <c r="A3796" t="s">
        <v>30</v>
      </c>
      <c r="B3796" t="s">
        <v>39</v>
      </c>
      <c r="C3796" t="s">
        <v>43</v>
      </c>
      <c r="D3796" t="s">
        <v>53</v>
      </c>
      <c r="E3796" s="9">
        <v>13</v>
      </c>
      <c r="F3796" t="str">
        <f t="shared" si="59"/>
        <v>Average Per Device1-in-2September System Peak Day30% Cycling13</v>
      </c>
      <c r="G3796">
        <v>4.9951290000000004</v>
      </c>
      <c r="H3796">
        <v>4.9951290000000004</v>
      </c>
      <c r="I3796">
        <v>89.484700000000004</v>
      </c>
      <c r="J3796">
        <v>0</v>
      </c>
      <c r="K3796">
        <v>0</v>
      </c>
      <c r="L3796">
        <v>0</v>
      </c>
      <c r="M3796">
        <v>0</v>
      </c>
      <c r="N3796">
        <v>0</v>
      </c>
      <c r="O3796">
        <v>1469</v>
      </c>
    </row>
    <row r="3797" spans="1:15">
      <c r="A3797" t="s">
        <v>51</v>
      </c>
      <c r="B3797" t="s">
        <v>39</v>
      </c>
      <c r="C3797" t="s">
        <v>43</v>
      </c>
      <c r="D3797" t="s">
        <v>53</v>
      </c>
      <c r="E3797" s="9">
        <v>13</v>
      </c>
      <c r="F3797" t="str">
        <f t="shared" si="59"/>
        <v>Aggregate1-in-2September System Peak Day30% Cycling13</v>
      </c>
      <c r="G3797">
        <v>19.53595</v>
      </c>
      <c r="H3797">
        <v>19.53595</v>
      </c>
      <c r="I3797">
        <v>89.484700000000004</v>
      </c>
      <c r="J3797">
        <v>0</v>
      </c>
      <c r="K3797">
        <v>0</v>
      </c>
      <c r="L3797">
        <v>0</v>
      </c>
      <c r="M3797">
        <v>0</v>
      </c>
      <c r="N3797">
        <v>0</v>
      </c>
      <c r="O3797">
        <v>1469</v>
      </c>
    </row>
    <row r="3798" spans="1:15">
      <c r="A3798" t="s">
        <v>31</v>
      </c>
      <c r="B3798" t="s">
        <v>39</v>
      </c>
      <c r="C3798" t="s">
        <v>43</v>
      </c>
      <c r="D3798" t="s">
        <v>53</v>
      </c>
      <c r="E3798" s="9">
        <v>14</v>
      </c>
      <c r="F3798" t="str">
        <f t="shared" si="59"/>
        <v>Average Per Ton1-in-2September System Peak Day30% Cycling14</v>
      </c>
      <c r="G3798">
        <v>1.2178290000000001</v>
      </c>
      <c r="H3798">
        <v>1.2949980000000001</v>
      </c>
      <c r="I3798">
        <v>88.836600000000004</v>
      </c>
      <c r="J3798">
        <v>5.39894E-2</v>
      </c>
      <c r="K3798">
        <v>6.7684300000000003E-2</v>
      </c>
      <c r="L3798">
        <v>7.7169299999999996E-2</v>
      </c>
      <c r="M3798">
        <v>8.6654400000000006E-2</v>
      </c>
      <c r="N3798">
        <v>0.1003493</v>
      </c>
      <c r="O3798">
        <v>1469</v>
      </c>
    </row>
    <row r="3799" spans="1:15">
      <c r="A3799" t="s">
        <v>29</v>
      </c>
      <c r="B3799" t="s">
        <v>39</v>
      </c>
      <c r="C3799" t="s">
        <v>43</v>
      </c>
      <c r="D3799" t="s">
        <v>53</v>
      </c>
      <c r="E3799" s="9">
        <v>14</v>
      </c>
      <c r="F3799" t="str">
        <f t="shared" si="59"/>
        <v>Average Per Premise1-in-2September System Peak Day30% Cycling14</v>
      </c>
      <c r="G3799">
        <v>12.55757</v>
      </c>
      <c r="H3799">
        <v>13.353289999999999</v>
      </c>
      <c r="I3799">
        <v>88.836600000000004</v>
      </c>
      <c r="J3799">
        <v>0.55670819999999999</v>
      </c>
      <c r="K3799">
        <v>0.69792220000000005</v>
      </c>
      <c r="L3799">
        <v>0.79572670000000001</v>
      </c>
      <c r="M3799">
        <v>0.89353110000000002</v>
      </c>
      <c r="N3799">
        <v>1.034745</v>
      </c>
      <c r="O3799">
        <v>1469</v>
      </c>
    </row>
    <row r="3800" spans="1:15">
      <c r="A3800" t="s">
        <v>30</v>
      </c>
      <c r="B3800" t="s">
        <v>39</v>
      </c>
      <c r="C3800" t="s">
        <v>43</v>
      </c>
      <c r="D3800" t="s">
        <v>53</v>
      </c>
      <c r="E3800" s="9">
        <v>14</v>
      </c>
      <c r="F3800" t="str">
        <f t="shared" si="59"/>
        <v>Average Per Device1-in-2September System Peak Day30% Cycling14</v>
      </c>
      <c r="G3800">
        <v>4.7167130000000004</v>
      </c>
      <c r="H3800">
        <v>5.0155940000000001</v>
      </c>
      <c r="I3800">
        <v>88.836600000000004</v>
      </c>
      <c r="J3800">
        <v>0.2091037</v>
      </c>
      <c r="K3800">
        <v>0.26214470000000001</v>
      </c>
      <c r="L3800">
        <v>0.2988807</v>
      </c>
      <c r="M3800">
        <v>0.33561679999999999</v>
      </c>
      <c r="N3800">
        <v>0.38865769999999999</v>
      </c>
      <c r="O3800">
        <v>1469</v>
      </c>
    </row>
    <row r="3801" spans="1:15">
      <c r="A3801" t="s">
        <v>51</v>
      </c>
      <c r="B3801" t="s">
        <v>39</v>
      </c>
      <c r="C3801" t="s">
        <v>43</v>
      </c>
      <c r="D3801" t="s">
        <v>53</v>
      </c>
      <c r="E3801" s="9">
        <v>14</v>
      </c>
      <c r="F3801" t="str">
        <f t="shared" si="59"/>
        <v>Aggregate1-in-2September System Peak Day30% Cycling14</v>
      </c>
      <c r="G3801">
        <v>18.44707</v>
      </c>
      <c r="H3801">
        <v>19.61599</v>
      </c>
      <c r="I3801">
        <v>88.836600000000004</v>
      </c>
      <c r="J3801">
        <v>0.81780439999999999</v>
      </c>
      <c r="K3801">
        <v>1.0252479999999999</v>
      </c>
      <c r="L3801">
        <v>1.168922</v>
      </c>
      <c r="M3801">
        <v>1.312597</v>
      </c>
      <c r="N3801">
        <v>1.5200400000000001</v>
      </c>
      <c r="O3801">
        <v>1469</v>
      </c>
    </row>
    <row r="3802" spans="1:15">
      <c r="A3802" t="s">
        <v>31</v>
      </c>
      <c r="B3802" t="s">
        <v>39</v>
      </c>
      <c r="C3802" t="s">
        <v>43</v>
      </c>
      <c r="D3802" t="s">
        <v>53</v>
      </c>
      <c r="E3802" s="9">
        <v>15</v>
      </c>
      <c r="F3802" t="str">
        <f t="shared" si="59"/>
        <v>Average Per Ton1-in-2September System Peak Day30% Cycling15</v>
      </c>
      <c r="G3802">
        <v>1.208874</v>
      </c>
      <c r="H3802">
        <v>1.29457</v>
      </c>
      <c r="I3802">
        <v>88.614699999999999</v>
      </c>
      <c r="J3802">
        <v>5.9955399999999999E-2</v>
      </c>
      <c r="K3802">
        <v>7.5163599999999997E-2</v>
      </c>
      <c r="L3802">
        <v>8.5696800000000004E-2</v>
      </c>
      <c r="M3802">
        <v>9.6229999999999996E-2</v>
      </c>
      <c r="N3802">
        <v>0.1114382</v>
      </c>
      <c r="O3802">
        <v>1469</v>
      </c>
    </row>
    <row r="3803" spans="1:15">
      <c r="A3803" t="s">
        <v>29</v>
      </c>
      <c r="B3803" t="s">
        <v>39</v>
      </c>
      <c r="C3803" t="s">
        <v>43</v>
      </c>
      <c r="D3803" t="s">
        <v>53</v>
      </c>
      <c r="E3803" s="9">
        <v>15</v>
      </c>
      <c r="F3803" t="str">
        <f t="shared" si="59"/>
        <v>Average Per Premise1-in-2September System Peak Day30% Cycling15</v>
      </c>
      <c r="G3803">
        <v>12.46522</v>
      </c>
      <c r="H3803">
        <v>13.348879999999999</v>
      </c>
      <c r="I3803">
        <v>88.614699999999999</v>
      </c>
      <c r="J3803">
        <v>0.61822650000000001</v>
      </c>
      <c r="K3803">
        <v>0.77504510000000004</v>
      </c>
      <c r="L3803">
        <v>0.88365720000000003</v>
      </c>
      <c r="M3803">
        <v>0.99226930000000002</v>
      </c>
      <c r="N3803">
        <v>1.1490880000000001</v>
      </c>
      <c r="O3803">
        <v>1469</v>
      </c>
    </row>
    <row r="3804" spans="1:15">
      <c r="A3804" t="s">
        <v>30</v>
      </c>
      <c r="B3804" t="s">
        <v>39</v>
      </c>
      <c r="C3804" t="s">
        <v>43</v>
      </c>
      <c r="D3804" t="s">
        <v>53</v>
      </c>
      <c r="E3804" s="9">
        <v>15</v>
      </c>
      <c r="F3804" t="str">
        <f t="shared" si="59"/>
        <v>Average Per Device1-in-2September System Peak Day30% Cycling15</v>
      </c>
      <c r="G3804">
        <v>4.6820279999999999</v>
      </c>
      <c r="H3804">
        <v>5.0139360000000002</v>
      </c>
      <c r="I3804">
        <v>88.614699999999999</v>
      </c>
      <c r="J3804">
        <v>0.23221030000000001</v>
      </c>
      <c r="K3804">
        <v>0.2911126</v>
      </c>
      <c r="L3804">
        <v>0.33190809999999998</v>
      </c>
      <c r="M3804">
        <v>0.37270360000000002</v>
      </c>
      <c r="N3804">
        <v>0.43160579999999998</v>
      </c>
      <c r="O3804">
        <v>1469</v>
      </c>
    </row>
    <row r="3805" spans="1:15">
      <c r="A3805" t="s">
        <v>51</v>
      </c>
      <c r="B3805" t="s">
        <v>39</v>
      </c>
      <c r="C3805" t="s">
        <v>43</v>
      </c>
      <c r="D3805" t="s">
        <v>53</v>
      </c>
      <c r="E3805" s="9">
        <v>15</v>
      </c>
      <c r="F3805" t="str">
        <f t="shared" si="59"/>
        <v>Aggregate1-in-2September System Peak Day30% Cycling15</v>
      </c>
      <c r="G3805">
        <v>18.311409999999999</v>
      </c>
      <c r="H3805">
        <v>19.60951</v>
      </c>
      <c r="I3805">
        <v>88.614699999999999</v>
      </c>
      <c r="J3805">
        <v>0.9081747</v>
      </c>
      <c r="K3805">
        <v>1.138541</v>
      </c>
      <c r="L3805">
        <v>1.298092</v>
      </c>
      <c r="M3805">
        <v>1.4576439999999999</v>
      </c>
      <c r="N3805">
        <v>1.68801</v>
      </c>
      <c r="O3805">
        <v>1469</v>
      </c>
    </row>
    <row r="3806" spans="1:15">
      <c r="A3806" t="s">
        <v>31</v>
      </c>
      <c r="B3806" t="s">
        <v>39</v>
      </c>
      <c r="C3806" t="s">
        <v>43</v>
      </c>
      <c r="D3806" t="s">
        <v>53</v>
      </c>
      <c r="E3806" s="9">
        <v>16</v>
      </c>
      <c r="F3806" t="str">
        <f t="shared" si="59"/>
        <v>Average Per Ton1-in-2September System Peak Day30% Cycling16</v>
      </c>
      <c r="G3806">
        <v>1.190707</v>
      </c>
      <c r="H3806">
        <v>1.2684120000000001</v>
      </c>
      <c r="I3806">
        <v>87.716099999999997</v>
      </c>
      <c r="J3806">
        <v>5.4363500000000002E-2</v>
      </c>
      <c r="K3806">
        <v>6.81533E-2</v>
      </c>
      <c r="L3806">
        <v>7.7703999999999995E-2</v>
      </c>
      <c r="M3806">
        <v>8.7254799999999993E-2</v>
      </c>
      <c r="N3806">
        <v>0.1010446</v>
      </c>
      <c r="O3806">
        <v>1469</v>
      </c>
    </row>
    <row r="3807" spans="1:15">
      <c r="A3807" t="s">
        <v>29</v>
      </c>
      <c r="B3807" t="s">
        <v>39</v>
      </c>
      <c r="C3807" t="s">
        <v>43</v>
      </c>
      <c r="D3807" t="s">
        <v>53</v>
      </c>
      <c r="E3807" s="9">
        <v>16</v>
      </c>
      <c r="F3807" t="str">
        <f t="shared" si="59"/>
        <v>Average Per Premise1-in-2September System Peak Day30% Cycling16</v>
      </c>
      <c r="G3807">
        <v>12.277900000000001</v>
      </c>
      <c r="H3807">
        <v>13.07915</v>
      </c>
      <c r="I3807">
        <v>87.716099999999997</v>
      </c>
      <c r="J3807">
        <v>0.5605656</v>
      </c>
      <c r="K3807">
        <v>0.70275810000000005</v>
      </c>
      <c r="L3807">
        <v>0.80124019999999996</v>
      </c>
      <c r="M3807">
        <v>0.89972240000000003</v>
      </c>
      <c r="N3807">
        <v>1.0419149999999999</v>
      </c>
      <c r="O3807">
        <v>1469</v>
      </c>
    </row>
    <row r="3808" spans="1:15">
      <c r="A3808" t="s">
        <v>30</v>
      </c>
      <c r="B3808" t="s">
        <v>39</v>
      </c>
      <c r="C3808" t="s">
        <v>43</v>
      </c>
      <c r="D3808" t="s">
        <v>53</v>
      </c>
      <c r="E3808" s="9">
        <v>16</v>
      </c>
      <c r="F3808" t="str">
        <f t="shared" si="59"/>
        <v>Average Per Device1-in-2September System Peak Day30% Cycling16</v>
      </c>
      <c r="G3808">
        <v>4.6116700000000002</v>
      </c>
      <c r="H3808">
        <v>4.9126219999999998</v>
      </c>
      <c r="I3808">
        <v>87.716099999999997</v>
      </c>
      <c r="J3808">
        <v>0.2105525</v>
      </c>
      <c r="K3808">
        <v>0.2639611</v>
      </c>
      <c r="L3808">
        <v>0.30095159999999999</v>
      </c>
      <c r="M3808">
        <v>0.33794220000000003</v>
      </c>
      <c r="N3808">
        <v>0.3913508</v>
      </c>
      <c r="O3808">
        <v>1469</v>
      </c>
    </row>
    <row r="3809" spans="1:15">
      <c r="A3809" t="s">
        <v>51</v>
      </c>
      <c r="B3809" t="s">
        <v>39</v>
      </c>
      <c r="C3809" t="s">
        <v>43</v>
      </c>
      <c r="D3809" t="s">
        <v>53</v>
      </c>
      <c r="E3809" s="9">
        <v>16</v>
      </c>
      <c r="F3809" t="str">
        <f t="shared" si="59"/>
        <v>Aggregate1-in-2September System Peak Day30% Cycling16</v>
      </c>
      <c r="G3809">
        <v>18.036239999999999</v>
      </c>
      <c r="H3809">
        <v>19.213259999999998</v>
      </c>
      <c r="I3809">
        <v>87.716099999999997</v>
      </c>
      <c r="J3809">
        <v>0.82347090000000001</v>
      </c>
      <c r="K3809">
        <v>1.0323519999999999</v>
      </c>
      <c r="L3809">
        <v>1.177022</v>
      </c>
      <c r="M3809">
        <v>1.3216920000000001</v>
      </c>
      <c r="N3809">
        <v>1.530573</v>
      </c>
      <c r="O3809">
        <v>1469</v>
      </c>
    </row>
    <row r="3810" spans="1:15">
      <c r="A3810" t="s">
        <v>31</v>
      </c>
      <c r="B3810" t="s">
        <v>39</v>
      </c>
      <c r="C3810" t="s">
        <v>43</v>
      </c>
      <c r="D3810" t="s">
        <v>53</v>
      </c>
      <c r="E3810" s="9">
        <v>17</v>
      </c>
      <c r="F3810" t="str">
        <f t="shared" si="59"/>
        <v>Average Per Ton1-in-2September System Peak Day30% Cycling17</v>
      </c>
      <c r="G3810">
        <v>1.140018</v>
      </c>
      <c r="H3810">
        <v>1.2070449999999999</v>
      </c>
      <c r="I3810">
        <v>87.155199999999994</v>
      </c>
      <c r="J3810">
        <v>4.68931E-2</v>
      </c>
      <c r="K3810">
        <v>5.8788E-2</v>
      </c>
      <c r="L3810">
        <v>6.70264E-2</v>
      </c>
      <c r="M3810">
        <v>7.5264700000000004E-2</v>
      </c>
      <c r="N3810">
        <v>8.7159600000000004E-2</v>
      </c>
      <c r="O3810">
        <v>1469</v>
      </c>
    </row>
    <row r="3811" spans="1:15">
      <c r="A3811" t="s">
        <v>29</v>
      </c>
      <c r="B3811" t="s">
        <v>39</v>
      </c>
      <c r="C3811" t="s">
        <v>43</v>
      </c>
      <c r="D3811" t="s">
        <v>53</v>
      </c>
      <c r="E3811" s="9">
        <v>17</v>
      </c>
      <c r="F3811" t="str">
        <f t="shared" si="59"/>
        <v>Average Per Premise1-in-2September System Peak Day30% Cycling17</v>
      </c>
      <c r="G3811">
        <v>11.755229999999999</v>
      </c>
      <c r="H3811">
        <v>12.44637</v>
      </c>
      <c r="I3811">
        <v>87.155199999999994</v>
      </c>
      <c r="J3811">
        <v>0.48353570000000001</v>
      </c>
      <c r="K3811">
        <v>0.60618890000000003</v>
      </c>
      <c r="L3811">
        <v>0.69113809999999998</v>
      </c>
      <c r="M3811">
        <v>0.77608730000000004</v>
      </c>
      <c r="N3811">
        <v>0.89874039999999999</v>
      </c>
      <c r="O3811">
        <v>1469</v>
      </c>
    </row>
    <row r="3812" spans="1:15">
      <c r="A3812" t="s">
        <v>30</v>
      </c>
      <c r="B3812" t="s">
        <v>39</v>
      </c>
      <c r="C3812" t="s">
        <v>43</v>
      </c>
      <c r="D3812" t="s">
        <v>53</v>
      </c>
      <c r="E3812" s="9">
        <v>17</v>
      </c>
      <c r="F3812" t="str">
        <f t="shared" si="59"/>
        <v>Average Per Device1-in-2September System Peak Day30% Cycling17</v>
      </c>
      <c r="G3812">
        <v>4.415349</v>
      </c>
      <c r="H3812">
        <v>4.6749450000000001</v>
      </c>
      <c r="I3812">
        <v>87.155199999999994</v>
      </c>
      <c r="J3812">
        <v>0.18161949999999999</v>
      </c>
      <c r="K3812">
        <v>0.2276889</v>
      </c>
      <c r="L3812">
        <v>0.25959650000000001</v>
      </c>
      <c r="M3812">
        <v>0.29150399999999999</v>
      </c>
      <c r="N3812">
        <v>0.33757340000000002</v>
      </c>
      <c r="O3812">
        <v>1469</v>
      </c>
    </row>
    <row r="3813" spans="1:15">
      <c r="A3813" t="s">
        <v>51</v>
      </c>
      <c r="B3813" t="s">
        <v>39</v>
      </c>
      <c r="C3813" t="s">
        <v>43</v>
      </c>
      <c r="D3813" t="s">
        <v>53</v>
      </c>
      <c r="E3813" s="9">
        <v>17</v>
      </c>
      <c r="F3813" t="str">
        <f t="shared" si="59"/>
        <v>Aggregate1-in-2September System Peak Day30% Cycling17</v>
      </c>
      <c r="G3813">
        <v>17.268429999999999</v>
      </c>
      <c r="H3813">
        <v>18.283709999999999</v>
      </c>
      <c r="I3813">
        <v>87.155199999999994</v>
      </c>
      <c r="J3813">
        <v>0.710314</v>
      </c>
      <c r="K3813">
        <v>0.89049149999999999</v>
      </c>
      <c r="L3813">
        <v>1.015282</v>
      </c>
      <c r="M3813">
        <v>1.140072</v>
      </c>
      <c r="N3813">
        <v>1.3202499999999999</v>
      </c>
      <c r="O3813">
        <v>1469</v>
      </c>
    </row>
    <row r="3814" spans="1:15">
      <c r="A3814" t="s">
        <v>31</v>
      </c>
      <c r="B3814" t="s">
        <v>39</v>
      </c>
      <c r="C3814" t="s">
        <v>43</v>
      </c>
      <c r="D3814" t="s">
        <v>53</v>
      </c>
      <c r="E3814" s="9">
        <v>18</v>
      </c>
      <c r="F3814" t="str">
        <f t="shared" si="59"/>
        <v>Average Per Ton1-in-2September System Peak Day30% Cycling18</v>
      </c>
      <c r="G3814">
        <v>1.0238590000000001</v>
      </c>
      <c r="H3814">
        <v>1.0870930000000001</v>
      </c>
      <c r="I3814">
        <v>84.5351</v>
      </c>
      <c r="J3814">
        <v>4.42397E-2</v>
      </c>
      <c r="K3814">
        <v>5.5461499999999997E-2</v>
      </c>
      <c r="L3814">
        <v>6.3233700000000004E-2</v>
      </c>
      <c r="M3814">
        <v>7.1005899999999997E-2</v>
      </c>
      <c r="N3814">
        <v>8.2227700000000001E-2</v>
      </c>
      <c r="O3814">
        <v>1469</v>
      </c>
    </row>
    <row r="3815" spans="1:15">
      <c r="A3815" t="s">
        <v>29</v>
      </c>
      <c r="B3815" t="s">
        <v>39</v>
      </c>
      <c r="C3815" t="s">
        <v>43</v>
      </c>
      <c r="D3815" t="s">
        <v>53</v>
      </c>
      <c r="E3815" s="9">
        <v>18</v>
      </c>
      <c r="F3815" t="str">
        <f t="shared" si="59"/>
        <v>Average Per Premise1-in-2September System Peak Day30% Cycling18</v>
      </c>
      <c r="G3815">
        <v>10.557460000000001</v>
      </c>
      <c r="H3815">
        <v>11.209490000000001</v>
      </c>
      <c r="I3815">
        <v>84.5351</v>
      </c>
      <c r="J3815">
        <v>0.45617489999999999</v>
      </c>
      <c r="K3815">
        <v>0.57188779999999995</v>
      </c>
      <c r="L3815">
        <v>0.65203009999999995</v>
      </c>
      <c r="M3815">
        <v>0.7321725</v>
      </c>
      <c r="N3815">
        <v>0.84788529999999995</v>
      </c>
      <c r="O3815">
        <v>1469</v>
      </c>
    </row>
    <row r="3816" spans="1:15">
      <c r="A3816" t="s">
        <v>30</v>
      </c>
      <c r="B3816" t="s">
        <v>39</v>
      </c>
      <c r="C3816" t="s">
        <v>43</v>
      </c>
      <c r="D3816" t="s">
        <v>53</v>
      </c>
      <c r="E3816" s="9">
        <v>18</v>
      </c>
      <c r="F3816" t="str">
        <f t="shared" si="59"/>
        <v>Average Per Device1-in-2September System Peak Day30% Cycling18</v>
      </c>
      <c r="G3816">
        <v>3.9654579999999999</v>
      </c>
      <c r="H3816">
        <v>4.2103659999999996</v>
      </c>
      <c r="I3816">
        <v>84.5351</v>
      </c>
      <c r="J3816">
        <v>0.17134260000000001</v>
      </c>
      <c r="K3816">
        <v>0.2148052</v>
      </c>
      <c r="L3816">
        <v>0.24490719999999999</v>
      </c>
      <c r="M3816">
        <v>0.27500930000000001</v>
      </c>
      <c r="N3816">
        <v>0.31847189999999997</v>
      </c>
      <c r="O3816">
        <v>1469</v>
      </c>
    </row>
    <row r="3817" spans="1:15">
      <c r="A3817" t="s">
        <v>51</v>
      </c>
      <c r="B3817" t="s">
        <v>39</v>
      </c>
      <c r="C3817" t="s">
        <v>43</v>
      </c>
      <c r="D3817" t="s">
        <v>53</v>
      </c>
      <c r="E3817" s="9">
        <v>18</v>
      </c>
      <c r="F3817" t="str">
        <f t="shared" si="59"/>
        <v>Aggregate1-in-2September System Peak Day30% Cycling18</v>
      </c>
      <c r="G3817">
        <v>15.50891</v>
      </c>
      <c r="H3817">
        <v>16.466740000000001</v>
      </c>
      <c r="I3817">
        <v>84.5351</v>
      </c>
      <c r="J3817">
        <v>0.67012090000000002</v>
      </c>
      <c r="K3817">
        <v>0.84010309999999999</v>
      </c>
      <c r="L3817">
        <v>0.95783220000000002</v>
      </c>
      <c r="M3817">
        <v>1.075561</v>
      </c>
      <c r="N3817">
        <v>1.2455430000000001</v>
      </c>
      <c r="O3817">
        <v>1469</v>
      </c>
    </row>
    <row r="3818" spans="1:15">
      <c r="A3818" t="s">
        <v>31</v>
      </c>
      <c r="B3818" t="s">
        <v>39</v>
      </c>
      <c r="C3818" t="s">
        <v>43</v>
      </c>
      <c r="D3818" t="s">
        <v>53</v>
      </c>
      <c r="E3818" s="9">
        <v>19</v>
      </c>
      <c r="F3818" t="str">
        <f t="shared" si="59"/>
        <v>Average Per Ton1-in-2September System Peak Day30% Cycling19</v>
      </c>
      <c r="G3818">
        <v>0.94550279999999998</v>
      </c>
      <c r="H3818">
        <v>0.94550279999999998</v>
      </c>
      <c r="I3818">
        <v>80.961200000000005</v>
      </c>
      <c r="J3818">
        <v>0</v>
      </c>
      <c r="K3818">
        <v>0</v>
      </c>
      <c r="L3818">
        <v>0</v>
      </c>
      <c r="M3818">
        <v>0</v>
      </c>
      <c r="N3818">
        <v>0</v>
      </c>
      <c r="O3818">
        <v>1469</v>
      </c>
    </row>
    <row r="3819" spans="1:15">
      <c r="A3819" t="s">
        <v>29</v>
      </c>
      <c r="B3819" t="s">
        <v>39</v>
      </c>
      <c r="C3819" t="s">
        <v>43</v>
      </c>
      <c r="D3819" t="s">
        <v>53</v>
      </c>
      <c r="E3819" s="9">
        <v>19</v>
      </c>
      <c r="F3819" t="str">
        <f t="shared" si="59"/>
        <v>Average Per Premise1-in-2September System Peak Day30% Cycling19</v>
      </c>
      <c r="G3819">
        <v>9.7494929999999993</v>
      </c>
      <c r="H3819">
        <v>9.7494929999999993</v>
      </c>
      <c r="I3819">
        <v>80.961200000000005</v>
      </c>
      <c r="J3819">
        <v>0</v>
      </c>
      <c r="K3819">
        <v>0</v>
      </c>
      <c r="L3819">
        <v>0</v>
      </c>
      <c r="M3819">
        <v>0</v>
      </c>
      <c r="N3819">
        <v>0</v>
      </c>
      <c r="O3819">
        <v>1469</v>
      </c>
    </row>
    <row r="3820" spans="1:15">
      <c r="A3820" t="s">
        <v>30</v>
      </c>
      <c r="B3820" t="s">
        <v>39</v>
      </c>
      <c r="C3820" t="s">
        <v>43</v>
      </c>
      <c r="D3820" t="s">
        <v>53</v>
      </c>
      <c r="E3820" s="9">
        <v>19</v>
      </c>
      <c r="F3820" t="str">
        <f t="shared" si="59"/>
        <v>Average Per Device1-in-2September System Peak Day30% Cycling19</v>
      </c>
      <c r="G3820">
        <v>3.6619799999999998</v>
      </c>
      <c r="H3820">
        <v>3.6619799999999998</v>
      </c>
      <c r="I3820">
        <v>80.961200000000005</v>
      </c>
      <c r="J3820">
        <v>0</v>
      </c>
      <c r="K3820">
        <v>0</v>
      </c>
      <c r="L3820">
        <v>0</v>
      </c>
      <c r="M3820">
        <v>0</v>
      </c>
      <c r="N3820">
        <v>0</v>
      </c>
      <c r="O3820">
        <v>1469</v>
      </c>
    </row>
    <row r="3821" spans="1:15">
      <c r="A3821" t="s">
        <v>51</v>
      </c>
      <c r="B3821" t="s">
        <v>39</v>
      </c>
      <c r="C3821" t="s">
        <v>43</v>
      </c>
      <c r="D3821" t="s">
        <v>53</v>
      </c>
      <c r="E3821" s="9">
        <v>19</v>
      </c>
      <c r="F3821" t="str">
        <f t="shared" si="59"/>
        <v>Aggregate1-in-2September System Peak Day30% Cycling19</v>
      </c>
      <c r="G3821">
        <v>14.321999999999999</v>
      </c>
      <c r="H3821">
        <v>14.321999999999999</v>
      </c>
      <c r="I3821">
        <v>80.961200000000005</v>
      </c>
      <c r="J3821">
        <v>0</v>
      </c>
      <c r="K3821">
        <v>0</v>
      </c>
      <c r="L3821">
        <v>0</v>
      </c>
      <c r="M3821">
        <v>0</v>
      </c>
      <c r="N3821">
        <v>0</v>
      </c>
      <c r="O3821">
        <v>1469</v>
      </c>
    </row>
    <row r="3822" spans="1:15">
      <c r="A3822" t="s">
        <v>31</v>
      </c>
      <c r="B3822" t="s">
        <v>39</v>
      </c>
      <c r="C3822" t="s">
        <v>43</v>
      </c>
      <c r="D3822" t="s">
        <v>53</v>
      </c>
      <c r="E3822" s="9">
        <v>20</v>
      </c>
      <c r="F3822" t="str">
        <f t="shared" si="59"/>
        <v>Average Per Ton1-in-2September System Peak Day30% Cycling20</v>
      </c>
      <c r="G3822">
        <v>0.88467180000000001</v>
      </c>
      <c r="H3822">
        <v>0.88467180000000001</v>
      </c>
      <c r="I3822">
        <v>77.988399999999999</v>
      </c>
      <c r="J3822">
        <v>0</v>
      </c>
      <c r="K3822">
        <v>0</v>
      </c>
      <c r="L3822">
        <v>0</v>
      </c>
      <c r="M3822">
        <v>0</v>
      </c>
      <c r="N3822">
        <v>0</v>
      </c>
      <c r="O3822">
        <v>1469</v>
      </c>
    </row>
    <row r="3823" spans="1:15">
      <c r="A3823" t="s">
        <v>29</v>
      </c>
      <c r="B3823" t="s">
        <v>39</v>
      </c>
      <c r="C3823" t="s">
        <v>43</v>
      </c>
      <c r="D3823" t="s">
        <v>53</v>
      </c>
      <c r="E3823" s="9">
        <v>20</v>
      </c>
      <c r="F3823" t="str">
        <f t="shared" si="59"/>
        <v>Average Per Premise1-in-2September System Peak Day30% Cycling20</v>
      </c>
      <c r="G3823">
        <v>9.1222370000000002</v>
      </c>
      <c r="H3823">
        <v>9.1222370000000002</v>
      </c>
      <c r="I3823">
        <v>77.988399999999999</v>
      </c>
      <c r="J3823">
        <v>0</v>
      </c>
      <c r="K3823">
        <v>0</v>
      </c>
      <c r="L3823">
        <v>0</v>
      </c>
      <c r="M3823">
        <v>0</v>
      </c>
      <c r="N3823">
        <v>0</v>
      </c>
      <c r="O3823">
        <v>1469</v>
      </c>
    </row>
    <row r="3824" spans="1:15">
      <c r="A3824" t="s">
        <v>30</v>
      </c>
      <c r="B3824" t="s">
        <v>39</v>
      </c>
      <c r="C3824" t="s">
        <v>43</v>
      </c>
      <c r="D3824" t="s">
        <v>53</v>
      </c>
      <c r="E3824" s="9">
        <v>20</v>
      </c>
      <c r="F3824" t="str">
        <f t="shared" si="59"/>
        <v>Average Per Device1-in-2September System Peak Day30% Cycling20</v>
      </c>
      <c r="G3824">
        <v>3.4263789999999998</v>
      </c>
      <c r="H3824">
        <v>3.4263789999999998</v>
      </c>
      <c r="I3824">
        <v>77.988399999999999</v>
      </c>
      <c r="J3824">
        <v>0</v>
      </c>
      <c r="K3824">
        <v>0</v>
      </c>
      <c r="L3824">
        <v>0</v>
      </c>
      <c r="M3824">
        <v>0</v>
      </c>
      <c r="N3824">
        <v>0</v>
      </c>
      <c r="O3824">
        <v>1469</v>
      </c>
    </row>
    <row r="3825" spans="1:15">
      <c r="A3825" t="s">
        <v>51</v>
      </c>
      <c r="B3825" t="s">
        <v>39</v>
      </c>
      <c r="C3825" t="s">
        <v>43</v>
      </c>
      <c r="D3825" t="s">
        <v>53</v>
      </c>
      <c r="E3825" s="9">
        <v>20</v>
      </c>
      <c r="F3825" t="str">
        <f t="shared" si="59"/>
        <v>Aggregate1-in-2September System Peak Day30% Cycling20</v>
      </c>
      <c r="G3825">
        <v>13.40057</v>
      </c>
      <c r="H3825">
        <v>13.40057</v>
      </c>
      <c r="I3825">
        <v>77.988399999999999</v>
      </c>
      <c r="J3825">
        <v>0</v>
      </c>
      <c r="K3825">
        <v>0</v>
      </c>
      <c r="L3825">
        <v>0</v>
      </c>
      <c r="M3825">
        <v>0</v>
      </c>
      <c r="N3825">
        <v>0</v>
      </c>
      <c r="O3825">
        <v>1469</v>
      </c>
    </row>
    <row r="3826" spans="1:15">
      <c r="A3826" t="s">
        <v>31</v>
      </c>
      <c r="B3826" t="s">
        <v>39</v>
      </c>
      <c r="C3826" t="s">
        <v>43</v>
      </c>
      <c r="D3826" t="s">
        <v>53</v>
      </c>
      <c r="E3826" s="9">
        <v>21</v>
      </c>
      <c r="F3826" t="str">
        <f t="shared" si="59"/>
        <v>Average Per Ton1-in-2September System Peak Day30% Cycling21</v>
      </c>
      <c r="G3826">
        <v>0.82997790000000005</v>
      </c>
      <c r="H3826">
        <v>0.82997790000000005</v>
      </c>
      <c r="I3826">
        <v>75.810100000000006</v>
      </c>
      <c r="J3826">
        <v>0</v>
      </c>
      <c r="K3826">
        <v>0</v>
      </c>
      <c r="L3826">
        <v>0</v>
      </c>
      <c r="M3826">
        <v>0</v>
      </c>
      <c r="N3826">
        <v>0</v>
      </c>
      <c r="O3826">
        <v>1469</v>
      </c>
    </row>
    <row r="3827" spans="1:15">
      <c r="A3827" t="s">
        <v>29</v>
      </c>
      <c r="B3827" t="s">
        <v>39</v>
      </c>
      <c r="C3827" t="s">
        <v>43</v>
      </c>
      <c r="D3827" t="s">
        <v>53</v>
      </c>
      <c r="E3827" s="9">
        <v>21</v>
      </c>
      <c r="F3827" t="str">
        <f t="shared" si="59"/>
        <v>Average Per Premise1-in-2September System Peak Day30% Cycling21</v>
      </c>
      <c r="G3827">
        <v>8.5582639999999994</v>
      </c>
      <c r="H3827">
        <v>8.5582639999999994</v>
      </c>
      <c r="I3827">
        <v>75.810100000000006</v>
      </c>
      <c r="J3827">
        <v>0</v>
      </c>
      <c r="K3827">
        <v>0</v>
      </c>
      <c r="L3827">
        <v>0</v>
      </c>
      <c r="M3827">
        <v>0</v>
      </c>
      <c r="N3827">
        <v>0</v>
      </c>
      <c r="O3827">
        <v>1469</v>
      </c>
    </row>
    <row r="3828" spans="1:15">
      <c r="A3828" t="s">
        <v>30</v>
      </c>
      <c r="B3828" t="s">
        <v>39</v>
      </c>
      <c r="C3828" t="s">
        <v>43</v>
      </c>
      <c r="D3828" t="s">
        <v>53</v>
      </c>
      <c r="E3828" s="9">
        <v>21</v>
      </c>
      <c r="F3828" t="str">
        <f t="shared" si="59"/>
        <v>Average Per Device1-in-2September System Peak Day30% Cycling21</v>
      </c>
      <c r="G3828">
        <v>3.2145459999999999</v>
      </c>
      <c r="H3828">
        <v>3.2145459999999999</v>
      </c>
      <c r="I3828">
        <v>75.810100000000006</v>
      </c>
      <c r="J3828">
        <v>0</v>
      </c>
      <c r="K3828">
        <v>0</v>
      </c>
      <c r="L3828">
        <v>0</v>
      </c>
      <c r="M3828">
        <v>0</v>
      </c>
      <c r="N3828">
        <v>0</v>
      </c>
      <c r="O3828">
        <v>1469</v>
      </c>
    </row>
    <row r="3829" spans="1:15">
      <c r="A3829" t="s">
        <v>51</v>
      </c>
      <c r="B3829" t="s">
        <v>39</v>
      </c>
      <c r="C3829" t="s">
        <v>43</v>
      </c>
      <c r="D3829" t="s">
        <v>53</v>
      </c>
      <c r="E3829" s="9">
        <v>21</v>
      </c>
      <c r="F3829" t="str">
        <f t="shared" si="59"/>
        <v>Aggregate1-in-2September System Peak Day30% Cycling21</v>
      </c>
      <c r="G3829">
        <v>12.572089999999999</v>
      </c>
      <c r="H3829">
        <v>12.572089999999999</v>
      </c>
      <c r="I3829">
        <v>75.810100000000006</v>
      </c>
      <c r="J3829">
        <v>0</v>
      </c>
      <c r="K3829">
        <v>0</v>
      </c>
      <c r="L3829">
        <v>0</v>
      </c>
      <c r="M3829">
        <v>0</v>
      </c>
      <c r="N3829">
        <v>0</v>
      </c>
      <c r="O3829">
        <v>1469</v>
      </c>
    </row>
    <row r="3830" spans="1:15">
      <c r="A3830" t="s">
        <v>31</v>
      </c>
      <c r="B3830" t="s">
        <v>39</v>
      </c>
      <c r="C3830" t="s">
        <v>43</v>
      </c>
      <c r="D3830" t="s">
        <v>53</v>
      </c>
      <c r="E3830" s="9">
        <v>22</v>
      </c>
      <c r="F3830" t="str">
        <f t="shared" si="59"/>
        <v>Average Per Ton1-in-2September System Peak Day30% Cycling22</v>
      </c>
      <c r="G3830">
        <v>0.72919140000000005</v>
      </c>
      <c r="H3830">
        <v>0.72919140000000005</v>
      </c>
      <c r="I3830">
        <v>74.393500000000003</v>
      </c>
      <c r="J3830">
        <v>0</v>
      </c>
      <c r="K3830">
        <v>0</v>
      </c>
      <c r="L3830">
        <v>0</v>
      </c>
      <c r="M3830">
        <v>0</v>
      </c>
      <c r="N3830">
        <v>0</v>
      </c>
      <c r="O3830">
        <v>1469</v>
      </c>
    </row>
    <row r="3831" spans="1:15">
      <c r="A3831" t="s">
        <v>29</v>
      </c>
      <c r="B3831" t="s">
        <v>39</v>
      </c>
      <c r="C3831" t="s">
        <v>43</v>
      </c>
      <c r="D3831" t="s">
        <v>53</v>
      </c>
      <c r="E3831" s="9">
        <v>22</v>
      </c>
      <c r="F3831" t="str">
        <f t="shared" si="59"/>
        <v>Average Per Premise1-in-2September System Peak Day30% Cycling22</v>
      </c>
      <c r="G3831">
        <v>7.5190109999999999</v>
      </c>
      <c r="H3831">
        <v>7.5190109999999999</v>
      </c>
      <c r="I3831">
        <v>74.393500000000003</v>
      </c>
      <c r="J3831">
        <v>0</v>
      </c>
      <c r="K3831">
        <v>0</v>
      </c>
      <c r="L3831">
        <v>0</v>
      </c>
      <c r="M3831">
        <v>0</v>
      </c>
      <c r="N3831">
        <v>0</v>
      </c>
      <c r="O3831">
        <v>1469</v>
      </c>
    </row>
    <row r="3832" spans="1:15">
      <c r="A3832" t="s">
        <v>30</v>
      </c>
      <c r="B3832" t="s">
        <v>39</v>
      </c>
      <c r="C3832" t="s">
        <v>43</v>
      </c>
      <c r="D3832" t="s">
        <v>53</v>
      </c>
      <c r="E3832" s="9">
        <v>22</v>
      </c>
      <c r="F3832" t="str">
        <f t="shared" si="59"/>
        <v>Average Per Device1-in-2September System Peak Day30% Cycling22</v>
      </c>
      <c r="G3832">
        <v>2.824195</v>
      </c>
      <c r="H3832">
        <v>2.824195</v>
      </c>
      <c r="I3832">
        <v>74.393500000000003</v>
      </c>
      <c r="J3832">
        <v>0</v>
      </c>
      <c r="K3832">
        <v>0</v>
      </c>
      <c r="L3832">
        <v>0</v>
      </c>
      <c r="M3832">
        <v>0</v>
      </c>
      <c r="N3832">
        <v>0</v>
      </c>
      <c r="O3832">
        <v>1469</v>
      </c>
    </row>
    <row r="3833" spans="1:15">
      <c r="A3833" t="s">
        <v>51</v>
      </c>
      <c r="B3833" t="s">
        <v>39</v>
      </c>
      <c r="C3833" t="s">
        <v>43</v>
      </c>
      <c r="D3833" t="s">
        <v>53</v>
      </c>
      <c r="E3833" s="9">
        <v>22</v>
      </c>
      <c r="F3833" t="str">
        <f t="shared" si="59"/>
        <v>Aggregate1-in-2September System Peak Day30% Cycling22</v>
      </c>
      <c r="G3833">
        <v>11.04543</v>
      </c>
      <c r="H3833">
        <v>11.04543</v>
      </c>
      <c r="I3833">
        <v>74.393500000000003</v>
      </c>
      <c r="J3833">
        <v>0</v>
      </c>
      <c r="K3833">
        <v>0</v>
      </c>
      <c r="L3833">
        <v>0</v>
      </c>
      <c r="M3833">
        <v>0</v>
      </c>
      <c r="N3833">
        <v>0</v>
      </c>
      <c r="O3833">
        <v>1469</v>
      </c>
    </row>
    <row r="3834" spans="1:15">
      <c r="A3834" t="s">
        <v>31</v>
      </c>
      <c r="B3834" t="s">
        <v>39</v>
      </c>
      <c r="C3834" t="s">
        <v>43</v>
      </c>
      <c r="D3834" t="s">
        <v>53</v>
      </c>
      <c r="E3834" s="9">
        <v>23</v>
      </c>
      <c r="F3834" t="str">
        <f t="shared" si="59"/>
        <v>Average Per Ton1-in-2September System Peak Day30% Cycling23</v>
      </c>
      <c r="G3834">
        <v>0.63413640000000004</v>
      </c>
      <c r="H3834">
        <v>0.63413640000000004</v>
      </c>
      <c r="I3834">
        <v>72.573899999999995</v>
      </c>
      <c r="J3834">
        <v>0</v>
      </c>
      <c r="K3834">
        <v>0</v>
      </c>
      <c r="L3834">
        <v>0</v>
      </c>
      <c r="M3834">
        <v>0</v>
      </c>
      <c r="N3834">
        <v>0</v>
      </c>
      <c r="O3834">
        <v>1469</v>
      </c>
    </row>
    <row r="3835" spans="1:15">
      <c r="A3835" t="s">
        <v>29</v>
      </c>
      <c r="B3835" t="s">
        <v>39</v>
      </c>
      <c r="C3835" t="s">
        <v>43</v>
      </c>
      <c r="D3835" t="s">
        <v>53</v>
      </c>
      <c r="E3835" s="9">
        <v>23</v>
      </c>
      <c r="F3835" t="str">
        <f t="shared" si="59"/>
        <v>Average Per Premise1-in-2September System Peak Day30% Cycling23</v>
      </c>
      <c r="G3835">
        <v>6.5388580000000003</v>
      </c>
      <c r="H3835">
        <v>6.5388580000000003</v>
      </c>
      <c r="I3835">
        <v>72.573899999999995</v>
      </c>
      <c r="J3835">
        <v>0</v>
      </c>
      <c r="K3835">
        <v>0</v>
      </c>
      <c r="L3835">
        <v>0</v>
      </c>
      <c r="M3835">
        <v>0</v>
      </c>
      <c r="N3835">
        <v>0</v>
      </c>
      <c r="O3835">
        <v>1469</v>
      </c>
    </row>
    <row r="3836" spans="1:15">
      <c r="A3836" t="s">
        <v>30</v>
      </c>
      <c r="B3836" t="s">
        <v>39</v>
      </c>
      <c r="C3836" t="s">
        <v>43</v>
      </c>
      <c r="D3836" t="s">
        <v>53</v>
      </c>
      <c r="E3836" s="9">
        <v>23</v>
      </c>
      <c r="F3836" t="str">
        <f t="shared" si="59"/>
        <v>Average Per Device1-in-2September System Peak Day30% Cycling23</v>
      </c>
      <c r="G3836">
        <v>2.4560420000000001</v>
      </c>
      <c r="H3836">
        <v>2.4560420000000001</v>
      </c>
      <c r="I3836">
        <v>72.573899999999995</v>
      </c>
      <c r="J3836">
        <v>0</v>
      </c>
      <c r="K3836">
        <v>0</v>
      </c>
      <c r="L3836">
        <v>0</v>
      </c>
      <c r="M3836">
        <v>0</v>
      </c>
      <c r="N3836">
        <v>0</v>
      </c>
      <c r="O3836">
        <v>1469</v>
      </c>
    </row>
    <row r="3837" spans="1:15">
      <c r="A3837" t="s">
        <v>51</v>
      </c>
      <c r="B3837" t="s">
        <v>39</v>
      </c>
      <c r="C3837" t="s">
        <v>43</v>
      </c>
      <c r="D3837" t="s">
        <v>53</v>
      </c>
      <c r="E3837" s="9">
        <v>23</v>
      </c>
      <c r="F3837" t="str">
        <f t="shared" si="59"/>
        <v>Aggregate1-in-2September System Peak Day30% Cycling23</v>
      </c>
      <c r="G3837">
        <v>9.6055820000000001</v>
      </c>
      <c r="H3837">
        <v>9.6055820000000001</v>
      </c>
      <c r="I3837">
        <v>72.573899999999995</v>
      </c>
      <c r="J3837">
        <v>0</v>
      </c>
      <c r="K3837">
        <v>0</v>
      </c>
      <c r="L3837">
        <v>0</v>
      </c>
      <c r="M3837">
        <v>0</v>
      </c>
      <c r="N3837">
        <v>0</v>
      </c>
      <c r="O3837">
        <v>1469</v>
      </c>
    </row>
    <row r="3838" spans="1:15">
      <c r="A3838" t="s">
        <v>31</v>
      </c>
      <c r="B3838" t="s">
        <v>39</v>
      </c>
      <c r="C3838" t="s">
        <v>43</v>
      </c>
      <c r="D3838" t="s">
        <v>53</v>
      </c>
      <c r="E3838" s="9">
        <v>24</v>
      </c>
      <c r="F3838" t="str">
        <f t="shared" si="59"/>
        <v>Average Per Ton1-in-2September System Peak Day30% Cycling24</v>
      </c>
      <c r="G3838">
        <v>0.56749709999999998</v>
      </c>
      <c r="H3838">
        <v>0.56749709999999998</v>
      </c>
      <c r="I3838">
        <v>72.120500000000007</v>
      </c>
      <c r="J3838">
        <v>0</v>
      </c>
      <c r="K3838">
        <v>0</v>
      </c>
      <c r="L3838">
        <v>0</v>
      </c>
      <c r="M3838">
        <v>0</v>
      </c>
      <c r="N3838">
        <v>0</v>
      </c>
      <c r="O3838">
        <v>1469</v>
      </c>
    </row>
    <row r="3839" spans="1:15">
      <c r="A3839" t="s">
        <v>29</v>
      </c>
      <c r="B3839" t="s">
        <v>39</v>
      </c>
      <c r="C3839" t="s">
        <v>43</v>
      </c>
      <c r="D3839" t="s">
        <v>53</v>
      </c>
      <c r="E3839" s="9">
        <v>24</v>
      </c>
      <c r="F3839" t="str">
        <f t="shared" si="59"/>
        <v>Average Per Premise1-in-2September System Peak Day30% Cycling24</v>
      </c>
      <c r="G3839">
        <v>5.8517109999999999</v>
      </c>
      <c r="H3839">
        <v>5.8517109999999999</v>
      </c>
      <c r="I3839">
        <v>72.120500000000007</v>
      </c>
      <c r="J3839">
        <v>0</v>
      </c>
      <c r="K3839">
        <v>0</v>
      </c>
      <c r="L3839">
        <v>0</v>
      </c>
      <c r="M3839">
        <v>0</v>
      </c>
      <c r="N3839">
        <v>0</v>
      </c>
      <c r="O3839">
        <v>1469</v>
      </c>
    </row>
    <row r="3840" spans="1:15">
      <c r="A3840" t="s">
        <v>30</v>
      </c>
      <c r="B3840" t="s">
        <v>39</v>
      </c>
      <c r="C3840" t="s">
        <v>43</v>
      </c>
      <c r="D3840" t="s">
        <v>53</v>
      </c>
      <c r="E3840" s="9">
        <v>24</v>
      </c>
      <c r="F3840" t="str">
        <f t="shared" si="59"/>
        <v>Average Per Device1-in-2September System Peak Day30% Cycling24</v>
      </c>
      <c r="G3840">
        <v>2.1979449999999998</v>
      </c>
      <c r="H3840">
        <v>2.1979449999999998</v>
      </c>
      <c r="I3840">
        <v>72.120500000000007</v>
      </c>
      <c r="J3840">
        <v>0</v>
      </c>
      <c r="K3840">
        <v>0</v>
      </c>
      <c r="L3840">
        <v>0</v>
      </c>
      <c r="M3840">
        <v>0</v>
      </c>
      <c r="N3840">
        <v>0</v>
      </c>
      <c r="O3840">
        <v>1469</v>
      </c>
    </row>
    <row r="3841" spans="1:15">
      <c r="A3841" t="s">
        <v>51</v>
      </c>
      <c r="B3841" t="s">
        <v>39</v>
      </c>
      <c r="C3841" t="s">
        <v>43</v>
      </c>
      <c r="D3841" t="s">
        <v>53</v>
      </c>
      <c r="E3841" s="9">
        <v>24</v>
      </c>
      <c r="F3841" t="str">
        <f t="shared" si="59"/>
        <v>Aggregate1-in-2September System Peak Day30% Cycling24</v>
      </c>
      <c r="G3841">
        <v>8.5961630000000007</v>
      </c>
      <c r="H3841">
        <v>8.5961630000000007</v>
      </c>
      <c r="I3841">
        <v>72.120500000000007</v>
      </c>
      <c r="J3841">
        <v>0</v>
      </c>
      <c r="K3841">
        <v>0</v>
      </c>
      <c r="L3841">
        <v>0</v>
      </c>
      <c r="M3841">
        <v>0</v>
      </c>
      <c r="N3841">
        <v>0</v>
      </c>
      <c r="O3841">
        <v>1469</v>
      </c>
    </row>
    <row r="3842" spans="1:15">
      <c r="A3842" t="s">
        <v>31</v>
      </c>
      <c r="B3842" t="s">
        <v>39</v>
      </c>
      <c r="C3842" t="s">
        <v>43</v>
      </c>
      <c r="D3842" t="s">
        <v>32</v>
      </c>
      <c r="E3842" s="9">
        <v>1</v>
      </c>
      <c r="F3842" t="str">
        <f t="shared" si="59"/>
        <v>Average Per Ton1-in-2September System Peak Day50% Cycling1</v>
      </c>
      <c r="G3842">
        <v>0.45819710000000002</v>
      </c>
      <c r="H3842">
        <v>0.45819710000000002</v>
      </c>
      <c r="I3842">
        <v>73.015299999999996</v>
      </c>
      <c r="J3842">
        <v>0</v>
      </c>
      <c r="K3842">
        <v>0</v>
      </c>
      <c r="L3842">
        <v>0</v>
      </c>
      <c r="M3842">
        <v>0</v>
      </c>
      <c r="N3842">
        <v>0</v>
      </c>
      <c r="O3842">
        <v>3401</v>
      </c>
    </row>
    <row r="3843" spans="1:15">
      <c r="A3843" t="s">
        <v>29</v>
      </c>
      <c r="B3843" t="s">
        <v>39</v>
      </c>
      <c r="C3843" t="s">
        <v>43</v>
      </c>
      <c r="D3843" t="s">
        <v>32</v>
      </c>
      <c r="E3843" s="9">
        <v>1</v>
      </c>
      <c r="F3843" t="str">
        <f t="shared" ref="F3843:F3906" si="60">CONCATENATE(A3843,B3843,C3843,D3843,E3843)</f>
        <v>Average Per Premise1-in-2September System Peak Day50% Cycling1</v>
      </c>
      <c r="G3843">
        <v>4.0233100000000004</v>
      </c>
      <c r="H3843">
        <v>4.0233100000000004</v>
      </c>
      <c r="I3843">
        <v>73.015299999999996</v>
      </c>
      <c r="J3843">
        <v>0</v>
      </c>
      <c r="K3843">
        <v>0</v>
      </c>
      <c r="L3843">
        <v>0</v>
      </c>
      <c r="M3843">
        <v>0</v>
      </c>
      <c r="N3843">
        <v>0</v>
      </c>
      <c r="O3843">
        <v>3401</v>
      </c>
    </row>
    <row r="3844" spans="1:15">
      <c r="A3844" t="s">
        <v>30</v>
      </c>
      <c r="B3844" t="s">
        <v>39</v>
      </c>
      <c r="C3844" t="s">
        <v>43</v>
      </c>
      <c r="D3844" t="s">
        <v>32</v>
      </c>
      <c r="E3844" s="9">
        <v>1</v>
      </c>
      <c r="F3844" t="str">
        <f t="shared" si="60"/>
        <v>Average Per Device1-in-2September System Peak Day50% Cycling1</v>
      </c>
      <c r="G3844">
        <v>1.7807489999999999</v>
      </c>
      <c r="H3844">
        <v>1.7807489999999999</v>
      </c>
      <c r="I3844">
        <v>73.015299999999996</v>
      </c>
      <c r="J3844">
        <v>0</v>
      </c>
      <c r="K3844">
        <v>0</v>
      </c>
      <c r="L3844">
        <v>0</v>
      </c>
      <c r="M3844">
        <v>0</v>
      </c>
      <c r="N3844">
        <v>0</v>
      </c>
      <c r="O3844">
        <v>3401</v>
      </c>
    </row>
    <row r="3845" spans="1:15">
      <c r="A3845" t="s">
        <v>51</v>
      </c>
      <c r="B3845" t="s">
        <v>39</v>
      </c>
      <c r="C3845" t="s">
        <v>43</v>
      </c>
      <c r="D3845" t="s">
        <v>32</v>
      </c>
      <c r="E3845" s="9">
        <v>1</v>
      </c>
      <c r="F3845" t="str">
        <f t="shared" si="60"/>
        <v>Aggregate1-in-2September System Peak Day50% Cycling1</v>
      </c>
      <c r="G3845">
        <v>13.68328</v>
      </c>
      <c r="H3845">
        <v>13.68328</v>
      </c>
      <c r="I3845">
        <v>73.015299999999996</v>
      </c>
      <c r="J3845">
        <v>0</v>
      </c>
      <c r="K3845">
        <v>0</v>
      </c>
      <c r="L3845">
        <v>0</v>
      </c>
      <c r="M3845">
        <v>0</v>
      </c>
      <c r="N3845">
        <v>0</v>
      </c>
      <c r="O3845">
        <v>3401</v>
      </c>
    </row>
    <row r="3846" spans="1:15">
      <c r="A3846" t="s">
        <v>31</v>
      </c>
      <c r="B3846" t="s">
        <v>39</v>
      </c>
      <c r="C3846" t="s">
        <v>43</v>
      </c>
      <c r="D3846" t="s">
        <v>32</v>
      </c>
      <c r="E3846" s="9">
        <v>2</v>
      </c>
      <c r="F3846" t="str">
        <f t="shared" si="60"/>
        <v>Average Per Ton1-in-2September System Peak Day50% Cycling2</v>
      </c>
      <c r="G3846">
        <v>0.440749</v>
      </c>
      <c r="H3846">
        <v>0.440749</v>
      </c>
      <c r="I3846">
        <v>72.500100000000003</v>
      </c>
      <c r="J3846">
        <v>0</v>
      </c>
      <c r="K3846">
        <v>0</v>
      </c>
      <c r="L3846">
        <v>0</v>
      </c>
      <c r="M3846">
        <v>0</v>
      </c>
      <c r="N3846">
        <v>0</v>
      </c>
      <c r="O3846">
        <v>3401</v>
      </c>
    </row>
    <row r="3847" spans="1:15">
      <c r="A3847" t="s">
        <v>29</v>
      </c>
      <c r="B3847" t="s">
        <v>39</v>
      </c>
      <c r="C3847" t="s">
        <v>43</v>
      </c>
      <c r="D3847" t="s">
        <v>32</v>
      </c>
      <c r="E3847" s="9">
        <v>2</v>
      </c>
      <c r="F3847" t="str">
        <f t="shared" si="60"/>
        <v>Average Per Premise1-in-2September System Peak Day50% Cycling2</v>
      </c>
      <c r="G3847">
        <v>3.8701029999999998</v>
      </c>
      <c r="H3847">
        <v>3.8701029999999998</v>
      </c>
      <c r="I3847">
        <v>72.500100000000003</v>
      </c>
      <c r="J3847">
        <v>0</v>
      </c>
      <c r="K3847">
        <v>0</v>
      </c>
      <c r="L3847">
        <v>0</v>
      </c>
      <c r="M3847">
        <v>0</v>
      </c>
      <c r="N3847">
        <v>0</v>
      </c>
      <c r="O3847">
        <v>3401</v>
      </c>
    </row>
    <row r="3848" spans="1:15">
      <c r="A3848" t="s">
        <v>30</v>
      </c>
      <c r="B3848" t="s">
        <v>39</v>
      </c>
      <c r="C3848" t="s">
        <v>43</v>
      </c>
      <c r="D3848" t="s">
        <v>32</v>
      </c>
      <c r="E3848" s="9">
        <v>2</v>
      </c>
      <c r="F3848" t="str">
        <f t="shared" si="60"/>
        <v>Average Per Device1-in-2September System Peak Day50% Cycling2</v>
      </c>
      <c r="G3848">
        <v>1.7129380000000001</v>
      </c>
      <c r="H3848">
        <v>1.7129380000000001</v>
      </c>
      <c r="I3848">
        <v>72.500100000000003</v>
      </c>
      <c r="J3848">
        <v>0</v>
      </c>
      <c r="K3848">
        <v>0</v>
      </c>
      <c r="L3848">
        <v>0</v>
      </c>
      <c r="M3848">
        <v>0</v>
      </c>
      <c r="N3848">
        <v>0</v>
      </c>
      <c r="O3848">
        <v>3401</v>
      </c>
    </row>
    <row r="3849" spans="1:15">
      <c r="A3849" t="s">
        <v>51</v>
      </c>
      <c r="B3849" t="s">
        <v>39</v>
      </c>
      <c r="C3849" t="s">
        <v>43</v>
      </c>
      <c r="D3849" t="s">
        <v>32</v>
      </c>
      <c r="E3849" s="9">
        <v>2</v>
      </c>
      <c r="F3849" t="str">
        <f t="shared" si="60"/>
        <v>Aggregate1-in-2September System Peak Day50% Cycling2</v>
      </c>
      <c r="G3849">
        <v>13.16222</v>
      </c>
      <c r="H3849">
        <v>13.16222</v>
      </c>
      <c r="I3849">
        <v>72.500100000000003</v>
      </c>
      <c r="J3849">
        <v>0</v>
      </c>
      <c r="K3849">
        <v>0</v>
      </c>
      <c r="L3849">
        <v>0</v>
      </c>
      <c r="M3849">
        <v>0</v>
      </c>
      <c r="N3849">
        <v>0</v>
      </c>
      <c r="O3849">
        <v>3401</v>
      </c>
    </row>
    <row r="3850" spans="1:15">
      <c r="A3850" t="s">
        <v>31</v>
      </c>
      <c r="B3850" t="s">
        <v>39</v>
      </c>
      <c r="C3850" t="s">
        <v>43</v>
      </c>
      <c r="D3850" t="s">
        <v>32</v>
      </c>
      <c r="E3850" s="9">
        <v>3</v>
      </c>
      <c r="F3850" t="str">
        <f t="shared" si="60"/>
        <v>Average Per Ton1-in-2September System Peak Day50% Cycling3</v>
      </c>
      <c r="G3850">
        <v>0.43022660000000001</v>
      </c>
      <c r="H3850">
        <v>0.43022660000000001</v>
      </c>
      <c r="I3850">
        <v>72.204599999999999</v>
      </c>
      <c r="J3850">
        <v>0</v>
      </c>
      <c r="K3850">
        <v>0</v>
      </c>
      <c r="L3850">
        <v>0</v>
      </c>
      <c r="M3850">
        <v>0</v>
      </c>
      <c r="N3850">
        <v>0</v>
      </c>
      <c r="O3850">
        <v>3401</v>
      </c>
    </row>
    <row r="3851" spans="1:15">
      <c r="A3851" t="s">
        <v>29</v>
      </c>
      <c r="B3851" t="s">
        <v>39</v>
      </c>
      <c r="C3851" t="s">
        <v>43</v>
      </c>
      <c r="D3851" t="s">
        <v>32</v>
      </c>
      <c r="E3851" s="9">
        <v>3</v>
      </c>
      <c r="F3851" t="str">
        <f t="shared" si="60"/>
        <v>Average Per Premise1-in-2September System Peak Day50% Cycling3</v>
      </c>
      <c r="G3851">
        <v>3.7777090000000002</v>
      </c>
      <c r="H3851">
        <v>3.7777090000000002</v>
      </c>
      <c r="I3851">
        <v>72.204599999999999</v>
      </c>
      <c r="J3851">
        <v>0</v>
      </c>
      <c r="K3851">
        <v>0</v>
      </c>
      <c r="L3851">
        <v>0</v>
      </c>
      <c r="M3851">
        <v>0</v>
      </c>
      <c r="N3851">
        <v>0</v>
      </c>
      <c r="O3851">
        <v>3401</v>
      </c>
    </row>
    <row r="3852" spans="1:15">
      <c r="A3852" t="s">
        <v>30</v>
      </c>
      <c r="B3852" t="s">
        <v>39</v>
      </c>
      <c r="C3852" t="s">
        <v>43</v>
      </c>
      <c r="D3852" t="s">
        <v>32</v>
      </c>
      <c r="E3852" s="9">
        <v>3</v>
      </c>
      <c r="F3852" t="str">
        <f t="shared" si="60"/>
        <v>Average Per Device1-in-2September System Peak Day50% Cycling3</v>
      </c>
      <c r="G3852">
        <v>1.6720440000000001</v>
      </c>
      <c r="H3852">
        <v>1.6720440000000001</v>
      </c>
      <c r="I3852">
        <v>72.204599999999999</v>
      </c>
      <c r="J3852">
        <v>0</v>
      </c>
      <c r="K3852">
        <v>0</v>
      </c>
      <c r="L3852">
        <v>0</v>
      </c>
      <c r="M3852">
        <v>0</v>
      </c>
      <c r="N3852">
        <v>0</v>
      </c>
      <c r="O3852">
        <v>3401</v>
      </c>
    </row>
    <row r="3853" spans="1:15">
      <c r="A3853" t="s">
        <v>51</v>
      </c>
      <c r="B3853" t="s">
        <v>39</v>
      </c>
      <c r="C3853" t="s">
        <v>43</v>
      </c>
      <c r="D3853" t="s">
        <v>32</v>
      </c>
      <c r="E3853" s="9">
        <v>3</v>
      </c>
      <c r="F3853" t="str">
        <f t="shared" si="60"/>
        <v>Aggregate1-in-2September System Peak Day50% Cycling3</v>
      </c>
      <c r="G3853">
        <v>12.847989999999999</v>
      </c>
      <c r="H3853">
        <v>12.847989999999999</v>
      </c>
      <c r="I3853">
        <v>72.204599999999999</v>
      </c>
      <c r="J3853">
        <v>0</v>
      </c>
      <c r="K3853">
        <v>0</v>
      </c>
      <c r="L3853">
        <v>0</v>
      </c>
      <c r="M3853">
        <v>0</v>
      </c>
      <c r="N3853">
        <v>0</v>
      </c>
      <c r="O3853">
        <v>3401</v>
      </c>
    </row>
    <row r="3854" spans="1:15">
      <c r="A3854" t="s">
        <v>31</v>
      </c>
      <c r="B3854" t="s">
        <v>39</v>
      </c>
      <c r="C3854" t="s">
        <v>43</v>
      </c>
      <c r="D3854" t="s">
        <v>32</v>
      </c>
      <c r="E3854" s="9">
        <v>4</v>
      </c>
      <c r="F3854" t="str">
        <f t="shared" si="60"/>
        <v>Average Per Ton1-in-2September System Peak Day50% Cycling4</v>
      </c>
      <c r="G3854">
        <v>0.42652129999999999</v>
      </c>
      <c r="H3854">
        <v>0.42652129999999999</v>
      </c>
      <c r="I3854">
        <v>72.618899999999996</v>
      </c>
      <c r="J3854">
        <v>0</v>
      </c>
      <c r="K3854">
        <v>0</v>
      </c>
      <c r="L3854">
        <v>0</v>
      </c>
      <c r="M3854">
        <v>0</v>
      </c>
      <c r="N3854">
        <v>0</v>
      </c>
      <c r="O3854">
        <v>3401</v>
      </c>
    </row>
    <row r="3855" spans="1:15">
      <c r="A3855" t="s">
        <v>29</v>
      </c>
      <c r="B3855" t="s">
        <v>39</v>
      </c>
      <c r="C3855" t="s">
        <v>43</v>
      </c>
      <c r="D3855" t="s">
        <v>32</v>
      </c>
      <c r="E3855" s="9">
        <v>4</v>
      </c>
      <c r="F3855" t="str">
        <f t="shared" si="60"/>
        <v>Average Per Premise1-in-2September System Peak Day50% Cycling4</v>
      </c>
      <c r="G3855">
        <v>3.7451729999999999</v>
      </c>
      <c r="H3855">
        <v>3.7451729999999999</v>
      </c>
      <c r="I3855">
        <v>72.618899999999996</v>
      </c>
      <c r="J3855">
        <v>0</v>
      </c>
      <c r="K3855">
        <v>0</v>
      </c>
      <c r="L3855">
        <v>0</v>
      </c>
      <c r="M3855">
        <v>0</v>
      </c>
      <c r="N3855">
        <v>0</v>
      </c>
      <c r="O3855">
        <v>3401</v>
      </c>
    </row>
    <row r="3856" spans="1:15">
      <c r="A3856" t="s">
        <v>30</v>
      </c>
      <c r="B3856" t="s">
        <v>39</v>
      </c>
      <c r="C3856" t="s">
        <v>43</v>
      </c>
      <c r="D3856" t="s">
        <v>32</v>
      </c>
      <c r="E3856" s="9">
        <v>4</v>
      </c>
      <c r="F3856" t="str">
        <f t="shared" si="60"/>
        <v>Average Per Device1-in-2September System Peak Day50% Cycling4</v>
      </c>
      <c r="G3856">
        <v>1.6576439999999999</v>
      </c>
      <c r="H3856">
        <v>1.6576439999999999</v>
      </c>
      <c r="I3856">
        <v>72.618899999999996</v>
      </c>
      <c r="J3856">
        <v>0</v>
      </c>
      <c r="K3856">
        <v>0</v>
      </c>
      <c r="L3856">
        <v>0</v>
      </c>
      <c r="M3856">
        <v>0</v>
      </c>
      <c r="N3856">
        <v>0</v>
      </c>
      <c r="O3856">
        <v>3401</v>
      </c>
    </row>
    <row r="3857" spans="1:15">
      <c r="A3857" t="s">
        <v>51</v>
      </c>
      <c r="B3857" t="s">
        <v>39</v>
      </c>
      <c r="C3857" t="s">
        <v>43</v>
      </c>
      <c r="D3857" t="s">
        <v>32</v>
      </c>
      <c r="E3857" s="9">
        <v>4</v>
      </c>
      <c r="F3857" t="str">
        <f t="shared" si="60"/>
        <v>Aggregate1-in-2September System Peak Day50% Cycling4</v>
      </c>
      <c r="G3857">
        <v>12.73733</v>
      </c>
      <c r="H3857">
        <v>12.73733</v>
      </c>
      <c r="I3857">
        <v>72.618899999999996</v>
      </c>
      <c r="J3857">
        <v>0</v>
      </c>
      <c r="K3857">
        <v>0</v>
      </c>
      <c r="L3857">
        <v>0</v>
      </c>
      <c r="M3857">
        <v>0</v>
      </c>
      <c r="N3857">
        <v>0</v>
      </c>
      <c r="O3857">
        <v>3401</v>
      </c>
    </row>
    <row r="3858" spans="1:15">
      <c r="A3858" t="s">
        <v>31</v>
      </c>
      <c r="B3858" t="s">
        <v>39</v>
      </c>
      <c r="C3858" t="s">
        <v>43</v>
      </c>
      <c r="D3858" t="s">
        <v>32</v>
      </c>
      <c r="E3858" s="9">
        <v>5</v>
      </c>
      <c r="F3858" t="str">
        <f t="shared" si="60"/>
        <v>Average Per Ton1-in-2September System Peak Day50% Cycling5</v>
      </c>
      <c r="G3858">
        <v>0.44030019999999997</v>
      </c>
      <c r="H3858">
        <v>0.44030019999999997</v>
      </c>
      <c r="I3858">
        <v>72.265500000000003</v>
      </c>
      <c r="J3858">
        <v>0</v>
      </c>
      <c r="K3858">
        <v>0</v>
      </c>
      <c r="L3858">
        <v>0</v>
      </c>
      <c r="M3858">
        <v>0</v>
      </c>
      <c r="N3858">
        <v>0</v>
      </c>
      <c r="O3858">
        <v>3401</v>
      </c>
    </row>
    <row r="3859" spans="1:15">
      <c r="A3859" t="s">
        <v>29</v>
      </c>
      <c r="B3859" t="s">
        <v>39</v>
      </c>
      <c r="C3859" t="s">
        <v>43</v>
      </c>
      <c r="D3859" t="s">
        <v>32</v>
      </c>
      <c r="E3859" s="9">
        <v>5</v>
      </c>
      <c r="F3859" t="str">
        <f t="shared" si="60"/>
        <v>Average Per Premise1-in-2September System Peak Day50% Cycling5</v>
      </c>
      <c r="G3859">
        <v>3.8661620000000001</v>
      </c>
      <c r="H3859">
        <v>3.8661620000000001</v>
      </c>
      <c r="I3859">
        <v>72.265500000000003</v>
      </c>
      <c r="J3859">
        <v>0</v>
      </c>
      <c r="K3859">
        <v>0</v>
      </c>
      <c r="L3859">
        <v>0</v>
      </c>
      <c r="M3859">
        <v>0</v>
      </c>
      <c r="N3859">
        <v>0</v>
      </c>
      <c r="O3859">
        <v>3401</v>
      </c>
    </row>
    <row r="3860" spans="1:15">
      <c r="A3860" t="s">
        <v>30</v>
      </c>
      <c r="B3860" t="s">
        <v>39</v>
      </c>
      <c r="C3860" t="s">
        <v>43</v>
      </c>
      <c r="D3860" t="s">
        <v>32</v>
      </c>
      <c r="E3860" s="9">
        <v>5</v>
      </c>
      <c r="F3860" t="str">
        <f t="shared" si="60"/>
        <v>Average Per Device1-in-2September System Peak Day50% Cycling5</v>
      </c>
      <c r="G3860">
        <v>1.7111940000000001</v>
      </c>
      <c r="H3860">
        <v>1.7111940000000001</v>
      </c>
      <c r="I3860">
        <v>72.265500000000003</v>
      </c>
      <c r="J3860">
        <v>0</v>
      </c>
      <c r="K3860">
        <v>0</v>
      </c>
      <c r="L3860">
        <v>0</v>
      </c>
      <c r="M3860">
        <v>0</v>
      </c>
      <c r="N3860">
        <v>0</v>
      </c>
      <c r="O3860">
        <v>3401</v>
      </c>
    </row>
    <row r="3861" spans="1:15">
      <c r="A3861" t="s">
        <v>51</v>
      </c>
      <c r="B3861" t="s">
        <v>39</v>
      </c>
      <c r="C3861" t="s">
        <v>43</v>
      </c>
      <c r="D3861" t="s">
        <v>32</v>
      </c>
      <c r="E3861" s="9">
        <v>5</v>
      </c>
      <c r="F3861" t="str">
        <f t="shared" si="60"/>
        <v>Aggregate1-in-2September System Peak Day50% Cycling5</v>
      </c>
      <c r="G3861">
        <v>13.148820000000001</v>
      </c>
      <c r="H3861">
        <v>13.148820000000001</v>
      </c>
      <c r="I3861">
        <v>72.265500000000003</v>
      </c>
      <c r="J3861">
        <v>0</v>
      </c>
      <c r="K3861">
        <v>0</v>
      </c>
      <c r="L3861">
        <v>0</v>
      </c>
      <c r="M3861">
        <v>0</v>
      </c>
      <c r="N3861">
        <v>0</v>
      </c>
      <c r="O3861">
        <v>3401</v>
      </c>
    </row>
    <row r="3862" spans="1:15">
      <c r="A3862" t="s">
        <v>31</v>
      </c>
      <c r="B3862" t="s">
        <v>39</v>
      </c>
      <c r="C3862" t="s">
        <v>43</v>
      </c>
      <c r="D3862" t="s">
        <v>32</v>
      </c>
      <c r="E3862" s="9">
        <v>6</v>
      </c>
      <c r="F3862" t="str">
        <f t="shared" si="60"/>
        <v>Average Per Ton1-in-2September System Peak Day50% Cycling6</v>
      </c>
      <c r="G3862">
        <v>0.47721730000000001</v>
      </c>
      <c r="H3862">
        <v>0.47721730000000001</v>
      </c>
      <c r="I3862">
        <v>72.243499999999997</v>
      </c>
      <c r="J3862">
        <v>0</v>
      </c>
      <c r="K3862">
        <v>0</v>
      </c>
      <c r="L3862">
        <v>0</v>
      </c>
      <c r="M3862">
        <v>0</v>
      </c>
      <c r="N3862">
        <v>0</v>
      </c>
      <c r="O3862">
        <v>3401</v>
      </c>
    </row>
    <row r="3863" spans="1:15">
      <c r="A3863" t="s">
        <v>29</v>
      </c>
      <c r="B3863" t="s">
        <v>39</v>
      </c>
      <c r="C3863" t="s">
        <v>43</v>
      </c>
      <c r="D3863" t="s">
        <v>32</v>
      </c>
      <c r="E3863" s="9">
        <v>6</v>
      </c>
      <c r="F3863" t="str">
        <f t="shared" si="60"/>
        <v>Average Per Premise1-in-2September System Peak Day50% Cycling6</v>
      </c>
      <c r="G3863">
        <v>4.1903220000000001</v>
      </c>
      <c r="H3863">
        <v>4.1903220000000001</v>
      </c>
      <c r="I3863">
        <v>72.243499999999997</v>
      </c>
      <c r="J3863">
        <v>0</v>
      </c>
      <c r="K3863">
        <v>0</v>
      </c>
      <c r="L3863">
        <v>0</v>
      </c>
      <c r="M3863">
        <v>0</v>
      </c>
      <c r="N3863">
        <v>0</v>
      </c>
      <c r="O3863">
        <v>3401</v>
      </c>
    </row>
    <row r="3864" spans="1:15">
      <c r="A3864" t="s">
        <v>30</v>
      </c>
      <c r="B3864" t="s">
        <v>39</v>
      </c>
      <c r="C3864" t="s">
        <v>43</v>
      </c>
      <c r="D3864" t="s">
        <v>32</v>
      </c>
      <c r="E3864" s="9">
        <v>6</v>
      </c>
      <c r="F3864" t="str">
        <f t="shared" si="60"/>
        <v>Average Per Device1-in-2September System Peak Day50% Cycling6</v>
      </c>
      <c r="G3864">
        <v>1.85467</v>
      </c>
      <c r="H3864">
        <v>1.85467</v>
      </c>
      <c r="I3864">
        <v>72.243499999999997</v>
      </c>
      <c r="J3864">
        <v>0</v>
      </c>
      <c r="K3864">
        <v>0</v>
      </c>
      <c r="L3864">
        <v>0</v>
      </c>
      <c r="M3864">
        <v>0</v>
      </c>
      <c r="N3864">
        <v>0</v>
      </c>
      <c r="O3864">
        <v>3401</v>
      </c>
    </row>
    <row r="3865" spans="1:15">
      <c r="A3865" t="s">
        <v>51</v>
      </c>
      <c r="B3865" t="s">
        <v>39</v>
      </c>
      <c r="C3865" t="s">
        <v>43</v>
      </c>
      <c r="D3865" t="s">
        <v>32</v>
      </c>
      <c r="E3865" s="9">
        <v>6</v>
      </c>
      <c r="F3865" t="str">
        <f t="shared" si="60"/>
        <v>Aggregate1-in-2September System Peak Day50% Cycling6</v>
      </c>
      <c r="G3865">
        <v>14.25128</v>
      </c>
      <c r="H3865">
        <v>14.25128</v>
      </c>
      <c r="I3865">
        <v>72.243499999999997</v>
      </c>
      <c r="J3865">
        <v>0</v>
      </c>
      <c r="K3865">
        <v>0</v>
      </c>
      <c r="L3865">
        <v>0</v>
      </c>
      <c r="M3865">
        <v>0</v>
      </c>
      <c r="N3865">
        <v>0</v>
      </c>
      <c r="O3865">
        <v>3401</v>
      </c>
    </row>
    <row r="3866" spans="1:15">
      <c r="A3866" t="s">
        <v>31</v>
      </c>
      <c r="B3866" t="s">
        <v>39</v>
      </c>
      <c r="C3866" t="s">
        <v>43</v>
      </c>
      <c r="D3866" t="s">
        <v>32</v>
      </c>
      <c r="E3866" s="9">
        <v>7</v>
      </c>
      <c r="F3866" t="str">
        <f t="shared" si="60"/>
        <v>Average Per Ton1-in-2September System Peak Day50% Cycling7</v>
      </c>
      <c r="G3866">
        <v>0.54181120000000005</v>
      </c>
      <c r="H3866">
        <v>0.54181120000000005</v>
      </c>
      <c r="I3866">
        <v>72.221699999999998</v>
      </c>
      <c r="J3866">
        <v>0</v>
      </c>
      <c r="K3866">
        <v>0</v>
      </c>
      <c r="L3866">
        <v>0</v>
      </c>
      <c r="M3866">
        <v>0</v>
      </c>
      <c r="N3866">
        <v>0</v>
      </c>
      <c r="O3866">
        <v>3401</v>
      </c>
    </row>
    <row r="3867" spans="1:15">
      <c r="A3867" t="s">
        <v>29</v>
      </c>
      <c r="B3867" t="s">
        <v>39</v>
      </c>
      <c r="C3867" t="s">
        <v>43</v>
      </c>
      <c r="D3867" t="s">
        <v>32</v>
      </c>
      <c r="E3867" s="9">
        <v>7</v>
      </c>
      <c r="F3867" t="str">
        <f t="shared" si="60"/>
        <v>Average Per Premise1-in-2September System Peak Day50% Cycling7</v>
      </c>
      <c r="G3867">
        <v>4.757504</v>
      </c>
      <c r="H3867">
        <v>4.757504</v>
      </c>
      <c r="I3867">
        <v>72.221699999999998</v>
      </c>
      <c r="J3867">
        <v>0</v>
      </c>
      <c r="K3867">
        <v>0</v>
      </c>
      <c r="L3867">
        <v>0</v>
      </c>
      <c r="M3867">
        <v>0</v>
      </c>
      <c r="N3867">
        <v>0</v>
      </c>
      <c r="O3867">
        <v>3401</v>
      </c>
    </row>
    <row r="3868" spans="1:15">
      <c r="A3868" t="s">
        <v>30</v>
      </c>
      <c r="B3868" t="s">
        <v>39</v>
      </c>
      <c r="C3868" t="s">
        <v>43</v>
      </c>
      <c r="D3868" t="s">
        <v>32</v>
      </c>
      <c r="E3868" s="9">
        <v>7</v>
      </c>
      <c r="F3868" t="str">
        <f t="shared" si="60"/>
        <v>Average Per Device1-in-2September System Peak Day50% Cycling7</v>
      </c>
      <c r="G3868">
        <v>2.1057090000000001</v>
      </c>
      <c r="H3868">
        <v>2.1057090000000001</v>
      </c>
      <c r="I3868">
        <v>72.221699999999998</v>
      </c>
      <c r="J3868">
        <v>0</v>
      </c>
      <c r="K3868">
        <v>0</v>
      </c>
      <c r="L3868">
        <v>0</v>
      </c>
      <c r="M3868">
        <v>0</v>
      </c>
      <c r="N3868">
        <v>0</v>
      </c>
      <c r="O3868">
        <v>3401</v>
      </c>
    </row>
    <row r="3869" spans="1:15">
      <c r="A3869" t="s">
        <v>51</v>
      </c>
      <c r="B3869" t="s">
        <v>39</v>
      </c>
      <c r="C3869" t="s">
        <v>43</v>
      </c>
      <c r="D3869" t="s">
        <v>32</v>
      </c>
      <c r="E3869" s="9">
        <v>7</v>
      </c>
      <c r="F3869" t="str">
        <f t="shared" si="60"/>
        <v>Aggregate1-in-2September System Peak Day50% Cycling7</v>
      </c>
      <c r="G3869">
        <v>16.18027</v>
      </c>
      <c r="H3869">
        <v>16.18027</v>
      </c>
      <c r="I3869">
        <v>72.221699999999998</v>
      </c>
      <c r="J3869">
        <v>0</v>
      </c>
      <c r="K3869">
        <v>0</v>
      </c>
      <c r="L3869">
        <v>0</v>
      </c>
      <c r="M3869">
        <v>0</v>
      </c>
      <c r="N3869">
        <v>0</v>
      </c>
      <c r="O3869">
        <v>3401</v>
      </c>
    </row>
    <row r="3870" spans="1:15">
      <c r="A3870" t="s">
        <v>31</v>
      </c>
      <c r="B3870" t="s">
        <v>39</v>
      </c>
      <c r="C3870" t="s">
        <v>43</v>
      </c>
      <c r="D3870" t="s">
        <v>32</v>
      </c>
      <c r="E3870" s="9">
        <v>8</v>
      </c>
      <c r="F3870" t="str">
        <f t="shared" si="60"/>
        <v>Average Per Ton1-in-2September System Peak Day50% Cycling8</v>
      </c>
      <c r="G3870">
        <v>0.66628120000000002</v>
      </c>
      <c r="H3870">
        <v>0.66628120000000002</v>
      </c>
      <c r="I3870">
        <v>76.658600000000007</v>
      </c>
      <c r="J3870">
        <v>0</v>
      </c>
      <c r="K3870">
        <v>0</v>
      </c>
      <c r="L3870">
        <v>0</v>
      </c>
      <c r="M3870">
        <v>0</v>
      </c>
      <c r="N3870">
        <v>0</v>
      </c>
      <c r="O3870">
        <v>3401</v>
      </c>
    </row>
    <row r="3871" spans="1:15">
      <c r="A3871" t="s">
        <v>29</v>
      </c>
      <c r="B3871" t="s">
        <v>39</v>
      </c>
      <c r="C3871" t="s">
        <v>43</v>
      </c>
      <c r="D3871" t="s">
        <v>32</v>
      </c>
      <c r="E3871" s="9">
        <v>8</v>
      </c>
      <c r="F3871" t="str">
        <f t="shared" si="60"/>
        <v>Average Per Premise1-in-2September System Peak Day50% Cycling8</v>
      </c>
      <c r="G3871">
        <v>5.8504430000000003</v>
      </c>
      <c r="H3871">
        <v>5.8504430000000003</v>
      </c>
      <c r="I3871">
        <v>76.658600000000007</v>
      </c>
      <c r="J3871">
        <v>0</v>
      </c>
      <c r="K3871">
        <v>0</v>
      </c>
      <c r="L3871">
        <v>0</v>
      </c>
      <c r="M3871">
        <v>0</v>
      </c>
      <c r="N3871">
        <v>0</v>
      </c>
      <c r="O3871">
        <v>3401</v>
      </c>
    </row>
    <row r="3872" spans="1:15">
      <c r="A3872" t="s">
        <v>30</v>
      </c>
      <c r="B3872" t="s">
        <v>39</v>
      </c>
      <c r="C3872" t="s">
        <v>43</v>
      </c>
      <c r="D3872" t="s">
        <v>32</v>
      </c>
      <c r="E3872" s="9">
        <v>8</v>
      </c>
      <c r="F3872" t="str">
        <f t="shared" si="60"/>
        <v>Average Per Device1-in-2September System Peak Day50% Cycling8</v>
      </c>
      <c r="G3872">
        <v>2.5894529999999998</v>
      </c>
      <c r="H3872">
        <v>2.5894529999999998</v>
      </c>
      <c r="I3872">
        <v>76.658600000000007</v>
      </c>
      <c r="J3872">
        <v>0</v>
      </c>
      <c r="K3872">
        <v>0</v>
      </c>
      <c r="L3872">
        <v>0</v>
      </c>
      <c r="M3872">
        <v>0</v>
      </c>
      <c r="N3872">
        <v>0</v>
      </c>
      <c r="O3872">
        <v>3401</v>
      </c>
    </row>
    <row r="3873" spans="1:15">
      <c r="A3873" t="s">
        <v>51</v>
      </c>
      <c r="B3873" t="s">
        <v>39</v>
      </c>
      <c r="C3873" t="s">
        <v>43</v>
      </c>
      <c r="D3873" t="s">
        <v>32</v>
      </c>
      <c r="E3873" s="9">
        <v>8</v>
      </c>
      <c r="F3873" t="str">
        <f t="shared" si="60"/>
        <v>Aggregate1-in-2September System Peak Day50% Cycling8</v>
      </c>
      <c r="G3873">
        <v>19.897359999999999</v>
      </c>
      <c r="H3873">
        <v>19.897359999999999</v>
      </c>
      <c r="I3873">
        <v>76.658600000000007</v>
      </c>
      <c r="J3873">
        <v>0</v>
      </c>
      <c r="K3873">
        <v>0</v>
      </c>
      <c r="L3873">
        <v>0</v>
      </c>
      <c r="M3873">
        <v>0</v>
      </c>
      <c r="N3873">
        <v>0</v>
      </c>
      <c r="O3873">
        <v>3401</v>
      </c>
    </row>
    <row r="3874" spans="1:15">
      <c r="A3874" t="s">
        <v>31</v>
      </c>
      <c r="B3874" t="s">
        <v>39</v>
      </c>
      <c r="C3874" t="s">
        <v>43</v>
      </c>
      <c r="D3874" t="s">
        <v>32</v>
      </c>
      <c r="E3874" s="9">
        <v>9</v>
      </c>
      <c r="F3874" t="str">
        <f t="shared" si="60"/>
        <v>Average Per Ton1-in-2September System Peak Day50% Cycling9</v>
      </c>
      <c r="G3874">
        <v>0.84788730000000001</v>
      </c>
      <c r="H3874">
        <v>0.84788730000000001</v>
      </c>
      <c r="I3874">
        <v>81.224599999999995</v>
      </c>
      <c r="J3874">
        <v>0</v>
      </c>
      <c r="K3874">
        <v>0</v>
      </c>
      <c r="L3874">
        <v>0</v>
      </c>
      <c r="M3874">
        <v>0</v>
      </c>
      <c r="N3874">
        <v>0</v>
      </c>
      <c r="O3874">
        <v>3401</v>
      </c>
    </row>
    <row r="3875" spans="1:15">
      <c r="A3875" t="s">
        <v>29</v>
      </c>
      <c r="B3875" t="s">
        <v>39</v>
      </c>
      <c r="C3875" t="s">
        <v>43</v>
      </c>
      <c r="D3875" t="s">
        <v>32</v>
      </c>
      <c r="E3875" s="9">
        <v>9</v>
      </c>
      <c r="F3875" t="str">
        <f t="shared" si="60"/>
        <v>Average Per Premise1-in-2September System Peak Day50% Cycling9</v>
      </c>
      <c r="G3875">
        <v>7.4450789999999998</v>
      </c>
      <c r="H3875">
        <v>7.4450789999999998</v>
      </c>
      <c r="I3875">
        <v>81.224599999999995</v>
      </c>
      <c r="J3875">
        <v>0</v>
      </c>
      <c r="K3875">
        <v>0</v>
      </c>
      <c r="L3875">
        <v>0</v>
      </c>
      <c r="M3875">
        <v>0</v>
      </c>
      <c r="N3875">
        <v>0</v>
      </c>
      <c r="O3875">
        <v>3401</v>
      </c>
    </row>
    <row r="3876" spans="1:15">
      <c r="A3876" t="s">
        <v>30</v>
      </c>
      <c r="B3876" t="s">
        <v>39</v>
      </c>
      <c r="C3876" t="s">
        <v>43</v>
      </c>
      <c r="D3876" t="s">
        <v>32</v>
      </c>
      <c r="E3876" s="9">
        <v>9</v>
      </c>
      <c r="F3876" t="str">
        <f t="shared" si="60"/>
        <v>Average Per Device1-in-2September System Peak Day50% Cycling9</v>
      </c>
      <c r="G3876">
        <v>3.2952520000000001</v>
      </c>
      <c r="H3876">
        <v>3.2952520000000001</v>
      </c>
      <c r="I3876">
        <v>81.224599999999995</v>
      </c>
      <c r="J3876">
        <v>0</v>
      </c>
      <c r="K3876">
        <v>0</v>
      </c>
      <c r="L3876">
        <v>0</v>
      </c>
      <c r="M3876">
        <v>0</v>
      </c>
      <c r="N3876">
        <v>0</v>
      </c>
      <c r="O3876">
        <v>3401</v>
      </c>
    </row>
    <row r="3877" spans="1:15">
      <c r="A3877" t="s">
        <v>51</v>
      </c>
      <c r="B3877" t="s">
        <v>39</v>
      </c>
      <c r="C3877" t="s">
        <v>43</v>
      </c>
      <c r="D3877" t="s">
        <v>32</v>
      </c>
      <c r="E3877" s="9">
        <v>9</v>
      </c>
      <c r="F3877" t="str">
        <f t="shared" si="60"/>
        <v>Aggregate1-in-2September System Peak Day50% Cycling9</v>
      </c>
      <c r="G3877">
        <v>25.320709999999998</v>
      </c>
      <c r="H3877">
        <v>25.320709999999998</v>
      </c>
      <c r="I3877">
        <v>81.224599999999995</v>
      </c>
      <c r="J3877">
        <v>0</v>
      </c>
      <c r="K3877">
        <v>0</v>
      </c>
      <c r="L3877">
        <v>0</v>
      </c>
      <c r="M3877">
        <v>0</v>
      </c>
      <c r="N3877">
        <v>0</v>
      </c>
      <c r="O3877">
        <v>3401</v>
      </c>
    </row>
    <row r="3878" spans="1:15">
      <c r="A3878" t="s">
        <v>31</v>
      </c>
      <c r="B3878" t="s">
        <v>39</v>
      </c>
      <c r="C3878" t="s">
        <v>43</v>
      </c>
      <c r="D3878" t="s">
        <v>32</v>
      </c>
      <c r="E3878" s="9">
        <v>10</v>
      </c>
      <c r="F3878" t="str">
        <f t="shared" si="60"/>
        <v>Average Per Ton1-in-2September System Peak Day50% Cycling10</v>
      </c>
      <c r="G3878">
        <v>1.0041230000000001</v>
      </c>
      <c r="H3878">
        <v>1.0041230000000001</v>
      </c>
      <c r="I3878">
        <v>86.229299999999995</v>
      </c>
      <c r="J3878">
        <v>0</v>
      </c>
      <c r="K3878">
        <v>0</v>
      </c>
      <c r="L3878">
        <v>0</v>
      </c>
      <c r="M3878">
        <v>0</v>
      </c>
      <c r="N3878">
        <v>0</v>
      </c>
      <c r="O3878">
        <v>3401</v>
      </c>
    </row>
    <row r="3879" spans="1:15">
      <c r="A3879" t="s">
        <v>29</v>
      </c>
      <c r="B3879" t="s">
        <v>39</v>
      </c>
      <c r="C3879" t="s">
        <v>43</v>
      </c>
      <c r="D3879" t="s">
        <v>32</v>
      </c>
      <c r="E3879" s="9">
        <v>10</v>
      </c>
      <c r="F3879" t="str">
        <f t="shared" si="60"/>
        <v>Average Per Premise1-in-2September System Peak Day50% Cycling10</v>
      </c>
      <c r="G3879">
        <v>8.816948</v>
      </c>
      <c r="H3879">
        <v>8.816948</v>
      </c>
      <c r="I3879">
        <v>86.229299999999995</v>
      </c>
      <c r="J3879">
        <v>0</v>
      </c>
      <c r="K3879">
        <v>0</v>
      </c>
      <c r="L3879">
        <v>0</v>
      </c>
      <c r="M3879">
        <v>0</v>
      </c>
      <c r="N3879">
        <v>0</v>
      </c>
      <c r="O3879">
        <v>3401</v>
      </c>
    </row>
    <row r="3880" spans="1:15">
      <c r="A3880" t="s">
        <v>30</v>
      </c>
      <c r="B3880" t="s">
        <v>39</v>
      </c>
      <c r="C3880" t="s">
        <v>43</v>
      </c>
      <c r="D3880" t="s">
        <v>32</v>
      </c>
      <c r="E3880" s="9">
        <v>10</v>
      </c>
      <c r="F3880" t="str">
        <f t="shared" si="60"/>
        <v>Average Per Device1-in-2September System Peak Day50% Cycling10</v>
      </c>
      <c r="G3880">
        <v>3.9024519999999998</v>
      </c>
      <c r="H3880">
        <v>3.9024519999999998</v>
      </c>
      <c r="I3880">
        <v>86.229299999999995</v>
      </c>
      <c r="J3880">
        <v>0</v>
      </c>
      <c r="K3880">
        <v>0</v>
      </c>
      <c r="L3880">
        <v>0</v>
      </c>
      <c r="M3880">
        <v>0</v>
      </c>
      <c r="N3880">
        <v>0</v>
      </c>
      <c r="O3880">
        <v>3401</v>
      </c>
    </row>
    <row r="3881" spans="1:15">
      <c r="A3881" t="s">
        <v>51</v>
      </c>
      <c r="B3881" t="s">
        <v>39</v>
      </c>
      <c r="C3881" t="s">
        <v>43</v>
      </c>
      <c r="D3881" t="s">
        <v>32</v>
      </c>
      <c r="E3881" s="9">
        <v>10</v>
      </c>
      <c r="F3881" t="str">
        <f t="shared" si="60"/>
        <v>Aggregate1-in-2September System Peak Day50% Cycling10</v>
      </c>
      <c r="G3881">
        <v>29.986440000000002</v>
      </c>
      <c r="H3881">
        <v>29.986440000000002</v>
      </c>
      <c r="I3881">
        <v>86.229299999999995</v>
      </c>
      <c r="J3881">
        <v>0</v>
      </c>
      <c r="K3881">
        <v>0</v>
      </c>
      <c r="L3881">
        <v>0</v>
      </c>
      <c r="M3881">
        <v>0</v>
      </c>
      <c r="N3881">
        <v>0</v>
      </c>
      <c r="O3881">
        <v>3401</v>
      </c>
    </row>
    <row r="3882" spans="1:15">
      <c r="A3882" t="s">
        <v>31</v>
      </c>
      <c r="B3882" t="s">
        <v>39</v>
      </c>
      <c r="C3882" t="s">
        <v>43</v>
      </c>
      <c r="D3882" t="s">
        <v>32</v>
      </c>
      <c r="E3882" s="9">
        <v>11</v>
      </c>
      <c r="F3882" t="str">
        <f t="shared" si="60"/>
        <v>Average Per Ton1-in-2September System Peak Day50% Cycling11</v>
      </c>
      <c r="G3882">
        <v>1.125362</v>
      </c>
      <c r="H3882">
        <v>1.125362</v>
      </c>
      <c r="I3882">
        <v>88.365499999999997</v>
      </c>
      <c r="J3882">
        <v>0</v>
      </c>
      <c r="K3882">
        <v>0</v>
      </c>
      <c r="L3882">
        <v>0</v>
      </c>
      <c r="M3882">
        <v>0</v>
      </c>
      <c r="N3882">
        <v>0</v>
      </c>
      <c r="O3882">
        <v>3401</v>
      </c>
    </row>
    <row r="3883" spans="1:15">
      <c r="A3883" t="s">
        <v>29</v>
      </c>
      <c r="B3883" t="s">
        <v>39</v>
      </c>
      <c r="C3883" t="s">
        <v>43</v>
      </c>
      <c r="D3883" t="s">
        <v>32</v>
      </c>
      <c r="E3883" s="9">
        <v>11</v>
      </c>
      <c r="F3883" t="str">
        <f t="shared" si="60"/>
        <v>Average Per Premise1-in-2September System Peak Day50% Cycling11</v>
      </c>
      <c r="G3883">
        <v>9.8815159999999995</v>
      </c>
      <c r="H3883">
        <v>9.8815159999999995</v>
      </c>
      <c r="I3883">
        <v>88.365499999999997</v>
      </c>
      <c r="J3883">
        <v>0</v>
      </c>
      <c r="K3883">
        <v>0</v>
      </c>
      <c r="L3883">
        <v>0</v>
      </c>
      <c r="M3883">
        <v>0</v>
      </c>
      <c r="N3883">
        <v>0</v>
      </c>
      <c r="O3883">
        <v>3401</v>
      </c>
    </row>
    <row r="3884" spans="1:15">
      <c r="A3884" t="s">
        <v>30</v>
      </c>
      <c r="B3884" t="s">
        <v>39</v>
      </c>
      <c r="C3884" t="s">
        <v>43</v>
      </c>
      <c r="D3884" t="s">
        <v>32</v>
      </c>
      <c r="E3884" s="9">
        <v>11</v>
      </c>
      <c r="F3884" t="str">
        <f t="shared" si="60"/>
        <v>Average Per Device1-in-2September System Peak Day50% Cycling11</v>
      </c>
      <c r="G3884">
        <v>4.3736379999999997</v>
      </c>
      <c r="H3884">
        <v>4.3736379999999997</v>
      </c>
      <c r="I3884">
        <v>88.365499999999997</v>
      </c>
      <c r="J3884">
        <v>0</v>
      </c>
      <c r="K3884">
        <v>0</v>
      </c>
      <c r="L3884">
        <v>0</v>
      </c>
      <c r="M3884">
        <v>0</v>
      </c>
      <c r="N3884">
        <v>0</v>
      </c>
      <c r="O3884">
        <v>3401</v>
      </c>
    </row>
    <row r="3885" spans="1:15">
      <c r="A3885" t="s">
        <v>51</v>
      </c>
      <c r="B3885" t="s">
        <v>39</v>
      </c>
      <c r="C3885" t="s">
        <v>43</v>
      </c>
      <c r="D3885" t="s">
        <v>32</v>
      </c>
      <c r="E3885" s="9">
        <v>11</v>
      </c>
      <c r="F3885" t="str">
        <f t="shared" si="60"/>
        <v>Aggregate1-in-2September System Peak Day50% Cycling11</v>
      </c>
      <c r="G3885">
        <v>33.607039999999998</v>
      </c>
      <c r="H3885">
        <v>33.607039999999998</v>
      </c>
      <c r="I3885">
        <v>88.365499999999997</v>
      </c>
      <c r="J3885">
        <v>0</v>
      </c>
      <c r="K3885">
        <v>0</v>
      </c>
      <c r="L3885">
        <v>0</v>
      </c>
      <c r="M3885">
        <v>0</v>
      </c>
      <c r="N3885">
        <v>0</v>
      </c>
      <c r="O3885">
        <v>3401</v>
      </c>
    </row>
    <row r="3886" spans="1:15">
      <c r="A3886" t="s">
        <v>31</v>
      </c>
      <c r="B3886" t="s">
        <v>39</v>
      </c>
      <c r="C3886" t="s">
        <v>43</v>
      </c>
      <c r="D3886" t="s">
        <v>32</v>
      </c>
      <c r="E3886" s="9">
        <v>12</v>
      </c>
      <c r="F3886" t="str">
        <f t="shared" si="60"/>
        <v>Average Per Ton1-in-2September System Peak Day50% Cycling12</v>
      </c>
      <c r="G3886">
        <v>1.1878299999999999</v>
      </c>
      <c r="H3886">
        <v>1.1878299999999999</v>
      </c>
      <c r="I3886">
        <v>89.018799999999999</v>
      </c>
      <c r="J3886">
        <v>0</v>
      </c>
      <c r="K3886">
        <v>0</v>
      </c>
      <c r="L3886">
        <v>0</v>
      </c>
      <c r="M3886">
        <v>0</v>
      </c>
      <c r="N3886">
        <v>0</v>
      </c>
      <c r="O3886">
        <v>3401</v>
      </c>
    </row>
    <row r="3887" spans="1:15">
      <c r="A3887" t="s">
        <v>29</v>
      </c>
      <c r="B3887" t="s">
        <v>39</v>
      </c>
      <c r="C3887" t="s">
        <v>43</v>
      </c>
      <c r="D3887" t="s">
        <v>32</v>
      </c>
      <c r="E3887" s="9">
        <v>12</v>
      </c>
      <c r="F3887" t="str">
        <f t="shared" si="60"/>
        <v>Average Per Premise1-in-2September System Peak Day50% Cycling12</v>
      </c>
      <c r="G3887">
        <v>10.430020000000001</v>
      </c>
      <c r="H3887">
        <v>10.430020000000001</v>
      </c>
      <c r="I3887">
        <v>89.018799999999999</v>
      </c>
      <c r="J3887">
        <v>0</v>
      </c>
      <c r="K3887">
        <v>0</v>
      </c>
      <c r="L3887">
        <v>0</v>
      </c>
      <c r="M3887">
        <v>0</v>
      </c>
      <c r="N3887">
        <v>0</v>
      </c>
      <c r="O3887">
        <v>3401</v>
      </c>
    </row>
    <row r="3888" spans="1:15">
      <c r="A3888" t="s">
        <v>30</v>
      </c>
      <c r="B3888" t="s">
        <v>39</v>
      </c>
      <c r="C3888" t="s">
        <v>43</v>
      </c>
      <c r="D3888" t="s">
        <v>32</v>
      </c>
      <c r="E3888" s="9">
        <v>12</v>
      </c>
      <c r="F3888" t="str">
        <f t="shared" si="60"/>
        <v>Average Per Device1-in-2September System Peak Day50% Cycling12</v>
      </c>
      <c r="G3888">
        <v>4.6164120000000004</v>
      </c>
      <c r="H3888">
        <v>4.6164120000000004</v>
      </c>
      <c r="I3888">
        <v>89.018799999999999</v>
      </c>
      <c r="J3888">
        <v>0</v>
      </c>
      <c r="K3888">
        <v>0</v>
      </c>
      <c r="L3888">
        <v>0</v>
      </c>
      <c r="M3888">
        <v>0</v>
      </c>
      <c r="N3888">
        <v>0</v>
      </c>
      <c r="O3888">
        <v>3401</v>
      </c>
    </row>
    <row r="3889" spans="1:15">
      <c r="A3889" t="s">
        <v>51</v>
      </c>
      <c r="B3889" t="s">
        <v>39</v>
      </c>
      <c r="C3889" t="s">
        <v>43</v>
      </c>
      <c r="D3889" t="s">
        <v>32</v>
      </c>
      <c r="E3889" s="9">
        <v>12</v>
      </c>
      <c r="F3889" t="str">
        <f t="shared" si="60"/>
        <v>Aggregate1-in-2September System Peak Day50% Cycling12</v>
      </c>
      <c r="G3889">
        <v>35.47251</v>
      </c>
      <c r="H3889">
        <v>35.47251</v>
      </c>
      <c r="I3889">
        <v>89.018799999999999</v>
      </c>
      <c r="J3889">
        <v>0</v>
      </c>
      <c r="K3889">
        <v>0</v>
      </c>
      <c r="L3889">
        <v>0</v>
      </c>
      <c r="M3889">
        <v>0</v>
      </c>
      <c r="N3889">
        <v>0</v>
      </c>
      <c r="O3889">
        <v>3401</v>
      </c>
    </row>
    <row r="3890" spans="1:15">
      <c r="A3890" t="s">
        <v>31</v>
      </c>
      <c r="B3890" t="s">
        <v>39</v>
      </c>
      <c r="C3890" t="s">
        <v>43</v>
      </c>
      <c r="D3890" t="s">
        <v>32</v>
      </c>
      <c r="E3890" s="9">
        <v>13</v>
      </c>
      <c r="F3890" t="str">
        <f t="shared" si="60"/>
        <v>Average Per Ton1-in-2September System Peak Day50% Cycling13</v>
      </c>
      <c r="G3890">
        <v>1.2053370000000001</v>
      </c>
      <c r="H3890">
        <v>1.2053370000000001</v>
      </c>
      <c r="I3890">
        <v>88.160799999999995</v>
      </c>
      <c r="J3890">
        <v>0</v>
      </c>
      <c r="K3890">
        <v>0</v>
      </c>
      <c r="L3890">
        <v>0</v>
      </c>
      <c r="M3890">
        <v>0</v>
      </c>
      <c r="N3890">
        <v>0</v>
      </c>
      <c r="O3890">
        <v>3401</v>
      </c>
    </row>
    <row r="3891" spans="1:15">
      <c r="A3891" t="s">
        <v>29</v>
      </c>
      <c r="B3891" t="s">
        <v>39</v>
      </c>
      <c r="C3891" t="s">
        <v>43</v>
      </c>
      <c r="D3891" t="s">
        <v>32</v>
      </c>
      <c r="E3891" s="9">
        <v>13</v>
      </c>
      <c r="F3891" t="str">
        <f t="shared" si="60"/>
        <v>Average Per Premise1-in-2September System Peak Day50% Cycling13</v>
      </c>
      <c r="G3891">
        <v>10.58375</v>
      </c>
      <c r="H3891">
        <v>10.58375</v>
      </c>
      <c r="I3891">
        <v>88.160799999999995</v>
      </c>
      <c r="J3891">
        <v>0</v>
      </c>
      <c r="K3891">
        <v>0</v>
      </c>
      <c r="L3891">
        <v>0</v>
      </c>
      <c r="M3891">
        <v>0</v>
      </c>
      <c r="N3891">
        <v>0</v>
      </c>
      <c r="O3891">
        <v>3401</v>
      </c>
    </row>
    <row r="3892" spans="1:15">
      <c r="A3892" t="s">
        <v>30</v>
      </c>
      <c r="B3892" t="s">
        <v>39</v>
      </c>
      <c r="C3892" t="s">
        <v>43</v>
      </c>
      <c r="D3892" t="s">
        <v>32</v>
      </c>
      <c r="E3892" s="9">
        <v>13</v>
      </c>
      <c r="F3892" t="str">
        <f t="shared" si="60"/>
        <v>Average Per Device1-in-2September System Peak Day50% Cycling13</v>
      </c>
      <c r="G3892">
        <v>4.6844539999999997</v>
      </c>
      <c r="H3892">
        <v>4.6844539999999997</v>
      </c>
      <c r="I3892">
        <v>88.160799999999995</v>
      </c>
      <c r="J3892">
        <v>0</v>
      </c>
      <c r="K3892">
        <v>0</v>
      </c>
      <c r="L3892">
        <v>0</v>
      </c>
      <c r="M3892">
        <v>0</v>
      </c>
      <c r="N3892">
        <v>0</v>
      </c>
      <c r="O3892">
        <v>3401</v>
      </c>
    </row>
    <row r="3893" spans="1:15">
      <c r="A3893" t="s">
        <v>51</v>
      </c>
      <c r="B3893" t="s">
        <v>39</v>
      </c>
      <c r="C3893" t="s">
        <v>43</v>
      </c>
      <c r="D3893" t="s">
        <v>32</v>
      </c>
      <c r="E3893" s="9">
        <v>13</v>
      </c>
      <c r="F3893" t="str">
        <f t="shared" si="60"/>
        <v>Aggregate1-in-2September System Peak Day50% Cycling13</v>
      </c>
      <c r="G3893">
        <v>35.995350000000002</v>
      </c>
      <c r="H3893">
        <v>35.995350000000002</v>
      </c>
      <c r="I3893">
        <v>88.160799999999995</v>
      </c>
      <c r="J3893">
        <v>0</v>
      </c>
      <c r="K3893">
        <v>0</v>
      </c>
      <c r="L3893">
        <v>0</v>
      </c>
      <c r="M3893">
        <v>0</v>
      </c>
      <c r="N3893">
        <v>0</v>
      </c>
      <c r="O3893">
        <v>3401</v>
      </c>
    </row>
    <row r="3894" spans="1:15">
      <c r="A3894" t="s">
        <v>31</v>
      </c>
      <c r="B3894" t="s">
        <v>39</v>
      </c>
      <c r="C3894" t="s">
        <v>43</v>
      </c>
      <c r="D3894" t="s">
        <v>32</v>
      </c>
      <c r="E3894" s="9">
        <v>14</v>
      </c>
      <c r="F3894" t="str">
        <f t="shared" si="60"/>
        <v>Average Per Ton1-in-2September System Peak Day50% Cycling14</v>
      </c>
      <c r="G3894">
        <v>1.123014</v>
      </c>
      <c r="H3894">
        <v>1.2106159999999999</v>
      </c>
      <c r="I3894">
        <v>87.885300000000001</v>
      </c>
      <c r="J3894">
        <v>5.5756600000000003E-2</v>
      </c>
      <c r="K3894">
        <v>7.4570999999999998E-2</v>
      </c>
      <c r="L3894">
        <v>8.7601799999999994E-2</v>
      </c>
      <c r="M3894">
        <v>0.10063270000000001</v>
      </c>
      <c r="N3894">
        <v>0.1194471</v>
      </c>
      <c r="O3894">
        <v>3401</v>
      </c>
    </row>
    <row r="3895" spans="1:15">
      <c r="A3895" t="s">
        <v>29</v>
      </c>
      <c r="B3895" t="s">
        <v>39</v>
      </c>
      <c r="C3895" t="s">
        <v>43</v>
      </c>
      <c r="D3895" t="s">
        <v>32</v>
      </c>
      <c r="E3895" s="9">
        <v>14</v>
      </c>
      <c r="F3895" t="str">
        <f t="shared" si="60"/>
        <v>Average Per Premise1-in-2September System Peak Day50% Cycling14</v>
      </c>
      <c r="G3895">
        <v>9.8608969999999996</v>
      </c>
      <c r="H3895">
        <v>10.63011</v>
      </c>
      <c r="I3895">
        <v>87.885300000000001</v>
      </c>
      <c r="J3895">
        <v>0.48958400000000002</v>
      </c>
      <c r="K3895">
        <v>0.65478879999999995</v>
      </c>
      <c r="L3895">
        <v>0.76920920000000004</v>
      </c>
      <c r="M3895">
        <v>0.88362940000000001</v>
      </c>
      <c r="N3895">
        <v>1.048834</v>
      </c>
      <c r="O3895">
        <v>3401</v>
      </c>
    </row>
    <row r="3896" spans="1:15">
      <c r="A3896" t="s">
        <v>30</v>
      </c>
      <c r="B3896" t="s">
        <v>39</v>
      </c>
      <c r="C3896" t="s">
        <v>43</v>
      </c>
      <c r="D3896" t="s">
        <v>32</v>
      </c>
      <c r="E3896" s="9">
        <v>14</v>
      </c>
      <c r="F3896" t="str">
        <f t="shared" si="60"/>
        <v>Average Per Device1-in-2September System Peak Day50% Cycling14</v>
      </c>
      <c r="G3896">
        <v>4.3645120000000004</v>
      </c>
      <c r="H3896">
        <v>4.7049700000000003</v>
      </c>
      <c r="I3896">
        <v>87.885300000000001</v>
      </c>
      <c r="J3896">
        <v>0.21669379999999999</v>
      </c>
      <c r="K3896">
        <v>0.28981479999999998</v>
      </c>
      <c r="L3896">
        <v>0.34045809999999999</v>
      </c>
      <c r="M3896">
        <v>0.39110149999999999</v>
      </c>
      <c r="N3896">
        <v>0.46422239999999998</v>
      </c>
      <c r="O3896">
        <v>3401</v>
      </c>
    </row>
    <row r="3897" spans="1:15">
      <c r="A3897" t="s">
        <v>51</v>
      </c>
      <c r="B3897" t="s">
        <v>39</v>
      </c>
      <c r="C3897" t="s">
        <v>43</v>
      </c>
      <c r="D3897" t="s">
        <v>32</v>
      </c>
      <c r="E3897" s="9">
        <v>14</v>
      </c>
      <c r="F3897" t="str">
        <f t="shared" si="60"/>
        <v>Aggregate1-in-2September System Peak Day50% Cycling14</v>
      </c>
      <c r="G3897">
        <v>33.536909999999999</v>
      </c>
      <c r="H3897">
        <v>36.152990000000003</v>
      </c>
      <c r="I3897">
        <v>87.885300000000001</v>
      </c>
      <c r="J3897">
        <v>1.6650750000000001</v>
      </c>
      <c r="K3897">
        <v>2.2269369999999999</v>
      </c>
      <c r="L3897">
        <v>2.6160800000000002</v>
      </c>
      <c r="M3897">
        <v>3.0052240000000001</v>
      </c>
      <c r="N3897">
        <v>3.5670850000000001</v>
      </c>
      <c r="O3897">
        <v>3401</v>
      </c>
    </row>
    <row r="3898" spans="1:15">
      <c r="A3898" t="s">
        <v>31</v>
      </c>
      <c r="B3898" t="s">
        <v>39</v>
      </c>
      <c r="C3898" t="s">
        <v>43</v>
      </c>
      <c r="D3898" t="s">
        <v>32</v>
      </c>
      <c r="E3898" s="9">
        <v>15</v>
      </c>
      <c r="F3898" t="str">
        <f t="shared" si="60"/>
        <v>Average Per Ton1-in-2September System Peak Day50% Cycling15</v>
      </c>
      <c r="G3898">
        <v>1.110994</v>
      </c>
      <c r="H3898">
        <v>1.2134400000000001</v>
      </c>
      <c r="I3898">
        <v>87.762699999999995</v>
      </c>
      <c r="J3898">
        <v>6.5204799999999993E-2</v>
      </c>
      <c r="K3898">
        <v>8.7207400000000004E-2</v>
      </c>
      <c r="L3898">
        <v>0.1024463</v>
      </c>
      <c r="M3898">
        <v>0.11768530000000001</v>
      </c>
      <c r="N3898">
        <v>0.1396879</v>
      </c>
      <c r="O3898">
        <v>3401</v>
      </c>
    </row>
    <row r="3899" spans="1:15">
      <c r="A3899" t="s">
        <v>29</v>
      </c>
      <c r="B3899" t="s">
        <v>39</v>
      </c>
      <c r="C3899" t="s">
        <v>43</v>
      </c>
      <c r="D3899" t="s">
        <v>32</v>
      </c>
      <c r="E3899" s="9">
        <v>15</v>
      </c>
      <c r="F3899" t="str">
        <f t="shared" si="60"/>
        <v>Average Per Premise1-in-2September System Peak Day50% Cycling15</v>
      </c>
      <c r="G3899">
        <v>9.7553520000000002</v>
      </c>
      <c r="H3899">
        <v>10.654909999999999</v>
      </c>
      <c r="I3899">
        <v>87.762699999999995</v>
      </c>
      <c r="J3899">
        <v>0.57254609999999995</v>
      </c>
      <c r="K3899">
        <v>0.76574549999999997</v>
      </c>
      <c r="L3899">
        <v>0.89955490000000005</v>
      </c>
      <c r="M3899">
        <v>1.0333639999999999</v>
      </c>
      <c r="N3899">
        <v>1.226564</v>
      </c>
      <c r="O3899">
        <v>3401</v>
      </c>
    </row>
    <row r="3900" spans="1:15">
      <c r="A3900" t="s">
        <v>30</v>
      </c>
      <c r="B3900" t="s">
        <v>39</v>
      </c>
      <c r="C3900" t="s">
        <v>43</v>
      </c>
      <c r="D3900" t="s">
        <v>32</v>
      </c>
      <c r="E3900" s="9">
        <v>15</v>
      </c>
      <c r="F3900" t="str">
        <f t="shared" si="60"/>
        <v>Average Per Device1-in-2September System Peak Day50% Cycling15</v>
      </c>
      <c r="G3900">
        <v>4.3177969999999997</v>
      </c>
      <c r="H3900">
        <v>4.7159469999999999</v>
      </c>
      <c r="I3900">
        <v>87.762699999999995</v>
      </c>
      <c r="J3900">
        <v>0.25341350000000001</v>
      </c>
      <c r="K3900">
        <v>0.33892509999999998</v>
      </c>
      <c r="L3900">
        <v>0.39815020000000001</v>
      </c>
      <c r="M3900">
        <v>0.45737519999999998</v>
      </c>
      <c r="N3900">
        <v>0.5428868</v>
      </c>
      <c r="O3900">
        <v>3401</v>
      </c>
    </row>
    <row r="3901" spans="1:15">
      <c r="A3901" t="s">
        <v>51</v>
      </c>
      <c r="B3901" t="s">
        <v>39</v>
      </c>
      <c r="C3901" t="s">
        <v>43</v>
      </c>
      <c r="D3901" t="s">
        <v>32</v>
      </c>
      <c r="E3901" s="9">
        <v>15</v>
      </c>
      <c r="F3901" t="str">
        <f t="shared" si="60"/>
        <v>Aggregate1-in-2September System Peak Day50% Cycling15</v>
      </c>
      <c r="G3901">
        <v>33.177950000000003</v>
      </c>
      <c r="H3901">
        <v>36.237340000000003</v>
      </c>
      <c r="I3901">
        <v>87.762699999999995</v>
      </c>
      <c r="J3901">
        <v>1.9472290000000001</v>
      </c>
      <c r="K3901">
        <v>2.604301</v>
      </c>
      <c r="L3901">
        <v>3.0593859999999999</v>
      </c>
      <c r="M3901">
        <v>3.5144709999999999</v>
      </c>
      <c r="N3901">
        <v>4.1715429999999998</v>
      </c>
      <c r="O3901">
        <v>3401</v>
      </c>
    </row>
    <row r="3902" spans="1:15">
      <c r="A3902" t="s">
        <v>31</v>
      </c>
      <c r="B3902" t="s">
        <v>39</v>
      </c>
      <c r="C3902" t="s">
        <v>43</v>
      </c>
      <c r="D3902" t="s">
        <v>32</v>
      </c>
      <c r="E3902" s="9">
        <v>16</v>
      </c>
      <c r="F3902" t="str">
        <f t="shared" si="60"/>
        <v>Average Per Ton1-in-2September System Peak Day50% Cycling16</v>
      </c>
      <c r="G3902">
        <v>1.0796870000000001</v>
      </c>
      <c r="H3902">
        <v>1.1964840000000001</v>
      </c>
      <c r="I3902">
        <v>87.242000000000004</v>
      </c>
      <c r="J3902">
        <v>7.4338199999999993E-2</v>
      </c>
      <c r="K3902">
        <v>9.9422800000000006E-2</v>
      </c>
      <c r="L3902">
        <v>0.11679639999999999</v>
      </c>
      <c r="M3902">
        <v>0.13416990000000001</v>
      </c>
      <c r="N3902">
        <v>0.15925449999999999</v>
      </c>
      <c r="O3902">
        <v>3401</v>
      </c>
    </row>
    <row r="3903" spans="1:15">
      <c r="A3903" t="s">
        <v>29</v>
      </c>
      <c r="B3903" t="s">
        <v>39</v>
      </c>
      <c r="C3903" t="s">
        <v>43</v>
      </c>
      <c r="D3903" t="s">
        <v>32</v>
      </c>
      <c r="E3903" s="9">
        <v>16</v>
      </c>
      <c r="F3903" t="str">
        <f t="shared" si="60"/>
        <v>Average Per Premise1-in-2September System Peak Day50% Cycling16</v>
      </c>
      <c r="G3903">
        <v>9.4804549999999992</v>
      </c>
      <c r="H3903">
        <v>10.50601</v>
      </c>
      <c r="I3903">
        <v>87.242000000000004</v>
      </c>
      <c r="J3903">
        <v>0.65274469999999996</v>
      </c>
      <c r="K3903">
        <v>0.87300630000000001</v>
      </c>
      <c r="L3903">
        <v>1.0255590000000001</v>
      </c>
      <c r="M3903">
        <v>1.1781109999999999</v>
      </c>
      <c r="N3903">
        <v>1.3983730000000001</v>
      </c>
      <c r="O3903">
        <v>3401</v>
      </c>
    </row>
    <row r="3904" spans="1:15">
      <c r="A3904" t="s">
        <v>30</v>
      </c>
      <c r="B3904" t="s">
        <v>39</v>
      </c>
      <c r="C3904" t="s">
        <v>43</v>
      </c>
      <c r="D3904" t="s">
        <v>32</v>
      </c>
      <c r="E3904" s="9">
        <v>16</v>
      </c>
      <c r="F3904" t="str">
        <f t="shared" si="60"/>
        <v>Average Per Device1-in-2September System Peak Day50% Cycling16</v>
      </c>
      <c r="G3904">
        <v>4.1961259999999996</v>
      </c>
      <c r="H3904">
        <v>4.6500459999999997</v>
      </c>
      <c r="I3904">
        <v>87.242000000000004</v>
      </c>
      <c r="J3904">
        <v>0.28891</v>
      </c>
      <c r="K3904">
        <v>0.38639960000000001</v>
      </c>
      <c r="L3904">
        <v>0.4539205</v>
      </c>
      <c r="M3904">
        <v>0.52144140000000005</v>
      </c>
      <c r="N3904">
        <v>0.61893100000000001</v>
      </c>
      <c r="O3904">
        <v>3401</v>
      </c>
    </row>
    <row r="3905" spans="1:15">
      <c r="A3905" t="s">
        <v>51</v>
      </c>
      <c r="B3905" t="s">
        <v>39</v>
      </c>
      <c r="C3905" t="s">
        <v>43</v>
      </c>
      <c r="D3905" t="s">
        <v>32</v>
      </c>
      <c r="E3905" s="9">
        <v>16</v>
      </c>
      <c r="F3905" t="str">
        <f t="shared" si="60"/>
        <v>Aggregate1-in-2September System Peak Day50% Cycling16</v>
      </c>
      <c r="G3905">
        <v>32.243029999999997</v>
      </c>
      <c r="H3905">
        <v>35.73095</v>
      </c>
      <c r="I3905">
        <v>87.242000000000004</v>
      </c>
      <c r="J3905">
        <v>2.2199849999999999</v>
      </c>
      <c r="K3905">
        <v>2.9690940000000001</v>
      </c>
      <c r="L3905">
        <v>3.4879250000000002</v>
      </c>
      <c r="M3905">
        <v>4.0067560000000002</v>
      </c>
      <c r="N3905">
        <v>4.7558660000000001</v>
      </c>
      <c r="O3905">
        <v>3401</v>
      </c>
    </row>
    <row r="3906" spans="1:15">
      <c r="A3906" t="s">
        <v>31</v>
      </c>
      <c r="B3906" t="s">
        <v>39</v>
      </c>
      <c r="C3906" t="s">
        <v>43</v>
      </c>
      <c r="D3906" t="s">
        <v>32</v>
      </c>
      <c r="E3906" s="9">
        <v>17</v>
      </c>
      <c r="F3906" t="str">
        <f t="shared" si="60"/>
        <v>Average Per Ton1-in-2September System Peak Day50% Cycling17</v>
      </c>
      <c r="G3906">
        <v>1.0237400000000001</v>
      </c>
      <c r="H3906">
        <v>1.1391150000000001</v>
      </c>
      <c r="I3906">
        <v>87.017899999999997</v>
      </c>
      <c r="J3906">
        <v>7.3434100000000002E-2</v>
      </c>
      <c r="K3906">
        <v>9.8213700000000001E-2</v>
      </c>
      <c r="L3906">
        <v>0.1153759</v>
      </c>
      <c r="M3906">
        <v>0.13253819999999999</v>
      </c>
      <c r="N3906">
        <v>0.1573177</v>
      </c>
      <c r="O3906">
        <v>3401</v>
      </c>
    </row>
    <row r="3907" spans="1:15">
      <c r="A3907" t="s">
        <v>29</v>
      </c>
      <c r="B3907" t="s">
        <v>39</v>
      </c>
      <c r="C3907" t="s">
        <v>43</v>
      </c>
      <c r="D3907" t="s">
        <v>32</v>
      </c>
      <c r="E3907" s="9">
        <v>17</v>
      </c>
      <c r="F3907" t="str">
        <f t="shared" ref="F3907:F3970" si="61">CONCATENATE(A3907,B3907,C3907,D3907,E3907)</f>
        <v>Average Per Premise1-in-2September System Peak Day50% Cycling17</v>
      </c>
      <c r="G3907">
        <v>8.9891919999999992</v>
      </c>
      <c r="H3907">
        <v>10.002280000000001</v>
      </c>
      <c r="I3907">
        <v>87.017899999999997</v>
      </c>
      <c r="J3907">
        <v>0.6448062</v>
      </c>
      <c r="K3907">
        <v>0.86238890000000001</v>
      </c>
      <c r="L3907">
        <v>1.0130859999999999</v>
      </c>
      <c r="M3907">
        <v>1.163783</v>
      </c>
      <c r="N3907">
        <v>1.3813660000000001</v>
      </c>
      <c r="O3907">
        <v>3401</v>
      </c>
    </row>
    <row r="3908" spans="1:15">
      <c r="A3908" t="s">
        <v>30</v>
      </c>
      <c r="B3908" t="s">
        <v>39</v>
      </c>
      <c r="C3908" t="s">
        <v>43</v>
      </c>
      <c r="D3908" t="s">
        <v>32</v>
      </c>
      <c r="E3908" s="9">
        <v>17</v>
      </c>
      <c r="F3908" t="str">
        <f t="shared" si="61"/>
        <v>Average Per Device1-in-2September System Peak Day50% Cycling17</v>
      </c>
      <c r="G3908">
        <v>3.9786890000000001</v>
      </c>
      <c r="H3908">
        <v>4.4270880000000004</v>
      </c>
      <c r="I3908">
        <v>87.017899999999997</v>
      </c>
      <c r="J3908">
        <v>0.28539639999999999</v>
      </c>
      <c r="K3908">
        <v>0.38170019999999999</v>
      </c>
      <c r="L3908">
        <v>0.44840000000000002</v>
      </c>
      <c r="M3908">
        <v>0.5150998</v>
      </c>
      <c r="N3908">
        <v>0.61140369999999999</v>
      </c>
      <c r="O3908">
        <v>3401</v>
      </c>
    </row>
    <row r="3909" spans="1:15">
      <c r="A3909" t="s">
        <v>51</v>
      </c>
      <c r="B3909" t="s">
        <v>39</v>
      </c>
      <c r="C3909" t="s">
        <v>43</v>
      </c>
      <c r="D3909" t="s">
        <v>32</v>
      </c>
      <c r="E3909" s="9">
        <v>17</v>
      </c>
      <c r="F3909" t="str">
        <f t="shared" si="61"/>
        <v>Aggregate1-in-2September System Peak Day50% Cycling17</v>
      </c>
      <c r="G3909">
        <v>30.572240000000001</v>
      </c>
      <c r="H3909">
        <v>34.017749999999999</v>
      </c>
      <c r="I3909">
        <v>87.017899999999997</v>
      </c>
      <c r="J3909">
        <v>2.1929859999999999</v>
      </c>
      <c r="K3909">
        <v>2.932985</v>
      </c>
      <c r="L3909">
        <v>3.445506</v>
      </c>
      <c r="M3909">
        <v>3.958027</v>
      </c>
      <c r="N3909">
        <v>4.6980259999999996</v>
      </c>
      <c r="O3909">
        <v>3401</v>
      </c>
    </row>
    <row r="3910" spans="1:15">
      <c r="A3910" t="s">
        <v>31</v>
      </c>
      <c r="B3910" t="s">
        <v>39</v>
      </c>
      <c r="C3910" t="s">
        <v>43</v>
      </c>
      <c r="D3910" t="s">
        <v>32</v>
      </c>
      <c r="E3910" s="9">
        <v>18</v>
      </c>
      <c r="F3910" t="str">
        <f t="shared" si="61"/>
        <v>Average Per Ton1-in-2September System Peak Day50% Cycling18</v>
      </c>
      <c r="G3910">
        <v>0.93143620000000005</v>
      </c>
      <c r="H3910">
        <v>1.0159689999999999</v>
      </c>
      <c r="I3910">
        <v>84.516000000000005</v>
      </c>
      <c r="J3910">
        <v>5.3803299999999998E-2</v>
      </c>
      <c r="K3910">
        <v>7.1958599999999998E-2</v>
      </c>
      <c r="L3910">
        <v>8.4532899999999994E-2</v>
      </c>
      <c r="M3910">
        <v>9.7107200000000005E-2</v>
      </c>
      <c r="N3910">
        <v>0.1152625</v>
      </c>
      <c r="O3910">
        <v>3401</v>
      </c>
    </row>
    <row r="3911" spans="1:15">
      <c r="A3911" t="s">
        <v>29</v>
      </c>
      <c r="B3911" t="s">
        <v>39</v>
      </c>
      <c r="C3911" t="s">
        <v>43</v>
      </c>
      <c r="D3911" t="s">
        <v>32</v>
      </c>
      <c r="E3911" s="9">
        <v>18</v>
      </c>
      <c r="F3911" t="str">
        <f t="shared" si="61"/>
        <v>Average Per Premise1-in-2September System Peak Day50% Cycling18</v>
      </c>
      <c r="G3911">
        <v>8.1787010000000002</v>
      </c>
      <c r="H3911">
        <v>8.9209619999999994</v>
      </c>
      <c r="I3911">
        <v>84.516000000000005</v>
      </c>
      <c r="J3911">
        <v>0.47243249999999998</v>
      </c>
      <c r="K3911">
        <v>0.63184969999999996</v>
      </c>
      <c r="L3911">
        <v>0.74226150000000002</v>
      </c>
      <c r="M3911">
        <v>0.85267329999999997</v>
      </c>
      <c r="N3911">
        <v>1.0120899999999999</v>
      </c>
      <c r="O3911">
        <v>3401</v>
      </c>
    </row>
    <row r="3912" spans="1:15">
      <c r="A3912" t="s">
        <v>30</v>
      </c>
      <c r="B3912" t="s">
        <v>39</v>
      </c>
      <c r="C3912" t="s">
        <v>43</v>
      </c>
      <c r="D3912" t="s">
        <v>32</v>
      </c>
      <c r="E3912" s="9">
        <v>18</v>
      </c>
      <c r="F3912" t="str">
        <f t="shared" si="61"/>
        <v>Average Per Device1-in-2September System Peak Day50% Cycling18</v>
      </c>
      <c r="G3912">
        <v>3.619958</v>
      </c>
      <c r="H3912">
        <v>3.9484889999999999</v>
      </c>
      <c r="I3912">
        <v>84.516000000000005</v>
      </c>
      <c r="J3912">
        <v>0.20910239999999999</v>
      </c>
      <c r="K3912">
        <v>0.27966170000000001</v>
      </c>
      <c r="L3912">
        <v>0.32853090000000001</v>
      </c>
      <c r="M3912">
        <v>0.37740000000000001</v>
      </c>
      <c r="N3912">
        <v>0.4479593</v>
      </c>
      <c r="O3912">
        <v>3401</v>
      </c>
    </row>
    <row r="3913" spans="1:15">
      <c r="A3913" t="s">
        <v>51</v>
      </c>
      <c r="B3913" t="s">
        <v>39</v>
      </c>
      <c r="C3913" t="s">
        <v>43</v>
      </c>
      <c r="D3913" t="s">
        <v>32</v>
      </c>
      <c r="E3913" s="9">
        <v>18</v>
      </c>
      <c r="F3913" t="str">
        <f t="shared" si="61"/>
        <v>Aggregate1-in-2September System Peak Day50% Cycling18</v>
      </c>
      <c r="G3913">
        <v>27.815760000000001</v>
      </c>
      <c r="H3913">
        <v>30.34019</v>
      </c>
      <c r="I3913">
        <v>84.516000000000005</v>
      </c>
      <c r="J3913">
        <v>1.606743</v>
      </c>
      <c r="K3913">
        <v>2.1489210000000001</v>
      </c>
      <c r="L3913">
        <v>2.5244309999999999</v>
      </c>
      <c r="M3913">
        <v>2.8999419999999998</v>
      </c>
      <c r="N3913">
        <v>3.4421200000000001</v>
      </c>
      <c r="O3913">
        <v>3401</v>
      </c>
    </row>
    <row r="3914" spans="1:15">
      <c r="A3914" t="s">
        <v>31</v>
      </c>
      <c r="B3914" t="s">
        <v>39</v>
      </c>
      <c r="C3914" t="s">
        <v>43</v>
      </c>
      <c r="D3914" t="s">
        <v>32</v>
      </c>
      <c r="E3914" s="9">
        <v>19</v>
      </c>
      <c r="F3914" t="str">
        <f t="shared" si="61"/>
        <v>Average Per Ton1-in-2September System Peak Day50% Cycling19</v>
      </c>
      <c r="G3914">
        <v>0.87500610000000001</v>
      </c>
      <c r="H3914">
        <v>0.87500610000000001</v>
      </c>
      <c r="I3914">
        <v>81.098200000000006</v>
      </c>
      <c r="J3914">
        <v>0</v>
      </c>
      <c r="K3914">
        <v>0</v>
      </c>
      <c r="L3914">
        <v>0</v>
      </c>
      <c r="M3914">
        <v>0</v>
      </c>
      <c r="N3914">
        <v>0</v>
      </c>
      <c r="O3914">
        <v>3401</v>
      </c>
    </row>
    <row r="3915" spans="1:15">
      <c r="A3915" t="s">
        <v>29</v>
      </c>
      <c r="B3915" t="s">
        <v>39</v>
      </c>
      <c r="C3915" t="s">
        <v>43</v>
      </c>
      <c r="D3915" t="s">
        <v>32</v>
      </c>
      <c r="E3915" s="9">
        <v>19</v>
      </c>
      <c r="F3915" t="str">
        <f t="shared" si="61"/>
        <v>Average Per Premise1-in-2September System Peak Day50% Cycling19</v>
      </c>
      <c r="G3915">
        <v>7.6832019999999996</v>
      </c>
      <c r="H3915">
        <v>7.6832019999999996</v>
      </c>
      <c r="I3915">
        <v>81.098200000000006</v>
      </c>
      <c r="J3915">
        <v>0</v>
      </c>
      <c r="K3915">
        <v>0</v>
      </c>
      <c r="L3915">
        <v>0</v>
      </c>
      <c r="M3915">
        <v>0</v>
      </c>
      <c r="N3915">
        <v>0</v>
      </c>
      <c r="O3915">
        <v>3401</v>
      </c>
    </row>
    <row r="3916" spans="1:15">
      <c r="A3916" t="s">
        <v>30</v>
      </c>
      <c r="B3916" t="s">
        <v>39</v>
      </c>
      <c r="C3916" t="s">
        <v>43</v>
      </c>
      <c r="D3916" t="s">
        <v>32</v>
      </c>
      <c r="E3916" s="9">
        <v>19</v>
      </c>
      <c r="F3916" t="str">
        <f t="shared" si="61"/>
        <v>Average Per Device1-in-2September System Peak Day50% Cycling19</v>
      </c>
      <c r="G3916">
        <v>3.4006470000000002</v>
      </c>
      <c r="H3916">
        <v>3.4006470000000002</v>
      </c>
      <c r="I3916">
        <v>81.098200000000006</v>
      </c>
      <c r="J3916">
        <v>0</v>
      </c>
      <c r="K3916">
        <v>0</v>
      </c>
      <c r="L3916">
        <v>0</v>
      </c>
      <c r="M3916">
        <v>0</v>
      </c>
      <c r="N3916">
        <v>0</v>
      </c>
      <c r="O3916">
        <v>3401</v>
      </c>
    </row>
    <row r="3917" spans="1:15">
      <c r="A3917" t="s">
        <v>51</v>
      </c>
      <c r="B3917" t="s">
        <v>39</v>
      </c>
      <c r="C3917" t="s">
        <v>43</v>
      </c>
      <c r="D3917" t="s">
        <v>32</v>
      </c>
      <c r="E3917" s="9">
        <v>19</v>
      </c>
      <c r="F3917" t="str">
        <f t="shared" si="61"/>
        <v>Aggregate1-in-2September System Peak Day50% Cycling19</v>
      </c>
      <c r="G3917">
        <v>26.130569999999999</v>
      </c>
      <c r="H3917">
        <v>26.130569999999999</v>
      </c>
      <c r="I3917">
        <v>81.098200000000006</v>
      </c>
      <c r="J3917">
        <v>0</v>
      </c>
      <c r="K3917">
        <v>0</v>
      </c>
      <c r="L3917">
        <v>0</v>
      </c>
      <c r="M3917">
        <v>0</v>
      </c>
      <c r="N3917">
        <v>0</v>
      </c>
      <c r="O3917">
        <v>3401</v>
      </c>
    </row>
    <row r="3918" spans="1:15">
      <c r="A3918" t="s">
        <v>31</v>
      </c>
      <c r="B3918" t="s">
        <v>39</v>
      </c>
      <c r="C3918" t="s">
        <v>43</v>
      </c>
      <c r="D3918" t="s">
        <v>32</v>
      </c>
      <c r="E3918" s="9">
        <v>20</v>
      </c>
      <c r="F3918" t="str">
        <f t="shared" si="61"/>
        <v>Average Per Ton1-in-2September System Peak Day50% Cycling20</v>
      </c>
      <c r="G3918">
        <v>0.81644819999999996</v>
      </c>
      <c r="H3918">
        <v>0.81644819999999996</v>
      </c>
      <c r="I3918">
        <v>78.121399999999994</v>
      </c>
      <c r="J3918">
        <v>0</v>
      </c>
      <c r="K3918">
        <v>0</v>
      </c>
      <c r="L3918">
        <v>0</v>
      </c>
      <c r="M3918">
        <v>0</v>
      </c>
      <c r="N3918">
        <v>0</v>
      </c>
      <c r="O3918">
        <v>3401</v>
      </c>
    </row>
    <row r="3919" spans="1:15">
      <c r="A3919" t="s">
        <v>29</v>
      </c>
      <c r="B3919" t="s">
        <v>39</v>
      </c>
      <c r="C3919" t="s">
        <v>43</v>
      </c>
      <c r="D3919" t="s">
        <v>32</v>
      </c>
      <c r="E3919" s="9">
        <v>20</v>
      </c>
      <c r="F3919" t="str">
        <f t="shared" si="61"/>
        <v>Average Per Premise1-in-2September System Peak Day50% Cycling20</v>
      </c>
      <c r="G3919">
        <v>7.1690199999999997</v>
      </c>
      <c r="H3919">
        <v>7.1690199999999997</v>
      </c>
      <c r="I3919">
        <v>78.121399999999994</v>
      </c>
      <c r="J3919">
        <v>0</v>
      </c>
      <c r="K3919">
        <v>0</v>
      </c>
      <c r="L3919">
        <v>0</v>
      </c>
      <c r="M3919">
        <v>0</v>
      </c>
      <c r="N3919">
        <v>0</v>
      </c>
      <c r="O3919">
        <v>3401</v>
      </c>
    </row>
    <row r="3920" spans="1:15">
      <c r="A3920" t="s">
        <v>30</v>
      </c>
      <c r="B3920" t="s">
        <v>39</v>
      </c>
      <c r="C3920" t="s">
        <v>43</v>
      </c>
      <c r="D3920" t="s">
        <v>32</v>
      </c>
      <c r="E3920" s="9">
        <v>20</v>
      </c>
      <c r="F3920" t="str">
        <f t="shared" si="61"/>
        <v>Average Per Device1-in-2September System Peak Day50% Cycling20</v>
      </c>
      <c r="G3920">
        <v>3.1730659999999999</v>
      </c>
      <c r="H3920">
        <v>3.1730659999999999</v>
      </c>
      <c r="I3920">
        <v>78.121399999999994</v>
      </c>
      <c r="J3920">
        <v>0</v>
      </c>
      <c r="K3920">
        <v>0</v>
      </c>
      <c r="L3920">
        <v>0</v>
      </c>
      <c r="M3920">
        <v>0</v>
      </c>
      <c r="N3920">
        <v>0</v>
      </c>
      <c r="O3920">
        <v>3401</v>
      </c>
    </row>
    <row r="3921" spans="1:15">
      <c r="A3921" t="s">
        <v>51</v>
      </c>
      <c r="B3921" t="s">
        <v>39</v>
      </c>
      <c r="C3921" t="s">
        <v>43</v>
      </c>
      <c r="D3921" t="s">
        <v>32</v>
      </c>
      <c r="E3921" s="9">
        <v>20</v>
      </c>
      <c r="F3921" t="str">
        <f t="shared" si="61"/>
        <v>Aggregate1-in-2September System Peak Day50% Cycling20</v>
      </c>
      <c r="G3921">
        <v>24.38184</v>
      </c>
      <c r="H3921">
        <v>24.38184</v>
      </c>
      <c r="I3921">
        <v>78.121399999999994</v>
      </c>
      <c r="J3921">
        <v>0</v>
      </c>
      <c r="K3921">
        <v>0</v>
      </c>
      <c r="L3921">
        <v>0</v>
      </c>
      <c r="M3921">
        <v>0</v>
      </c>
      <c r="N3921">
        <v>0</v>
      </c>
      <c r="O3921">
        <v>3401</v>
      </c>
    </row>
    <row r="3922" spans="1:15">
      <c r="A3922" t="s">
        <v>31</v>
      </c>
      <c r="B3922" t="s">
        <v>39</v>
      </c>
      <c r="C3922" t="s">
        <v>43</v>
      </c>
      <c r="D3922" t="s">
        <v>32</v>
      </c>
      <c r="E3922" s="9">
        <v>21</v>
      </c>
      <c r="F3922" t="str">
        <f t="shared" si="61"/>
        <v>Average Per Ton1-in-2September System Peak Day50% Cycling21</v>
      </c>
      <c r="G3922">
        <v>0.74962980000000001</v>
      </c>
      <c r="H3922">
        <v>0.74962980000000001</v>
      </c>
      <c r="I3922">
        <v>75.979699999999994</v>
      </c>
      <c r="J3922">
        <v>0</v>
      </c>
      <c r="K3922">
        <v>0</v>
      </c>
      <c r="L3922">
        <v>0</v>
      </c>
      <c r="M3922">
        <v>0</v>
      </c>
      <c r="N3922">
        <v>0</v>
      </c>
      <c r="O3922">
        <v>3401</v>
      </c>
    </row>
    <row r="3923" spans="1:15">
      <c r="A3923" t="s">
        <v>29</v>
      </c>
      <c r="B3923" t="s">
        <v>39</v>
      </c>
      <c r="C3923" t="s">
        <v>43</v>
      </c>
      <c r="D3923" t="s">
        <v>32</v>
      </c>
      <c r="E3923" s="9">
        <v>21</v>
      </c>
      <c r="F3923" t="str">
        <f t="shared" si="61"/>
        <v>Average Per Premise1-in-2September System Peak Day50% Cycling21</v>
      </c>
      <c r="G3923">
        <v>6.5823049999999999</v>
      </c>
      <c r="H3923">
        <v>6.5823049999999999</v>
      </c>
      <c r="I3923">
        <v>75.979699999999994</v>
      </c>
      <c r="J3923">
        <v>0</v>
      </c>
      <c r="K3923">
        <v>0</v>
      </c>
      <c r="L3923">
        <v>0</v>
      </c>
      <c r="M3923">
        <v>0</v>
      </c>
      <c r="N3923">
        <v>0</v>
      </c>
      <c r="O3923">
        <v>3401</v>
      </c>
    </row>
    <row r="3924" spans="1:15">
      <c r="A3924" t="s">
        <v>30</v>
      </c>
      <c r="B3924" t="s">
        <v>39</v>
      </c>
      <c r="C3924" t="s">
        <v>43</v>
      </c>
      <c r="D3924" t="s">
        <v>32</v>
      </c>
      <c r="E3924" s="9">
        <v>21</v>
      </c>
      <c r="F3924" t="str">
        <f t="shared" si="61"/>
        <v>Average Per Device1-in-2September System Peak Day50% Cycling21</v>
      </c>
      <c r="G3924">
        <v>2.9133810000000002</v>
      </c>
      <c r="H3924">
        <v>2.9133810000000002</v>
      </c>
      <c r="I3924">
        <v>75.979699999999994</v>
      </c>
      <c r="J3924">
        <v>0</v>
      </c>
      <c r="K3924">
        <v>0</v>
      </c>
      <c r="L3924">
        <v>0</v>
      </c>
      <c r="M3924">
        <v>0</v>
      </c>
      <c r="N3924">
        <v>0</v>
      </c>
      <c r="O3924">
        <v>3401</v>
      </c>
    </row>
    <row r="3925" spans="1:15">
      <c r="A3925" t="s">
        <v>51</v>
      </c>
      <c r="B3925" t="s">
        <v>39</v>
      </c>
      <c r="C3925" t="s">
        <v>43</v>
      </c>
      <c r="D3925" t="s">
        <v>32</v>
      </c>
      <c r="E3925" s="9">
        <v>21</v>
      </c>
      <c r="F3925" t="str">
        <f t="shared" si="61"/>
        <v>Aggregate1-in-2September System Peak Day50% Cycling21</v>
      </c>
      <c r="G3925">
        <v>22.386420000000001</v>
      </c>
      <c r="H3925">
        <v>22.386420000000001</v>
      </c>
      <c r="I3925">
        <v>75.979699999999994</v>
      </c>
      <c r="J3925">
        <v>0</v>
      </c>
      <c r="K3925">
        <v>0</v>
      </c>
      <c r="L3925">
        <v>0</v>
      </c>
      <c r="M3925">
        <v>0</v>
      </c>
      <c r="N3925">
        <v>0</v>
      </c>
      <c r="O3925">
        <v>3401</v>
      </c>
    </row>
    <row r="3926" spans="1:15">
      <c r="A3926" t="s">
        <v>31</v>
      </c>
      <c r="B3926" t="s">
        <v>39</v>
      </c>
      <c r="C3926" t="s">
        <v>43</v>
      </c>
      <c r="D3926" t="s">
        <v>32</v>
      </c>
      <c r="E3926" s="9">
        <v>22</v>
      </c>
      <c r="F3926" t="str">
        <f t="shared" si="61"/>
        <v>Average Per Ton1-in-2September System Peak Day50% Cycling22</v>
      </c>
      <c r="G3926">
        <v>0.65685490000000002</v>
      </c>
      <c r="H3926">
        <v>0.65685490000000002</v>
      </c>
      <c r="I3926">
        <v>74.577500000000001</v>
      </c>
      <c r="J3926">
        <v>0</v>
      </c>
      <c r="K3926">
        <v>0</v>
      </c>
      <c r="L3926">
        <v>0</v>
      </c>
      <c r="M3926">
        <v>0</v>
      </c>
      <c r="N3926">
        <v>0</v>
      </c>
      <c r="O3926">
        <v>3401</v>
      </c>
    </row>
    <row r="3927" spans="1:15">
      <c r="A3927" t="s">
        <v>29</v>
      </c>
      <c r="B3927" t="s">
        <v>39</v>
      </c>
      <c r="C3927" t="s">
        <v>43</v>
      </c>
      <c r="D3927" t="s">
        <v>32</v>
      </c>
      <c r="E3927" s="9">
        <v>22</v>
      </c>
      <c r="F3927" t="str">
        <f t="shared" si="61"/>
        <v>Average Per Premise1-in-2September System Peak Day50% Cycling22</v>
      </c>
      <c r="G3927">
        <v>5.7676730000000003</v>
      </c>
      <c r="H3927">
        <v>5.7676730000000003</v>
      </c>
      <c r="I3927">
        <v>74.577500000000001</v>
      </c>
      <c r="J3927">
        <v>0</v>
      </c>
      <c r="K3927">
        <v>0</v>
      </c>
      <c r="L3927">
        <v>0</v>
      </c>
      <c r="M3927">
        <v>0</v>
      </c>
      <c r="N3927">
        <v>0</v>
      </c>
      <c r="O3927">
        <v>3401</v>
      </c>
    </row>
    <row r="3928" spans="1:15">
      <c r="A3928" t="s">
        <v>30</v>
      </c>
      <c r="B3928" t="s">
        <v>39</v>
      </c>
      <c r="C3928" t="s">
        <v>43</v>
      </c>
      <c r="D3928" t="s">
        <v>32</v>
      </c>
      <c r="E3928" s="9">
        <v>22</v>
      </c>
      <c r="F3928" t="str">
        <f t="shared" si="61"/>
        <v>Average Per Device1-in-2September System Peak Day50% Cycling22</v>
      </c>
      <c r="G3928">
        <v>2.5528179999999998</v>
      </c>
      <c r="H3928">
        <v>2.5528179999999998</v>
      </c>
      <c r="I3928">
        <v>74.577500000000001</v>
      </c>
      <c r="J3928">
        <v>0</v>
      </c>
      <c r="K3928">
        <v>0</v>
      </c>
      <c r="L3928">
        <v>0</v>
      </c>
      <c r="M3928">
        <v>0</v>
      </c>
      <c r="N3928">
        <v>0</v>
      </c>
      <c r="O3928">
        <v>3401</v>
      </c>
    </row>
    <row r="3929" spans="1:15">
      <c r="A3929" t="s">
        <v>51</v>
      </c>
      <c r="B3929" t="s">
        <v>39</v>
      </c>
      <c r="C3929" t="s">
        <v>43</v>
      </c>
      <c r="D3929" t="s">
        <v>32</v>
      </c>
      <c r="E3929" s="9">
        <v>22</v>
      </c>
      <c r="F3929" t="str">
        <f t="shared" si="61"/>
        <v>Aggregate1-in-2September System Peak Day50% Cycling22</v>
      </c>
      <c r="G3929">
        <v>19.615849999999998</v>
      </c>
      <c r="H3929">
        <v>19.615849999999998</v>
      </c>
      <c r="I3929">
        <v>74.577500000000001</v>
      </c>
      <c r="J3929">
        <v>0</v>
      </c>
      <c r="K3929">
        <v>0</v>
      </c>
      <c r="L3929">
        <v>0</v>
      </c>
      <c r="M3929">
        <v>0</v>
      </c>
      <c r="N3929">
        <v>0</v>
      </c>
      <c r="O3929">
        <v>3401</v>
      </c>
    </row>
    <row r="3930" spans="1:15">
      <c r="A3930" t="s">
        <v>31</v>
      </c>
      <c r="B3930" t="s">
        <v>39</v>
      </c>
      <c r="C3930" t="s">
        <v>43</v>
      </c>
      <c r="D3930" t="s">
        <v>32</v>
      </c>
      <c r="E3930" s="9">
        <v>23</v>
      </c>
      <c r="F3930" t="str">
        <f t="shared" si="61"/>
        <v>Average Per Ton1-in-2September System Peak Day50% Cycling23</v>
      </c>
      <c r="G3930">
        <v>0.57225899999999996</v>
      </c>
      <c r="H3930">
        <v>0.57225899999999996</v>
      </c>
      <c r="I3930">
        <v>72.883300000000006</v>
      </c>
      <c r="J3930">
        <v>0</v>
      </c>
      <c r="K3930">
        <v>0</v>
      </c>
      <c r="L3930">
        <v>0</v>
      </c>
      <c r="M3930">
        <v>0</v>
      </c>
      <c r="N3930">
        <v>0</v>
      </c>
      <c r="O3930">
        <v>3401</v>
      </c>
    </row>
    <row r="3931" spans="1:15">
      <c r="A3931" t="s">
        <v>29</v>
      </c>
      <c r="B3931" t="s">
        <v>39</v>
      </c>
      <c r="C3931" t="s">
        <v>43</v>
      </c>
      <c r="D3931" t="s">
        <v>32</v>
      </c>
      <c r="E3931" s="9">
        <v>23</v>
      </c>
      <c r="F3931" t="str">
        <f t="shared" si="61"/>
        <v>Average Per Premise1-in-2September System Peak Day50% Cycling23</v>
      </c>
      <c r="G3931">
        <v>5.024858</v>
      </c>
      <c r="H3931">
        <v>5.024858</v>
      </c>
      <c r="I3931">
        <v>72.883300000000006</v>
      </c>
      <c r="J3931">
        <v>0</v>
      </c>
      <c r="K3931">
        <v>0</v>
      </c>
      <c r="L3931">
        <v>0</v>
      </c>
      <c r="M3931">
        <v>0</v>
      </c>
      <c r="N3931">
        <v>0</v>
      </c>
      <c r="O3931">
        <v>3401</v>
      </c>
    </row>
    <row r="3932" spans="1:15">
      <c r="A3932" t="s">
        <v>30</v>
      </c>
      <c r="B3932" t="s">
        <v>39</v>
      </c>
      <c r="C3932" t="s">
        <v>43</v>
      </c>
      <c r="D3932" t="s">
        <v>32</v>
      </c>
      <c r="E3932" s="9">
        <v>23</v>
      </c>
      <c r="F3932" t="str">
        <f t="shared" si="61"/>
        <v>Average Per Device1-in-2September System Peak Day50% Cycling23</v>
      </c>
      <c r="G3932">
        <v>2.224043</v>
      </c>
      <c r="H3932">
        <v>2.224043</v>
      </c>
      <c r="I3932">
        <v>72.883300000000006</v>
      </c>
      <c r="J3932">
        <v>0</v>
      </c>
      <c r="K3932">
        <v>0</v>
      </c>
      <c r="L3932">
        <v>0</v>
      </c>
      <c r="M3932">
        <v>0</v>
      </c>
      <c r="N3932">
        <v>0</v>
      </c>
      <c r="O3932">
        <v>3401</v>
      </c>
    </row>
    <row r="3933" spans="1:15">
      <c r="A3933" t="s">
        <v>51</v>
      </c>
      <c r="B3933" t="s">
        <v>39</v>
      </c>
      <c r="C3933" t="s">
        <v>43</v>
      </c>
      <c r="D3933" t="s">
        <v>32</v>
      </c>
      <c r="E3933" s="9">
        <v>23</v>
      </c>
      <c r="F3933" t="str">
        <f t="shared" si="61"/>
        <v>Aggregate1-in-2September System Peak Day50% Cycling23</v>
      </c>
      <c r="G3933">
        <v>17.08954</v>
      </c>
      <c r="H3933">
        <v>17.08954</v>
      </c>
      <c r="I3933">
        <v>72.883300000000006</v>
      </c>
      <c r="J3933">
        <v>0</v>
      </c>
      <c r="K3933">
        <v>0</v>
      </c>
      <c r="L3933">
        <v>0</v>
      </c>
      <c r="M3933">
        <v>0</v>
      </c>
      <c r="N3933">
        <v>0</v>
      </c>
      <c r="O3933">
        <v>3401</v>
      </c>
    </row>
    <row r="3934" spans="1:15">
      <c r="A3934" t="s">
        <v>31</v>
      </c>
      <c r="B3934" t="s">
        <v>39</v>
      </c>
      <c r="C3934" t="s">
        <v>43</v>
      </c>
      <c r="D3934" t="s">
        <v>32</v>
      </c>
      <c r="E3934" s="9">
        <v>24</v>
      </c>
      <c r="F3934" t="str">
        <f t="shared" si="61"/>
        <v>Average Per Ton1-in-2September System Peak Day50% Cycling24</v>
      </c>
      <c r="G3934">
        <v>0.51639159999999995</v>
      </c>
      <c r="H3934">
        <v>0.51639159999999995</v>
      </c>
      <c r="I3934">
        <v>72.353700000000003</v>
      </c>
      <c r="J3934">
        <v>0</v>
      </c>
      <c r="K3934">
        <v>0</v>
      </c>
      <c r="L3934">
        <v>0</v>
      </c>
      <c r="M3934">
        <v>0</v>
      </c>
      <c r="N3934">
        <v>0</v>
      </c>
      <c r="O3934">
        <v>3401</v>
      </c>
    </row>
    <row r="3935" spans="1:15">
      <c r="A3935" t="s">
        <v>29</v>
      </c>
      <c r="B3935" t="s">
        <v>39</v>
      </c>
      <c r="C3935" t="s">
        <v>43</v>
      </c>
      <c r="D3935" t="s">
        <v>32</v>
      </c>
      <c r="E3935" s="9">
        <v>24</v>
      </c>
      <c r="F3935" t="str">
        <f t="shared" si="61"/>
        <v>Average Per Premise1-in-2September System Peak Day50% Cycling24</v>
      </c>
      <c r="G3935">
        <v>4.5343010000000001</v>
      </c>
      <c r="H3935">
        <v>4.5343010000000001</v>
      </c>
      <c r="I3935">
        <v>72.353700000000003</v>
      </c>
      <c r="J3935">
        <v>0</v>
      </c>
      <c r="K3935">
        <v>0</v>
      </c>
      <c r="L3935">
        <v>0</v>
      </c>
      <c r="M3935">
        <v>0</v>
      </c>
      <c r="N3935">
        <v>0</v>
      </c>
      <c r="O3935">
        <v>3401</v>
      </c>
    </row>
    <row r="3936" spans="1:15">
      <c r="A3936" t="s">
        <v>30</v>
      </c>
      <c r="B3936" t="s">
        <v>39</v>
      </c>
      <c r="C3936" t="s">
        <v>43</v>
      </c>
      <c r="D3936" t="s">
        <v>32</v>
      </c>
      <c r="E3936" s="9">
        <v>24</v>
      </c>
      <c r="F3936" t="str">
        <f t="shared" si="61"/>
        <v>Average Per Device1-in-2September System Peak Day50% Cycling24</v>
      </c>
      <c r="G3936">
        <v>2.0069180000000002</v>
      </c>
      <c r="H3936">
        <v>2.0069180000000002</v>
      </c>
      <c r="I3936">
        <v>72.353700000000003</v>
      </c>
      <c r="J3936">
        <v>0</v>
      </c>
      <c r="K3936">
        <v>0</v>
      </c>
      <c r="L3936">
        <v>0</v>
      </c>
      <c r="M3936">
        <v>0</v>
      </c>
      <c r="N3936">
        <v>0</v>
      </c>
      <c r="O3936">
        <v>3401</v>
      </c>
    </row>
    <row r="3937" spans="1:15">
      <c r="A3937" t="s">
        <v>51</v>
      </c>
      <c r="B3937" t="s">
        <v>39</v>
      </c>
      <c r="C3937" t="s">
        <v>43</v>
      </c>
      <c r="D3937" t="s">
        <v>32</v>
      </c>
      <c r="E3937" s="9">
        <v>24</v>
      </c>
      <c r="F3937" t="str">
        <f t="shared" si="61"/>
        <v>Aggregate1-in-2September System Peak Day50% Cycling24</v>
      </c>
      <c r="G3937">
        <v>15.42116</v>
      </c>
      <c r="H3937">
        <v>15.42116</v>
      </c>
      <c r="I3937">
        <v>72.353700000000003</v>
      </c>
      <c r="J3937">
        <v>0</v>
      </c>
      <c r="K3937">
        <v>0</v>
      </c>
      <c r="L3937">
        <v>0</v>
      </c>
      <c r="M3937">
        <v>0</v>
      </c>
      <c r="N3937">
        <v>0</v>
      </c>
      <c r="O3937">
        <v>3401</v>
      </c>
    </row>
    <row r="3938" spans="1:15">
      <c r="A3938" t="s">
        <v>31</v>
      </c>
      <c r="B3938" t="s">
        <v>39</v>
      </c>
      <c r="C3938" t="s">
        <v>43</v>
      </c>
      <c r="D3938" t="s">
        <v>27</v>
      </c>
      <c r="E3938" s="9">
        <v>1</v>
      </c>
      <c r="F3938" t="str">
        <f t="shared" si="61"/>
        <v>Average Per Ton1-in-2September System Peak DayAll1</v>
      </c>
      <c r="G3938">
        <v>0.469217</v>
      </c>
      <c r="H3938">
        <v>0.469217</v>
      </c>
      <c r="I3938">
        <v>72.9238</v>
      </c>
      <c r="J3938">
        <v>0</v>
      </c>
      <c r="K3938">
        <v>0</v>
      </c>
      <c r="L3938">
        <v>0</v>
      </c>
      <c r="M3938">
        <v>0</v>
      </c>
      <c r="N3938">
        <v>0</v>
      </c>
      <c r="O3938">
        <v>4870</v>
      </c>
    </row>
    <row r="3939" spans="1:15">
      <c r="A3939" t="s">
        <v>29</v>
      </c>
      <c r="B3939" t="s">
        <v>39</v>
      </c>
      <c r="C3939" t="s">
        <v>43</v>
      </c>
      <c r="D3939" t="s">
        <v>27</v>
      </c>
      <c r="E3939" s="9">
        <v>1</v>
      </c>
      <c r="F3939" t="str">
        <f t="shared" si="61"/>
        <v>Average Per Premise1-in-2September System Peak DayAll1</v>
      </c>
      <c r="G3939">
        <v>4.3367209999999998</v>
      </c>
      <c r="H3939">
        <v>4.3367209999999998</v>
      </c>
      <c r="I3939">
        <v>72.9238</v>
      </c>
      <c r="J3939">
        <v>0</v>
      </c>
      <c r="K3939">
        <v>0</v>
      </c>
      <c r="L3939">
        <v>0</v>
      </c>
      <c r="M3939">
        <v>0</v>
      </c>
      <c r="N3939">
        <v>0</v>
      </c>
      <c r="O3939">
        <v>4870</v>
      </c>
    </row>
    <row r="3940" spans="1:15">
      <c r="A3940" t="s">
        <v>30</v>
      </c>
      <c r="B3940" t="s">
        <v>39</v>
      </c>
      <c r="C3940" t="s">
        <v>43</v>
      </c>
      <c r="D3940" t="s">
        <v>27</v>
      </c>
      <c r="E3940" s="9">
        <v>1</v>
      </c>
      <c r="F3940" t="str">
        <f t="shared" si="61"/>
        <v>Average Per Device1-in-2September System Peak DayAll1</v>
      </c>
      <c r="G3940">
        <v>1.8214600000000001</v>
      </c>
      <c r="H3940">
        <v>1.8214600000000001</v>
      </c>
      <c r="I3940">
        <v>72.9238</v>
      </c>
      <c r="J3940">
        <v>0</v>
      </c>
      <c r="K3940">
        <v>0</v>
      </c>
      <c r="L3940">
        <v>0</v>
      </c>
      <c r="M3940">
        <v>0</v>
      </c>
      <c r="N3940">
        <v>0</v>
      </c>
      <c r="O3940">
        <v>4870</v>
      </c>
    </row>
    <row r="3941" spans="1:15">
      <c r="A3941" t="s">
        <v>51</v>
      </c>
      <c r="B3941" t="s">
        <v>39</v>
      </c>
      <c r="C3941" t="s">
        <v>43</v>
      </c>
      <c r="D3941" t="s">
        <v>27</v>
      </c>
      <c r="E3941" s="9">
        <v>1</v>
      </c>
      <c r="F3941" t="str">
        <f t="shared" si="61"/>
        <v>Aggregate1-in-2September System Peak DayAll1</v>
      </c>
      <c r="G3941">
        <v>21.11983</v>
      </c>
      <c r="H3941">
        <v>21.11983</v>
      </c>
      <c r="I3941">
        <v>72.9238</v>
      </c>
      <c r="J3941">
        <v>0</v>
      </c>
      <c r="K3941">
        <v>0</v>
      </c>
      <c r="L3941">
        <v>0</v>
      </c>
      <c r="M3941">
        <v>0</v>
      </c>
      <c r="N3941">
        <v>0</v>
      </c>
      <c r="O3941">
        <v>4870</v>
      </c>
    </row>
    <row r="3942" spans="1:15">
      <c r="A3942" t="s">
        <v>31</v>
      </c>
      <c r="B3942" t="s">
        <v>39</v>
      </c>
      <c r="C3942" t="s">
        <v>43</v>
      </c>
      <c r="D3942" t="s">
        <v>27</v>
      </c>
      <c r="E3942" s="9">
        <v>2</v>
      </c>
      <c r="F3942" t="str">
        <f t="shared" si="61"/>
        <v>Average Per Ton1-in-2September System Peak DayAll2</v>
      </c>
      <c r="G3942">
        <v>0.44960099999999997</v>
      </c>
      <c r="H3942">
        <v>0.44960099999999997</v>
      </c>
      <c r="I3942">
        <v>72.365300000000005</v>
      </c>
      <c r="J3942">
        <v>0</v>
      </c>
      <c r="K3942">
        <v>0</v>
      </c>
      <c r="L3942">
        <v>0</v>
      </c>
      <c r="M3942">
        <v>0</v>
      </c>
      <c r="N3942">
        <v>0</v>
      </c>
      <c r="O3942">
        <v>4870</v>
      </c>
    </row>
    <row r="3943" spans="1:15">
      <c r="A3943" t="s">
        <v>29</v>
      </c>
      <c r="B3943" t="s">
        <v>39</v>
      </c>
      <c r="C3943" t="s">
        <v>43</v>
      </c>
      <c r="D3943" t="s">
        <v>27</v>
      </c>
      <c r="E3943" s="9">
        <v>2</v>
      </c>
      <c r="F3943" t="str">
        <f t="shared" si="61"/>
        <v>Average Per Premise1-in-2September System Peak DayAll2</v>
      </c>
      <c r="G3943">
        <v>4.1554209999999996</v>
      </c>
      <c r="H3943">
        <v>4.1554209999999996</v>
      </c>
      <c r="I3943">
        <v>72.365300000000005</v>
      </c>
      <c r="J3943">
        <v>0</v>
      </c>
      <c r="K3943">
        <v>0</v>
      </c>
      <c r="L3943">
        <v>0</v>
      </c>
      <c r="M3943">
        <v>0</v>
      </c>
      <c r="N3943">
        <v>0</v>
      </c>
      <c r="O3943">
        <v>4870</v>
      </c>
    </row>
    <row r="3944" spans="1:15">
      <c r="A3944" t="s">
        <v>30</v>
      </c>
      <c r="B3944" t="s">
        <v>39</v>
      </c>
      <c r="C3944" t="s">
        <v>43</v>
      </c>
      <c r="D3944" t="s">
        <v>27</v>
      </c>
      <c r="E3944" s="9">
        <v>2</v>
      </c>
      <c r="F3944" t="str">
        <f t="shared" si="61"/>
        <v>Average Per Device1-in-2September System Peak DayAll2</v>
      </c>
      <c r="G3944">
        <v>1.7453129999999999</v>
      </c>
      <c r="H3944">
        <v>1.7453129999999999</v>
      </c>
      <c r="I3944">
        <v>72.365300000000005</v>
      </c>
      <c r="J3944">
        <v>0</v>
      </c>
      <c r="K3944">
        <v>0</v>
      </c>
      <c r="L3944">
        <v>0</v>
      </c>
      <c r="M3944">
        <v>0</v>
      </c>
      <c r="N3944">
        <v>0</v>
      </c>
      <c r="O3944">
        <v>4870</v>
      </c>
    </row>
    <row r="3945" spans="1:15">
      <c r="A3945" t="s">
        <v>51</v>
      </c>
      <c r="B3945" t="s">
        <v>39</v>
      </c>
      <c r="C3945" t="s">
        <v>43</v>
      </c>
      <c r="D3945" t="s">
        <v>27</v>
      </c>
      <c r="E3945" s="9">
        <v>2</v>
      </c>
      <c r="F3945" t="str">
        <f t="shared" si="61"/>
        <v>Aggregate1-in-2September System Peak DayAll2</v>
      </c>
      <c r="G3945">
        <v>20.236899999999999</v>
      </c>
      <c r="H3945">
        <v>20.236899999999999</v>
      </c>
      <c r="I3945">
        <v>72.365300000000005</v>
      </c>
      <c r="J3945">
        <v>0</v>
      </c>
      <c r="K3945">
        <v>0</v>
      </c>
      <c r="L3945">
        <v>0</v>
      </c>
      <c r="M3945">
        <v>0</v>
      </c>
      <c r="N3945">
        <v>0</v>
      </c>
      <c r="O3945">
        <v>4870</v>
      </c>
    </row>
    <row r="3946" spans="1:15">
      <c r="A3946" t="s">
        <v>31</v>
      </c>
      <c r="B3946" t="s">
        <v>39</v>
      </c>
      <c r="C3946" t="s">
        <v>43</v>
      </c>
      <c r="D3946" t="s">
        <v>27</v>
      </c>
      <c r="E3946" s="9">
        <v>3</v>
      </c>
      <c r="F3946" t="str">
        <f t="shared" si="61"/>
        <v>Average Per Ton1-in-2September System Peak DayAll3</v>
      </c>
      <c r="G3946">
        <v>0.43637490000000001</v>
      </c>
      <c r="H3946">
        <v>0.43637490000000001</v>
      </c>
      <c r="I3946">
        <v>72.052000000000007</v>
      </c>
      <c r="J3946">
        <v>0</v>
      </c>
      <c r="K3946">
        <v>0</v>
      </c>
      <c r="L3946">
        <v>0</v>
      </c>
      <c r="M3946">
        <v>0</v>
      </c>
      <c r="N3946">
        <v>0</v>
      </c>
      <c r="O3946">
        <v>4870</v>
      </c>
    </row>
    <row r="3947" spans="1:15">
      <c r="A3947" t="s">
        <v>29</v>
      </c>
      <c r="B3947" t="s">
        <v>39</v>
      </c>
      <c r="C3947" t="s">
        <v>43</v>
      </c>
      <c r="D3947" t="s">
        <v>27</v>
      </c>
      <c r="E3947" s="9">
        <v>3</v>
      </c>
      <c r="F3947" t="str">
        <f t="shared" si="61"/>
        <v>Average Per Premise1-in-2September System Peak DayAll3</v>
      </c>
      <c r="G3947">
        <v>4.0331789999999996</v>
      </c>
      <c r="H3947">
        <v>4.0331789999999996</v>
      </c>
      <c r="I3947">
        <v>72.052000000000007</v>
      </c>
      <c r="J3947">
        <v>0</v>
      </c>
      <c r="K3947">
        <v>0</v>
      </c>
      <c r="L3947">
        <v>0</v>
      </c>
      <c r="M3947">
        <v>0</v>
      </c>
      <c r="N3947">
        <v>0</v>
      </c>
      <c r="O3947">
        <v>4870</v>
      </c>
    </row>
    <row r="3948" spans="1:15">
      <c r="A3948" t="s">
        <v>30</v>
      </c>
      <c r="B3948" t="s">
        <v>39</v>
      </c>
      <c r="C3948" t="s">
        <v>43</v>
      </c>
      <c r="D3948" t="s">
        <v>27</v>
      </c>
      <c r="E3948" s="9">
        <v>3</v>
      </c>
      <c r="F3948" t="str">
        <f t="shared" si="61"/>
        <v>Average Per Device1-in-2September System Peak DayAll3</v>
      </c>
      <c r="G3948">
        <v>1.69397</v>
      </c>
      <c r="H3948">
        <v>1.69397</v>
      </c>
      <c r="I3948">
        <v>72.052000000000007</v>
      </c>
      <c r="J3948">
        <v>0</v>
      </c>
      <c r="K3948">
        <v>0</v>
      </c>
      <c r="L3948">
        <v>0</v>
      </c>
      <c r="M3948">
        <v>0</v>
      </c>
      <c r="N3948">
        <v>0</v>
      </c>
      <c r="O3948">
        <v>4870</v>
      </c>
    </row>
    <row r="3949" spans="1:15">
      <c r="A3949" t="s">
        <v>51</v>
      </c>
      <c r="B3949" t="s">
        <v>39</v>
      </c>
      <c r="C3949" t="s">
        <v>43</v>
      </c>
      <c r="D3949" t="s">
        <v>27</v>
      </c>
      <c r="E3949" s="9">
        <v>3</v>
      </c>
      <c r="F3949" t="str">
        <f t="shared" si="61"/>
        <v>Aggregate1-in-2September System Peak DayAll3</v>
      </c>
      <c r="G3949">
        <v>19.641580000000001</v>
      </c>
      <c r="H3949">
        <v>19.641580000000001</v>
      </c>
      <c r="I3949">
        <v>72.052000000000007</v>
      </c>
      <c r="J3949">
        <v>0</v>
      </c>
      <c r="K3949">
        <v>0</v>
      </c>
      <c r="L3949">
        <v>0</v>
      </c>
      <c r="M3949">
        <v>0</v>
      </c>
      <c r="N3949">
        <v>0</v>
      </c>
      <c r="O3949">
        <v>4870</v>
      </c>
    </row>
    <row r="3950" spans="1:15">
      <c r="A3950" t="s">
        <v>31</v>
      </c>
      <c r="B3950" t="s">
        <v>39</v>
      </c>
      <c r="C3950" t="s">
        <v>43</v>
      </c>
      <c r="D3950" t="s">
        <v>27</v>
      </c>
      <c r="E3950" s="9">
        <v>4</v>
      </c>
      <c r="F3950" t="str">
        <f t="shared" si="61"/>
        <v>Average Per Ton1-in-2September System Peak DayAll4</v>
      </c>
      <c r="G3950">
        <v>0.43093579999999998</v>
      </c>
      <c r="H3950">
        <v>0.43093579999999998</v>
      </c>
      <c r="I3950">
        <v>72.457899999999995</v>
      </c>
      <c r="J3950">
        <v>0</v>
      </c>
      <c r="K3950">
        <v>0</v>
      </c>
      <c r="L3950">
        <v>0</v>
      </c>
      <c r="M3950">
        <v>0</v>
      </c>
      <c r="N3950">
        <v>0</v>
      </c>
      <c r="O3950">
        <v>4870</v>
      </c>
    </row>
    <row r="3951" spans="1:15">
      <c r="A3951" t="s">
        <v>29</v>
      </c>
      <c r="B3951" t="s">
        <v>39</v>
      </c>
      <c r="C3951" t="s">
        <v>43</v>
      </c>
      <c r="D3951" t="s">
        <v>27</v>
      </c>
      <c r="E3951" s="9">
        <v>4</v>
      </c>
      <c r="F3951" t="str">
        <f t="shared" si="61"/>
        <v>Average Per Premise1-in-2September System Peak DayAll4</v>
      </c>
      <c r="G3951">
        <v>3.9829089999999998</v>
      </c>
      <c r="H3951">
        <v>3.9829089999999998</v>
      </c>
      <c r="I3951">
        <v>72.457899999999995</v>
      </c>
      <c r="J3951">
        <v>0</v>
      </c>
      <c r="K3951">
        <v>0</v>
      </c>
      <c r="L3951">
        <v>0</v>
      </c>
      <c r="M3951">
        <v>0</v>
      </c>
      <c r="N3951">
        <v>0</v>
      </c>
      <c r="O3951">
        <v>4870</v>
      </c>
    </row>
    <row r="3952" spans="1:15">
      <c r="A3952" t="s">
        <v>30</v>
      </c>
      <c r="B3952" t="s">
        <v>39</v>
      </c>
      <c r="C3952" t="s">
        <v>43</v>
      </c>
      <c r="D3952" t="s">
        <v>27</v>
      </c>
      <c r="E3952" s="9">
        <v>4</v>
      </c>
      <c r="F3952" t="str">
        <f t="shared" si="61"/>
        <v>Average Per Device1-in-2September System Peak DayAll4</v>
      </c>
      <c r="G3952">
        <v>1.6728559999999999</v>
      </c>
      <c r="H3952">
        <v>1.6728559999999999</v>
      </c>
      <c r="I3952">
        <v>72.457899999999995</v>
      </c>
      <c r="J3952">
        <v>0</v>
      </c>
      <c r="K3952">
        <v>0</v>
      </c>
      <c r="L3952">
        <v>0</v>
      </c>
      <c r="M3952">
        <v>0</v>
      </c>
      <c r="N3952">
        <v>0</v>
      </c>
      <c r="O3952">
        <v>4870</v>
      </c>
    </row>
    <row r="3953" spans="1:15">
      <c r="A3953" t="s">
        <v>51</v>
      </c>
      <c r="B3953" t="s">
        <v>39</v>
      </c>
      <c r="C3953" t="s">
        <v>43</v>
      </c>
      <c r="D3953" t="s">
        <v>27</v>
      </c>
      <c r="E3953" s="9">
        <v>4</v>
      </c>
      <c r="F3953" t="str">
        <f t="shared" si="61"/>
        <v>Aggregate1-in-2September System Peak DayAll4</v>
      </c>
      <c r="G3953">
        <v>19.39677</v>
      </c>
      <c r="H3953">
        <v>19.39677</v>
      </c>
      <c r="I3953">
        <v>72.457899999999995</v>
      </c>
      <c r="J3953">
        <v>0</v>
      </c>
      <c r="K3953">
        <v>0</v>
      </c>
      <c r="L3953">
        <v>0</v>
      </c>
      <c r="M3953">
        <v>0</v>
      </c>
      <c r="N3953">
        <v>0</v>
      </c>
      <c r="O3953">
        <v>4870</v>
      </c>
    </row>
    <row r="3954" spans="1:15">
      <c r="A3954" t="s">
        <v>31</v>
      </c>
      <c r="B3954" t="s">
        <v>39</v>
      </c>
      <c r="C3954" t="s">
        <v>43</v>
      </c>
      <c r="D3954" t="s">
        <v>27</v>
      </c>
      <c r="E3954" s="9">
        <v>5</v>
      </c>
      <c r="F3954" t="str">
        <f t="shared" si="61"/>
        <v>Average Per Ton1-in-2September System Peak DayAll5</v>
      </c>
      <c r="G3954">
        <v>0.44256709999999999</v>
      </c>
      <c r="H3954">
        <v>0.44256709999999999</v>
      </c>
      <c r="I3954">
        <v>72.083799999999997</v>
      </c>
      <c r="J3954">
        <v>0</v>
      </c>
      <c r="K3954">
        <v>0</v>
      </c>
      <c r="L3954">
        <v>0</v>
      </c>
      <c r="M3954">
        <v>0</v>
      </c>
      <c r="N3954">
        <v>0</v>
      </c>
      <c r="O3954">
        <v>4870</v>
      </c>
    </row>
    <row r="3955" spans="1:15">
      <c r="A3955" t="s">
        <v>29</v>
      </c>
      <c r="B3955" t="s">
        <v>39</v>
      </c>
      <c r="C3955" t="s">
        <v>43</v>
      </c>
      <c r="D3955" t="s">
        <v>27</v>
      </c>
      <c r="E3955" s="9">
        <v>5</v>
      </c>
      <c r="F3955" t="str">
        <f t="shared" si="61"/>
        <v>Average Per Premise1-in-2September System Peak DayAll5</v>
      </c>
      <c r="G3955">
        <v>4.0904109999999996</v>
      </c>
      <c r="H3955">
        <v>4.0904109999999996</v>
      </c>
      <c r="I3955">
        <v>72.083799999999997</v>
      </c>
      <c r="J3955">
        <v>0</v>
      </c>
      <c r="K3955">
        <v>0</v>
      </c>
      <c r="L3955">
        <v>0</v>
      </c>
      <c r="M3955">
        <v>0</v>
      </c>
      <c r="N3955">
        <v>0</v>
      </c>
      <c r="O3955">
        <v>4870</v>
      </c>
    </row>
    <row r="3956" spans="1:15">
      <c r="A3956" t="s">
        <v>30</v>
      </c>
      <c r="B3956" t="s">
        <v>39</v>
      </c>
      <c r="C3956" t="s">
        <v>43</v>
      </c>
      <c r="D3956" t="s">
        <v>27</v>
      </c>
      <c r="E3956" s="9">
        <v>5</v>
      </c>
      <c r="F3956" t="str">
        <f t="shared" si="61"/>
        <v>Average Per Device1-in-2September System Peak DayAll5</v>
      </c>
      <c r="G3956">
        <v>1.718008</v>
      </c>
      <c r="H3956">
        <v>1.718008</v>
      </c>
      <c r="I3956">
        <v>72.083799999999997</v>
      </c>
      <c r="J3956">
        <v>0</v>
      </c>
      <c r="K3956">
        <v>0</v>
      </c>
      <c r="L3956">
        <v>0</v>
      </c>
      <c r="M3956">
        <v>0</v>
      </c>
      <c r="N3956">
        <v>0</v>
      </c>
      <c r="O3956">
        <v>4870</v>
      </c>
    </row>
    <row r="3957" spans="1:15">
      <c r="A3957" t="s">
        <v>51</v>
      </c>
      <c r="B3957" t="s">
        <v>39</v>
      </c>
      <c r="C3957" t="s">
        <v>43</v>
      </c>
      <c r="D3957" t="s">
        <v>27</v>
      </c>
      <c r="E3957" s="9">
        <v>5</v>
      </c>
      <c r="F3957" t="str">
        <f t="shared" si="61"/>
        <v>Aggregate1-in-2September System Peak DayAll5</v>
      </c>
      <c r="G3957">
        <v>19.920300000000001</v>
      </c>
      <c r="H3957">
        <v>19.920300000000001</v>
      </c>
      <c r="I3957">
        <v>72.083799999999997</v>
      </c>
      <c r="J3957">
        <v>0</v>
      </c>
      <c r="K3957">
        <v>0</v>
      </c>
      <c r="L3957">
        <v>0</v>
      </c>
      <c r="M3957">
        <v>0</v>
      </c>
      <c r="N3957">
        <v>0</v>
      </c>
      <c r="O3957">
        <v>4870</v>
      </c>
    </row>
    <row r="3958" spans="1:15">
      <c r="A3958" t="s">
        <v>31</v>
      </c>
      <c r="B3958" t="s">
        <v>39</v>
      </c>
      <c r="C3958" t="s">
        <v>43</v>
      </c>
      <c r="D3958" t="s">
        <v>27</v>
      </c>
      <c r="E3958" s="9">
        <v>6</v>
      </c>
      <c r="F3958" t="str">
        <f t="shared" si="61"/>
        <v>Average Per Ton1-in-2September System Peak DayAll6</v>
      </c>
      <c r="G3958">
        <v>0.4830971</v>
      </c>
      <c r="H3958">
        <v>0.4830971</v>
      </c>
      <c r="I3958">
        <v>72.020799999999994</v>
      </c>
      <c r="J3958">
        <v>0</v>
      </c>
      <c r="K3958">
        <v>0</v>
      </c>
      <c r="L3958">
        <v>0</v>
      </c>
      <c r="M3958">
        <v>0</v>
      </c>
      <c r="N3958">
        <v>0</v>
      </c>
      <c r="O3958">
        <v>4870</v>
      </c>
    </row>
    <row r="3959" spans="1:15">
      <c r="A3959" t="s">
        <v>29</v>
      </c>
      <c r="B3959" t="s">
        <v>39</v>
      </c>
      <c r="C3959" t="s">
        <v>43</v>
      </c>
      <c r="D3959" t="s">
        <v>27</v>
      </c>
      <c r="E3959" s="9">
        <v>6</v>
      </c>
      <c r="F3959" t="str">
        <f t="shared" si="61"/>
        <v>Average Per Premise1-in-2September System Peak DayAll6</v>
      </c>
      <c r="G3959">
        <v>4.4650080000000001</v>
      </c>
      <c r="H3959">
        <v>4.4650080000000001</v>
      </c>
      <c r="I3959">
        <v>72.020799999999994</v>
      </c>
      <c r="J3959">
        <v>0</v>
      </c>
      <c r="K3959">
        <v>0</v>
      </c>
      <c r="L3959">
        <v>0</v>
      </c>
      <c r="M3959">
        <v>0</v>
      </c>
      <c r="N3959">
        <v>0</v>
      </c>
      <c r="O3959">
        <v>4870</v>
      </c>
    </row>
    <row r="3960" spans="1:15">
      <c r="A3960" t="s">
        <v>30</v>
      </c>
      <c r="B3960" t="s">
        <v>39</v>
      </c>
      <c r="C3960" t="s">
        <v>43</v>
      </c>
      <c r="D3960" t="s">
        <v>27</v>
      </c>
      <c r="E3960" s="9">
        <v>6</v>
      </c>
      <c r="F3960" t="str">
        <f t="shared" si="61"/>
        <v>Average Per Device1-in-2September System Peak DayAll6</v>
      </c>
      <c r="G3960">
        <v>1.8753420000000001</v>
      </c>
      <c r="H3960">
        <v>1.8753420000000001</v>
      </c>
      <c r="I3960">
        <v>72.020799999999994</v>
      </c>
      <c r="J3960">
        <v>0</v>
      </c>
      <c r="K3960">
        <v>0</v>
      </c>
      <c r="L3960">
        <v>0</v>
      </c>
      <c r="M3960">
        <v>0</v>
      </c>
      <c r="N3960">
        <v>0</v>
      </c>
      <c r="O3960">
        <v>4870</v>
      </c>
    </row>
    <row r="3961" spans="1:15">
      <c r="A3961" t="s">
        <v>51</v>
      </c>
      <c r="B3961" t="s">
        <v>39</v>
      </c>
      <c r="C3961" t="s">
        <v>43</v>
      </c>
      <c r="D3961" t="s">
        <v>27</v>
      </c>
      <c r="E3961" s="9">
        <v>6</v>
      </c>
      <c r="F3961" t="str">
        <f t="shared" si="61"/>
        <v>Aggregate1-in-2September System Peak DayAll6</v>
      </c>
      <c r="G3961">
        <v>21.744589999999999</v>
      </c>
      <c r="H3961">
        <v>21.744589999999999</v>
      </c>
      <c r="I3961">
        <v>72.020799999999994</v>
      </c>
      <c r="J3961">
        <v>0</v>
      </c>
      <c r="K3961">
        <v>0</v>
      </c>
      <c r="L3961">
        <v>0</v>
      </c>
      <c r="M3961">
        <v>0</v>
      </c>
      <c r="N3961">
        <v>0</v>
      </c>
      <c r="O3961">
        <v>4870</v>
      </c>
    </row>
    <row r="3962" spans="1:15">
      <c r="A3962" t="s">
        <v>31</v>
      </c>
      <c r="B3962" t="s">
        <v>39</v>
      </c>
      <c r="C3962" t="s">
        <v>43</v>
      </c>
      <c r="D3962" t="s">
        <v>27</v>
      </c>
      <c r="E3962" s="9">
        <v>7</v>
      </c>
      <c r="F3962" t="str">
        <f t="shared" si="61"/>
        <v>Average Per Ton1-in-2September System Peak DayAll7</v>
      </c>
      <c r="G3962">
        <v>0.55001310000000003</v>
      </c>
      <c r="H3962">
        <v>0.55001310000000003</v>
      </c>
      <c r="I3962">
        <v>72.143699999999995</v>
      </c>
      <c r="J3962">
        <v>0</v>
      </c>
      <c r="K3962">
        <v>0</v>
      </c>
      <c r="L3962">
        <v>0</v>
      </c>
      <c r="M3962">
        <v>0</v>
      </c>
      <c r="N3962">
        <v>0</v>
      </c>
      <c r="O3962">
        <v>4870</v>
      </c>
    </row>
    <row r="3963" spans="1:15">
      <c r="A3963" t="s">
        <v>29</v>
      </c>
      <c r="B3963" t="s">
        <v>39</v>
      </c>
      <c r="C3963" t="s">
        <v>43</v>
      </c>
      <c r="D3963" t="s">
        <v>27</v>
      </c>
      <c r="E3963" s="9">
        <v>7</v>
      </c>
      <c r="F3963" t="str">
        <f t="shared" si="61"/>
        <v>Average Per Premise1-in-2September System Peak DayAll7</v>
      </c>
      <c r="G3963">
        <v>5.0834760000000001</v>
      </c>
      <c r="H3963">
        <v>5.0834760000000001</v>
      </c>
      <c r="I3963">
        <v>72.143699999999995</v>
      </c>
      <c r="J3963">
        <v>0</v>
      </c>
      <c r="K3963">
        <v>0</v>
      </c>
      <c r="L3963">
        <v>0</v>
      </c>
      <c r="M3963">
        <v>0</v>
      </c>
      <c r="N3963">
        <v>0</v>
      </c>
      <c r="O3963">
        <v>4870</v>
      </c>
    </row>
    <row r="3964" spans="1:15">
      <c r="A3964" t="s">
        <v>30</v>
      </c>
      <c r="B3964" t="s">
        <v>39</v>
      </c>
      <c r="C3964" t="s">
        <v>43</v>
      </c>
      <c r="D3964" t="s">
        <v>27</v>
      </c>
      <c r="E3964" s="9">
        <v>7</v>
      </c>
      <c r="F3964" t="str">
        <f t="shared" si="61"/>
        <v>Average Per Device1-in-2September System Peak DayAll7</v>
      </c>
      <c r="G3964">
        <v>2.1351040000000001</v>
      </c>
      <c r="H3964">
        <v>2.1351040000000001</v>
      </c>
      <c r="I3964">
        <v>72.143699999999995</v>
      </c>
      <c r="J3964">
        <v>0</v>
      </c>
      <c r="K3964">
        <v>0</v>
      </c>
      <c r="L3964">
        <v>0</v>
      </c>
      <c r="M3964">
        <v>0</v>
      </c>
      <c r="N3964">
        <v>0</v>
      </c>
      <c r="O3964">
        <v>4870</v>
      </c>
    </row>
    <row r="3965" spans="1:15">
      <c r="A3965" t="s">
        <v>51</v>
      </c>
      <c r="B3965" t="s">
        <v>39</v>
      </c>
      <c r="C3965" t="s">
        <v>43</v>
      </c>
      <c r="D3965" t="s">
        <v>27</v>
      </c>
      <c r="E3965" s="9">
        <v>7</v>
      </c>
      <c r="F3965" t="str">
        <f t="shared" si="61"/>
        <v>Aggregate1-in-2September System Peak DayAll7</v>
      </c>
      <c r="G3965">
        <v>24.756530000000001</v>
      </c>
      <c r="H3965">
        <v>24.756530000000001</v>
      </c>
      <c r="I3965">
        <v>72.143699999999995</v>
      </c>
      <c r="J3965">
        <v>0</v>
      </c>
      <c r="K3965">
        <v>0</v>
      </c>
      <c r="L3965">
        <v>0</v>
      </c>
      <c r="M3965">
        <v>0</v>
      </c>
      <c r="N3965">
        <v>0</v>
      </c>
      <c r="O3965">
        <v>4870</v>
      </c>
    </row>
    <row r="3966" spans="1:15">
      <c r="A3966" t="s">
        <v>31</v>
      </c>
      <c r="B3966" t="s">
        <v>39</v>
      </c>
      <c r="C3966" t="s">
        <v>43</v>
      </c>
      <c r="D3966" t="s">
        <v>27</v>
      </c>
      <c r="E3966" s="9">
        <v>8</v>
      </c>
      <c r="F3966" t="str">
        <f t="shared" si="61"/>
        <v>Average Per Ton1-in-2September System Peak DayAll8</v>
      </c>
      <c r="G3966">
        <v>0.67508679999999999</v>
      </c>
      <c r="H3966">
        <v>0.67508679999999999</v>
      </c>
      <c r="I3966">
        <v>76.647199999999998</v>
      </c>
      <c r="J3966">
        <v>0</v>
      </c>
      <c r="K3966">
        <v>0</v>
      </c>
      <c r="L3966">
        <v>0</v>
      </c>
      <c r="M3966">
        <v>0</v>
      </c>
      <c r="N3966">
        <v>0</v>
      </c>
      <c r="O3966">
        <v>4870</v>
      </c>
    </row>
    <row r="3967" spans="1:15">
      <c r="A3967" t="s">
        <v>29</v>
      </c>
      <c r="B3967" t="s">
        <v>39</v>
      </c>
      <c r="C3967" t="s">
        <v>43</v>
      </c>
      <c r="D3967" t="s">
        <v>27</v>
      </c>
      <c r="E3967" s="9">
        <v>8</v>
      </c>
      <c r="F3967" t="str">
        <f t="shared" si="61"/>
        <v>Average Per Premise1-in-2September System Peak DayAll8</v>
      </c>
      <c r="G3967">
        <v>6.239465</v>
      </c>
      <c r="H3967">
        <v>6.239465</v>
      </c>
      <c r="I3967">
        <v>76.647199999999998</v>
      </c>
      <c r="J3967">
        <v>0</v>
      </c>
      <c r="K3967">
        <v>0</v>
      </c>
      <c r="L3967">
        <v>0</v>
      </c>
      <c r="M3967">
        <v>0</v>
      </c>
      <c r="N3967">
        <v>0</v>
      </c>
      <c r="O3967">
        <v>4870</v>
      </c>
    </row>
    <row r="3968" spans="1:15">
      <c r="A3968" t="s">
        <v>30</v>
      </c>
      <c r="B3968" t="s">
        <v>39</v>
      </c>
      <c r="C3968" t="s">
        <v>43</v>
      </c>
      <c r="D3968" t="s">
        <v>27</v>
      </c>
      <c r="E3968" s="9">
        <v>8</v>
      </c>
      <c r="F3968" t="str">
        <f t="shared" si="61"/>
        <v>Average Per Device1-in-2September System Peak DayAll8</v>
      </c>
      <c r="G3968">
        <v>2.6206290000000001</v>
      </c>
      <c r="H3968">
        <v>2.6206290000000001</v>
      </c>
      <c r="I3968">
        <v>76.647199999999998</v>
      </c>
      <c r="J3968">
        <v>0</v>
      </c>
      <c r="K3968">
        <v>0</v>
      </c>
      <c r="L3968">
        <v>0</v>
      </c>
      <c r="M3968">
        <v>0</v>
      </c>
      <c r="N3968">
        <v>0</v>
      </c>
      <c r="O3968">
        <v>4870</v>
      </c>
    </row>
    <row r="3969" spans="1:15">
      <c r="A3969" t="s">
        <v>51</v>
      </c>
      <c r="B3969" t="s">
        <v>39</v>
      </c>
      <c r="C3969" t="s">
        <v>43</v>
      </c>
      <c r="D3969" t="s">
        <v>27</v>
      </c>
      <c r="E3969" s="9">
        <v>8</v>
      </c>
      <c r="F3969" t="str">
        <f t="shared" si="61"/>
        <v>Aggregate1-in-2September System Peak DayAll8</v>
      </c>
      <c r="G3969">
        <v>30.386199999999999</v>
      </c>
      <c r="H3969">
        <v>30.386199999999999</v>
      </c>
      <c r="I3969">
        <v>76.647199999999998</v>
      </c>
      <c r="J3969">
        <v>0</v>
      </c>
      <c r="K3969">
        <v>0</v>
      </c>
      <c r="L3969">
        <v>0</v>
      </c>
      <c r="M3969">
        <v>0</v>
      </c>
      <c r="N3969">
        <v>0</v>
      </c>
      <c r="O3969">
        <v>4870</v>
      </c>
    </row>
    <row r="3970" spans="1:15">
      <c r="A3970" t="s">
        <v>31</v>
      </c>
      <c r="B3970" t="s">
        <v>39</v>
      </c>
      <c r="C3970" t="s">
        <v>43</v>
      </c>
      <c r="D3970" t="s">
        <v>27</v>
      </c>
      <c r="E3970" s="9">
        <v>9</v>
      </c>
      <c r="F3970" t="str">
        <f t="shared" si="61"/>
        <v>Average Per Ton1-in-2September System Peak DayAll9</v>
      </c>
      <c r="G3970">
        <v>0.86031679999999999</v>
      </c>
      <c r="H3970">
        <v>0.86031679999999999</v>
      </c>
      <c r="I3970">
        <v>81.288700000000006</v>
      </c>
      <c r="J3970">
        <v>0</v>
      </c>
      <c r="K3970">
        <v>0</v>
      </c>
      <c r="L3970">
        <v>0</v>
      </c>
      <c r="M3970">
        <v>0</v>
      </c>
      <c r="N3970">
        <v>0</v>
      </c>
      <c r="O3970">
        <v>4870</v>
      </c>
    </row>
    <row r="3971" spans="1:15">
      <c r="A3971" t="s">
        <v>29</v>
      </c>
      <c r="B3971" t="s">
        <v>39</v>
      </c>
      <c r="C3971" t="s">
        <v>43</v>
      </c>
      <c r="D3971" t="s">
        <v>27</v>
      </c>
      <c r="E3971" s="9">
        <v>9</v>
      </c>
      <c r="F3971" t="str">
        <f t="shared" ref="F3971:F4033" si="62">CONCATENATE(A3971,B3971,C3971,D3971,E3971)</f>
        <v>Average Per Premise1-in-2September System Peak DayAll9</v>
      </c>
      <c r="G3971">
        <v>7.9514469999999999</v>
      </c>
      <c r="H3971">
        <v>7.9514469999999999</v>
      </c>
      <c r="I3971">
        <v>81.288700000000006</v>
      </c>
      <c r="J3971">
        <v>0</v>
      </c>
      <c r="K3971">
        <v>0</v>
      </c>
      <c r="L3971">
        <v>0</v>
      </c>
      <c r="M3971">
        <v>0</v>
      </c>
      <c r="N3971">
        <v>0</v>
      </c>
      <c r="O3971">
        <v>4870</v>
      </c>
    </row>
    <row r="3972" spans="1:15">
      <c r="A3972" t="s">
        <v>30</v>
      </c>
      <c r="B3972" t="s">
        <v>39</v>
      </c>
      <c r="C3972" t="s">
        <v>43</v>
      </c>
      <c r="D3972" t="s">
        <v>27</v>
      </c>
      <c r="E3972" s="9">
        <v>9</v>
      </c>
      <c r="F3972" t="str">
        <f t="shared" si="62"/>
        <v>Average Per Device1-in-2September System Peak DayAll9</v>
      </c>
      <c r="G3972">
        <v>3.339677</v>
      </c>
      <c r="H3972">
        <v>3.339677</v>
      </c>
      <c r="I3972">
        <v>81.288700000000006</v>
      </c>
      <c r="J3972">
        <v>0</v>
      </c>
      <c r="K3972">
        <v>0</v>
      </c>
      <c r="L3972">
        <v>0</v>
      </c>
      <c r="M3972">
        <v>0</v>
      </c>
      <c r="N3972">
        <v>0</v>
      </c>
      <c r="O3972">
        <v>4870</v>
      </c>
    </row>
    <row r="3973" spans="1:15">
      <c r="A3973" t="s">
        <v>51</v>
      </c>
      <c r="B3973" t="s">
        <v>39</v>
      </c>
      <c r="C3973" t="s">
        <v>43</v>
      </c>
      <c r="D3973" t="s">
        <v>27</v>
      </c>
      <c r="E3973" s="9">
        <v>9</v>
      </c>
      <c r="F3973" t="str">
        <f t="shared" si="62"/>
        <v>Aggregate1-in-2September System Peak DayAll9</v>
      </c>
      <c r="G3973">
        <v>38.723550000000003</v>
      </c>
      <c r="H3973">
        <v>38.723550000000003</v>
      </c>
      <c r="I3973">
        <v>81.288700000000006</v>
      </c>
      <c r="J3973">
        <v>0</v>
      </c>
      <c r="K3973">
        <v>0</v>
      </c>
      <c r="L3973">
        <v>0</v>
      </c>
      <c r="M3973">
        <v>0</v>
      </c>
      <c r="N3973">
        <v>0</v>
      </c>
      <c r="O3973">
        <v>4870</v>
      </c>
    </row>
    <row r="3974" spans="1:15">
      <c r="A3974" t="s">
        <v>31</v>
      </c>
      <c r="B3974" t="s">
        <v>39</v>
      </c>
      <c r="C3974" t="s">
        <v>43</v>
      </c>
      <c r="D3974" t="s">
        <v>27</v>
      </c>
      <c r="E3974" s="9">
        <v>10</v>
      </c>
      <c r="F3974" t="str">
        <f t="shared" si="62"/>
        <v>Average Per Ton1-in-2September System Peak DayAll10</v>
      </c>
      <c r="G3974">
        <v>1.022014</v>
      </c>
      <c r="H3974">
        <v>1.022014</v>
      </c>
      <c r="I3974">
        <v>86.244399999999999</v>
      </c>
      <c r="J3974">
        <v>0</v>
      </c>
      <c r="K3974">
        <v>0</v>
      </c>
      <c r="L3974">
        <v>0</v>
      </c>
      <c r="M3974">
        <v>0</v>
      </c>
      <c r="N3974">
        <v>0</v>
      </c>
      <c r="O3974">
        <v>4870</v>
      </c>
    </row>
    <row r="3975" spans="1:15">
      <c r="A3975" t="s">
        <v>29</v>
      </c>
      <c r="B3975" t="s">
        <v>39</v>
      </c>
      <c r="C3975" t="s">
        <v>43</v>
      </c>
      <c r="D3975" t="s">
        <v>27</v>
      </c>
      <c r="E3975" s="9">
        <v>10</v>
      </c>
      <c r="F3975" t="str">
        <f t="shared" si="62"/>
        <v>Average Per Premise1-in-2September System Peak DayAll10</v>
      </c>
      <c r="G3975">
        <v>9.4459280000000003</v>
      </c>
      <c r="H3975">
        <v>9.4459280000000003</v>
      </c>
      <c r="I3975">
        <v>86.244399999999999</v>
      </c>
      <c r="J3975">
        <v>0</v>
      </c>
      <c r="K3975">
        <v>0</v>
      </c>
      <c r="L3975">
        <v>0</v>
      </c>
      <c r="M3975">
        <v>0</v>
      </c>
      <c r="N3975">
        <v>0</v>
      </c>
      <c r="O3975">
        <v>4870</v>
      </c>
    </row>
    <row r="3976" spans="1:15">
      <c r="A3976" t="s">
        <v>30</v>
      </c>
      <c r="B3976" t="s">
        <v>39</v>
      </c>
      <c r="C3976" t="s">
        <v>43</v>
      </c>
      <c r="D3976" t="s">
        <v>27</v>
      </c>
      <c r="E3976" s="9">
        <v>10</v>
      </c>
      <c r="F3976" t="str">
        <f t="shared" si="62"/>
        <v>Average Per Device1-in-2September System Peak DayAll10</v>
      </c>
      <c r="G3976">
        <v>3.967371</v>
      </c>
      <c r="H3976">
        <v>3.967371</v>
      </c>
      <c r="I3976">
        <v>86.244399999999999</v>
      </c>
      <c r="J3976">
        <v>0</v>
      </c>
      <c r="K3976">
        <v>0</v>
      </c>
      <c r="L3976">
        <v>0</v>
      </c>
      <c r="M3976">
        <v>0</v>
      </c>
      <c r="N3976">
        <v>0</v>
      </c>
      <c r="O3976">
        <v>4870</v>
      </c>
    </row>
    <row r="3977" spans="1:15">
      <c r="A3977" t="s">
        <v>51</v>
      </c>
      <c r="B3977" t="s">
        <v>39</v>
      </c>
      <c r="C3977" t="s">
        <v>43</v>
      </c>
      <c r="D3977" t="s">
        <v>27</v>
      </c>
      <c r="E3977" s="9">
        <v>10</v>
      </c>
      <c r="F3977" t="str">
        <f t="shared" si="62"/>
        <v>Aggregate1-in-2September System Peak DayAll10</v>
      </c>
      <c r="G3977">
        <v>46.001669999999997</v>
      </c>
      <c r="H3977">
        <v>46.001669999999997</v>
      </c>
      <c r="I3977">
        <v>86.244399999999999</v>
      </c>
      <c r="J3977">
        <v>0</v>
      </c>
      <c r="K3977">
        <v>0</v>
      </c>
      <c r="L3977">
        <v>0</v>
      </c>
      <c r="M3977">
        <v>0</v>
      </c>
      <c r="N3977">
        <v>0</v>
      </c>
      <c r="O3977">
        <v>4870</v>
      </c>
    </row>
    <row r="3978" spans="1:15">
      <c r="A3978" t="s">
        <v>31</v>
      </c>
      <c r="B3978" t="s">
        <v>39</v>
      </c>
      <c r="C3978" t="s">
        <v>43</v>
      </c>
      <c r="D3978" t="s">
        <v>27</v>
      </c>
      <c r="E3978" s="9">
        <v>11</v>
      </c>
      <c r="F3978" t="str">
        <f t="shared" si="62"/>
        <v>Average Per Ton1-in-2September System Peak DayAll11</v>
      </c>
      <c r="G3978">
        <v>1.1466510000000001</v>
      </c>
      <c r="H3978">
        <v>1.1466510000000001</v>
      </c>
      <c r="I3978">
        <v>88.555000000000007</v>
      </c>
      <c r="J3978">
        <v>0</v>
      </c>
      <c r="K3978">
        <v>0</v>
      </c>
      <c r="L3978">
        <v>0</v>
      </c>
      <c r="M3978">
        <v>0</v>
      </c>
      <c r="N3978">
        <v>0</v>
      </c>
      <c r="O3978">
        <v>4870</v>
      </c>
    </row>
    <row r="3979" spans="1:15">
      <c r="A3979" t="s">
        <v>29</v>
      </c>
      <c r="B3979" t="s">
        <v>39</v>
      </c>
      <c r="C3979" t="s">
        <v>43</v>
      </c>
      <c r="D3979" t="s">
        <v>27</v>
      </c>
      <c r="E3979" s="9">
        <v>11</v>
      </c>
      <c r="F3979" t="str">
        <f t="shared" si="62"/>
        <v>Average Per Premise1-in-2September System Peak DayAll11</v>
      </c>
      <c r="G3979">
        <v>10.59788</v>
      </c>
      <c r="H3979">
        <v>10.59788</v>
      </c>
      <c r="I3979">
        <v>88.555000000000007</v>
      </c>
      <c r="J3979">
        <v>0</v>
      </c>
      <c r="K3979">
        <v>0</v>
      </c>
      <c r="L3979">
        <v>0</v>
      </c>
      <c r="M3979">
        <v>0</v>
      </c>
      <c r="N3979">
        <v>0</v>
      </c>
      <c r="O3979">
        <v>4870</v>
      </c>
    </row>
    <row r="3980" spans="1:15">
      <c r="A3980" t="s">
        <v>30</v>
      </c>
      <c r="B3980" t="s">
        <v>39</v>
      </c>
      <c r="C3980" t="s">
        <v>43</v>
      </c>
      <c r="D3980" t="s">
        <v>27</v>
      </c>
      <c r="E3980" s="9">
        <v>11</v>
      </c>
      <c r="F3980" t="str">
        <f t="shared" si="62"/>
        <v>Average Per Device1-in-2September System Peak DayAll11</v>
      </c>
      <c r="G3980">
        <v>4.4512010000000002</v>
      </c>
      <c r="H3980">
        <v>4.4512010000000002</v>
      </c>
      <c r="I3980">
        <v>88.555000000000007</v>
      </c>
      <c r="J3980">
        <v>0</v>
      </c>
      <c r="K3980">
        <v>0</v>
      </c>
      <c r="L3980">
        <v>0</v>
      </c>
      <c r="M3980">
        <v>0</v>
      </c>
      <c r="N3980">
        <v>0</v>
      </c>
      <c r="O3980">
        <v>4870</v>
      </c>
    </row>
    <row r="3981" spans="1:15">
      <c r="A3981" t="s">
        <v>51</v>
      </c>
      <c r="B3981" t="s">
        <v>39</v>
      </c>
      <c r="C3981" t="s">
        <v>43</v>
      </c>
      <c r="D3981" t="s">
        <v>27</v>
      </c>
      <c r="E3981" s="9">
        <v>11</v>
      </c>
      <c r="F3981" t="str">
        <f t="shared" si="62"/>
        <v>Aggregate1-in-2September System Peak DayAll11</v>
      </c>
      <c r="G3981">
        <v>51.61168</v>
      </c>
      <c r="H3981">
        <v>51.61168</v>
      </c>
      <c r="I3981">
        <v>88.555000000000007</v>
      </c>
      <c r="J3981">
        <v>0</v>
      </c>
      <c r="K3981">
        <v>0</v>
      </c>
      <c r="L3981">
        <v>0</v>
      </c>
      <c r="M3981">
        <v>0</v>
      </c>
      <c r="N3981">
        <v>0</v>
      </c>
      <c r="O3981">
        <v>4870</v>
      </c>
    </row>
    <row r="3982" spans="1:15">
      <c r="A3982" t="s">
        <v>31</v>
      </c>
      <c r="B3982" t="s">
        <v>39</v>
      </c>
      <c r="C3982" t="s">
        <v>43</v>
      </c>
      <c r="D3982" t="s">
        <v>27</v>
      </c>
      <c r="E3982" s="9">
        <v>12</v>
      </c>
      <c r="F3982" t="str">
        <f t="shared" si="62"/>
        <v>Average Per Ton1-in-2September System Peak DayAll12</v>
      </c>
      <c r="G3982">
        <v>1.211608</v>
      </c>
      <c r="H3982">
        <v>1.211608</v>
      </c>
      <c r="I3982">
        <v>89.417000000000002</v>
      </c>
      <c r="J3982">
        <v>0</v>
      </c>
      <c r="K3982">
        <v>0</v>
      </c>
      <c r="L3982">
        <v>0</v>
      </c>
      <c r="M3982">
        <v>0</v>
      </c>
      <c r="N3982">
        <v>0</v>
      </c>
      <c r="O3982">
        <v>4870</v>
      </c>
    </row>
    <row r="3983" spans="1:15">
      <c r="A3983" t="s">
        <v>29</v>
      </c>
      <c r="B3983" t="s">
        <v>39</v>
      </c>
      <c r="C3983" t="s">
        <v>43</v>
      </c>
      <c r="D3983" t="s">
        <v>27</v>
      </c>
      <c r="E3983" s="9">
        <v>12</v>
      </c>
      <c r="F3983" t="str">
        <f t="shared" si="62"/>
        <v>Average Per Premise1-in-2September System Peak DayAll12</v>
      </c>
      <c r="G3983">
        <v>11.19825</v>
      </c>
      <c r="H3983">
        <v>11.19825</v>
      </c>
      <c r="I3983">
        <v>89.417000000000002</v>
      </c>
      <c r="J3983">
        <v>0</v>
      </c>
      <c r="K3983">
        <v>0</v>
      </c>
      <c r="L3983">
        <v>0</v>
      </c>
      <c r="M3983">
        <v>0</v>
      </c>
      <c r="N3983">
        <v>0</v>
      </c>
      <c r="O3983">
        <v>4870</v>
      </c>
    </row>
    <row r="3984" spans="1:15">
      <c r="A3984" t="s">
        <v>30</v>
      </c>
      <c r="B3984" t="s">
        <v>39</v>
      </c>
      <c r="C3984" t="s">
        <v>43</v>
      </c>
      <c r="D3984" t="s">
        <v>27</v>
      </c>
      <c r="E3984" s="9">
        <v>12</v>
      </c>
      <c r="F3984" t="str">
        <f t="shared" si="62"/>
        <v>Average Per Device1-in-2September System Peak DayAll12</v>
      </c>
      <c r="G3984">
        <v>4.70336</v>
      </c>
      <c r="H3984">
        <v>4.70336</v>
      </c>
      <c r="I3984">
        <v>89.417000000000002</v>
      </c>
      <c r="J3984">
        <v>0</v>
      </c>
      <c r="K3984">
        <v>0</v>
      </c>
      <c r="L3984">
        <v>0</v>
      </c>
      <c r="M3984">
        <v>0</v>
      </c>
      <c r="N3984">
        <v>0</v>
      </c>
      <c r="O3984">
        <v>4870</v>
      </c>
    </row>
    <row r="3985" spans="1:15">
      <c r="A3985" t="s">
        <v>51</v>
      </c>
      <c r="B3985" t="s">
        <v>39</v>
      </c>
      <c r="C3985" t="s">
        <v>43</v>
      </c>
      <c r="D3985" t="s">
        <v>27</v>
      </c>
      <c r="E3985" s="9">
        <v>12</v>
      </c>
      <c r="F3985" t="str">
        <f t="shared" si="62"/>
        <v>Aggregate1-in-2September System Peak DayAll12</v>
      </c>
      <c r="G3985">
        <v>54.53546</v>
      </c>
      <c r="H3985">
        <v>54.53546</v>
      </c>
      <c r="I3985">
        <v>89.417000000000002</v>
      </c>
      <c r="J3985">
        <v>0</v>
      </c>
      <c r="K3985">
        <v>0</v>
      </c>
      <c r="L3985">
        <v>0</v>
      </c>
      <c r="M3985">
        <v>0</v>
      </c>
      <c r="N3985">
        <v>0</v>
      </c>
      <c r="O3985">
        <v>4870</v>
      </c>
    </row>
    <row r="3986" spans="1:15">
      <c r="A3986" t="s">
        <v>31</v>
      </c>
      <c r="B3986" t="s">
        <v>39</v>
      </c>
      <c r="C3986" t="s">
        <v>43</v>
      </c>
      <c r="D3986" t="s">
        <v>27</v>
      </c>
      <c r="E3986" s="9">
        <v>13</v>
      </c>
      <c r="F3986" t="str">
        <f t="shared" si="62"/>
        <v>Average Per Ton1-in-2September System Peak DayAll13</v>
      </c>
      <c r="G3986">
        <v>1.230785</v>
      </c>
      <c r="H3986">
        <v>1.230785</v>
      </c>
      <c r="I3986">
        <v>88.560100000000006</v>
      </c>
      <c r="J3986">
        <v>0</v>
      </c>
      <c r="K3986">
        <v>0</v>
      </c>
      <c r="L3986">
        <v>0</v>
      </c>
      <c r="M3986">
        <v>0</v>
      </c>
      <c r="N3986">
        <v>0</v>
      </c>
      <c r="O3986">
        <v>4870</v>
      </c>
    </row>
    <row r="3987" spans="1:15">
      <c r="A3987" t="s">
        <v>29</v>
      </c>
      <c r="B3987" t="s">
        <v>39</v>
      </c>
      <c r="C3987" t="s">
        <v>43</v>
      </c>
      <c r="D3987" t="s">
        <v>27</v>
      </c>
      <c r="E3987" s="9">
        <v>13</v>
      </c>
      <c r="F3987" t="str">
        <f t="shared" si="62"/>
        <v>Average Per Premise1-in-2September System Peak DayAll13</v>
      </c>
      <c r="G3987">
        <v>11.375489999999999</v>
      </c>
      <c r="H3987">
        <v>11.375489999999999</v>
      </c>
      <c r="I3987">
        <v>88.560100000000006</v>
      </c>
      <c r="J3987">
        <v>0</v>
      </c>
      <c r="K3987">
        <v>0</v>
      </c>
      <c r="L3987">
        <v>0</v>
      </c>
      <c r="M3987">
        <v>0</v>
      </c>
      <c r="N3987">
        <v>0</v>
      </c>
      <c r="O3987">
        <v>4870</v>
      </c>
    </row>
    <row r="3988" spans="1:15">
      <c r="A3988" t="s">
        <v>30</v>
      </c>
      <c r="B3988" t="s">
        <v>39</v>
      </c>
      <c r="C3988" t="s">
        <v>43</v>
      </c>
      <c r="D3988" t="s">
        <v>27</v>
      </c>
      <c r="E3988" s="9">
        <v>13</v>
      </c>
      <c r="F3988" t="str">
        <f t="shared" si="62"/>
        <v>Average Per Device1-in-2September System Peak DayAll13</v>
      </c>
      <c r="G3988">
        <v>4.7778039999999997</v>
      </c>
      <c r="H3988">
        <v>4.7778039999999997</v>
      </c>
      <c r="I3988">
        <v>88.560100000000006</v>
      </c>
      <c r="J3988">
        <v>0</v>
      </c>
      <c r="K3988">
        <v>0</v>
      </c>
      <c r="L3988">
        <v>0</v>
      </c>
      <c r="M3988">
        <v>0</v>
      </c>
      <c r="N3988">
        <v>0</v>
      </c>
      <c r="O3988">
        <v>4870</v>
      </c>
    </row>
    <row r="3989" spans="1:15">
      <c r="A3989" t="s">
        <v>51</v>
      </c>
      <c r="B3989" t="s">
        <v>39</v>
      </c>
      <c r="C3989" t="s">
        <v>43</v>
      </c>
      <c r="D3989" t="s">
        <v>27</v>
      </c>
      <c r="E3989" s="9">
        <v>13</v>
      </c>
      <c r="F3989" t="str">
        <f t="shared" si="62"/>
        <v>Aggregate1-in-2September System Peak DayAll13</v>
      </c>
      <c r="G3989">
        <v>55.398629999999997</v>
      </c>
      <c r="H3989">
        <v>55.398629999999997</v>
      </c>
      <c r="I3989">
        <v>88.560100000000006</v>
      </c>
      <c r="J3989">
        <v>0</v>
      </c>
      <c r="K3989">
        <v>0</v>
      </c>
      <c r="L3989">
        <v>0</v>
      </c>
      <c r="M3989">
        <v>0</v>
      </c>
      <c r="N3989">
        <v>0</v>
      </c>
      <c r="O3989">
        <v>4870</v>
      </c>
    </row>
    <row r="3990" spans="1:15">
      <c r="A3990" t="s">
        <v>31</v>
      </c>
      <c r="B3990" t="s">
        <v>39</v>
      </c>
      <c r="C3990" t="s">
        <v>43</v>
      </c>
      <c r="D3990" t="s">
        <v>27</v>
      </c>
      <c r="E3990" s="9">
        <v>14</v>
      </c>
      <c r="F3990" t="str">
        <f t="shared" si="62"/>
        <v>Average Per Ton1-in-2September System Peak DayAll14</v>
      </c>
      <c r="G3990">
        <v>1.15161</v>
      </c>
      <c r="H3990">
        <v>1.2360660000000001</v>
      </c>
      <c r="I3990">
        <v>88.172200000000004</v>
      </c>
      <c r="J3990">
        <v>5.5223599999999998E-2</v>
      </c>
      <c r="K3990">
        <v>7.2494000000000003E-2</v>
      </c>
      <c r="L3990">
        <v>8.44554E-2</v>
      </c>
      <c r="M3990">
        <v>9.6416799999999997E-2</v>
      </c>
      <c r="N3990">
        <v>0.1136872</v>
      </c>
      <c r="O3990">
        <v>4870</v>
      </c>
    </row>
    <row r="3991" spans="1:15">
      <c r="A3991" t="s">
        <v>29</v>
      </c>
      <c r="B3991" t="s">
        <v>39</v>
      </c>
      <c r="C3991" t="s">
        <v>43</v>
      </c>
      <c r="D3991" t="s">
        <v>27</v>
      </c>
      <c r="E3991" s="9">
        <v>14</v>
      </c>
      <c r="F3991" t="str">
        <f t="shared" si="62"/>
        <v>Average Per Premise1-in-2September System Peak DayAll14</v>
      </c>
      <c r="G3991">
        <v>10.64372</v>
      </c>
      <c r="H3991">
        <v>11.424289999999999</v>
      </c>
      <c r="I3991">
        <v>88.172200000000004</v>
      </c>
      <c r="J3991">
        <v>0.51040200000000002</v>
      </c>
      <c r="K3991">
        <v>0.67002300000000004</v>
      </c>
      <c r="L3991">
        <v>0.78057600000000005</v>
      </c>
      <c r="M3991">
        <v>0.8911289</v>
      </c>
      <c r="N3991">
        <v>1.0507500000000001</v>
      </c>
      <c r="O3991">
        <v>4870</v>
      </c>
    </row>
    <row r="3992" spans="1:15">
      <c r="A3992" t="s">
        <v>30</v>
      </c>
      <c r="B3992" t="s">
        <v>39</v>
      </c>
      <c r="C3992" t="s">
        <v>43</v>
      </c>
      <c r="D3992" t="s">
        <v>27</v>
      </c>
      <c r="E3992" s="9">
        <v>14</v>
      </c>
      <c r="F3992" t="str">
        <f t="shared" si="62"/>
        <v>Average Per Device1-in-2September System Peak DayAll14</v>
      </c>
      <c r="G3992">
        <v>4.470453</v>
      </c>
      <c r="H3992">
        <v>4.7983019999999996</v>
      </c>
      <c r="I3992">
        <v>88.172200000000004</v>
      </c>
      <c r="J3992">
        <v>0.21437329999999999</v>
      </c>
      <c r="K3992">
        <v>0.28141539999999998</v>
      </c>
      <c r="L3992">
        <v>0.32784869999999999</v>
      </c>
      <c r="M3992">
        <v>0.3742818</v>
      </c>
      <c r="N3992">
        <v>0.44132399999999999</v>
      </c>
      <c r="O3992">
        <v>4870</v>
      </c>
    </row>
    <row r="3993" spans="1:15">
      <c r="A3993" t="s">
        <v>51</v>
      </c>
      <c r="B3993" t="s">
        <v>39</v>
      </c>
      <c r="C3993" t="s">
        <v>43</v>
      </c>
      <c r="D3993" t="s">
        <v>27</v>
      </c>
      <c r="E3993" s="9">
        <v>14</v>
      </c>
      <c r="F3993" t="str">
        <f t="shared" si="62"/>
        <v>Aggregate1-in-2September System Peak DayAll14</v>
      </c>
      <c r="G3993">
        <v>51.834899999999998</v>
      </c>
      <c r="H3993">
        <v>55.636310000000002</v>
      </c>
      <c r="I3993">
        <v>88.172200000000004</v>
      </c>
      <c r="J3993">
        <v>2.4856579999999999</v>
      </c>
      <c r="K3993">
        <v>3.2630119999999998</v>
      </c>
      <c r="L3993">
        <v>3.8014049999999999</v>
      </c>
      <c r="M3993">
        <v>4.339798</v>
      </c>
      <c r="N3993">
        <v>5.1171519999999999</v>
      </c>
      <c r="O3993">
        <v>4870</v>
      </c>
    </row>
    <row r="3994" spans="1:15">
      <c r="A3994" t="s">
        <v>31</v>
      </c>
      <c r="B3994" t="s">
        <v>39</v>
      </c>
      <c r="C3994" t="s">
        <v>43</v>
      </c>
      <c r="D3994" t="s">
        <v>27</v>
      </c>
      <c r="E3994" s="9">
        <v>15</v>
      </c>
      <c r="F3994" t="str">
        <f t="shared" si="62"/>
        <v>Average Per Ton1-in-2September System Peak DayAll15</v>
      </c>
      <c r="G3994">
        <v>1.1405149999999999</v>
      </c>
      <c r="H3994">
        <v>1.2379089999999999</v>
      </c>
      <c r="I3994">
        <v>88.0197</v>
      </c>
      <c r="J3994">
        <v>6.36216E-2</v>
      </c>
      <c r="K3994">
        <v>8.3574999999999997E-2</v>
      </c>
      <c r="L3994">
        <v>9.7394700000000001E-2</v>
      </c>
      <c r="M3994">
        <v>0.1112144</v>
      </c>
      <c r="N3994">
        <v>0.1311678</v>
      </c>
      <c r="O3994">
        <v>4870</v>
      </c>
    </row>
    <row r="3995" spans="1:15">
      <c r="A3995" t="s">
        <v>29</v>
      </c>
      <c r="B3995" t="s">
        <v>39</v>
      </c>
      <c r="C3995" t="s">
        <v>43</v>
      </c>
      <c r="D3995" t="s">
        <v>27</v>
      </c>
      <c r="E3995" s="9">
        <v>15</v>
      </c>
      <c r="F3995" t="str">
        <f t="shared" si="62"/>
        <v>Average Per Premise1-in-2September System Peak DayAll15</v>
      </c>
      <c r="G3995">
        <v>10.54116</v>
      </c>
      <c r="H3995">
        <v>11.441330000000001</v>
      </c>
      <c r="I3995">
        <v>88.0197</v>
      </c>
      <c r="J3995">
        <v>0.58801999999999999</v>
      </c>
      <c r="K3995">
        <v>0.77243890000000004</v>
      </c>
      <c r="L3995">
        <v>0.90016689999999999</v>
      </c>
      <c r="M3995">
        <v>1.027895</v>
      </c>
      <c r="N3995">
        <v>1.2123139999999999</v>
      </c>
      <c r="O3995">
        <v>4870</v>
      </c>
    </row>
    <row r="3996" spans="1:15">
      <c r="A3996" t="s">
        <v>30</v>
      </c>
      <c r="B3996" t="s">
        <v>39</v>
      </c>
      <c r="C3996" t="s">
        <v>43</v>
      </c>
      <c r="D3996" t="s">
        <v>27</v>
      </c>
      <c r="E3996" s="9">
        <v>15</v>
      </c>
      <c r="F3996" t="str">
        <f t="shared" si="62"/>
        <v>Average Per Device1-in-2September System Peak DayAll15</v>
      </c>
      <c r="G3996">
        <v>4.4273800000000003</v>
      </c>
      <c r="H3996">
        <v>4.8054579999999998</v>
      </c>
      <c r="I3996">
        <v>88.0197</v>
      </c>
      <c r="J3996">
        <v>0.24697350000000001</v>
      </c>
      <c r="K3996">
        <v>0.32443100000000002</v>
      </c>
      <c r="L3996">
        <v>0.37807790000000002</v>
      </c>
      <c r="M3996">
        <v>0.43172470000000002</v>
      </c>
      <c r="N3996">
        <v>0.50918220000000003</v>
      </c>
      <c r="O3996">
        <v>4870</v>
      </c>
    </row>
    <row r="3997" spans="1:15">
      <c r="A3997" t="s">
        <v>51</v>
      </c>
      <c r="B3997" t="s">
        <v>39</v>
      </c>
      <c r="C3997" t="s">
        <v>43</v>
      </c>
      <c r="D3997" t="s">
        <v>27</v>
      </c>
      <c r="E3997" s="9">
        <v>15</v>
      </c>
      <c r="F3997" t="str">
        <f t="shared" si="62"/>
        <v>Aggregate1-in-2September System Peak DayAll15</v>
      </c>
      <c r="G3997">
        <v>51.335470000000001</v>
      </c>
      <c r="H3997">
        <v>55.719279999999998</v>
      </c>
      <c r="I3997">
        <v>88.0197</v>
      </c>
      <c r="J3997">
        <v>2.8636569999999999</v>
      </c>
      <c r="K3997">
        <v>3.7617769999999999</v>
      </c>
      <c r="L3997">
        <v>4.383813</v>
      </c>
      <c r="M3997">
        <v>5.0058480000000003</v>
      </c>
      <c r="N3997">
        <v>5.9039679999999999</v>
      </c>
      <c r="O3997">
        <v>4870</v>
      </c>
    </row>
    <row r="3998" spans="1:15">
      <c r="A3998" t="s">
        <v>31</v>
      </c>
      <c r="B3998" t="s">
        <v>39</v>
      </c>
      <c r="C3998" t="s">
        <v>43</v>
      </c>
      <c r="D3998" t="s">
        <v>27</v>
      </c>
      <c r="E3998" s="9">
        <v>16</v>
      </c>
      <c r="F3998" t="str">
        <f t="shared" si="62"/>
        <v>Average Per Ton1-in-2September System Peak DayAll16</v>
      </c>
      <c r="G3998">
        <v>1.1131709999999999</v>
      </c>
      <c r="H3998">
        <v>1.2181770000000001</v>
      </c>
      <c r="I3998">
        <v>87.385000000000005</v>
      </c>
      <c r="J3998">
        <v>6.8313799999999994E-2</v>
      </c>
      <c r="K3998">
        <v>8.99919E-2</v>
      </c>
      <c r="L3998">
        <v>0.1050061</v>
      </c>
      <c r="M3998">
        <v>0.1200203</v>
      </c>
      <c r="N3998">
        <v>0.1416984</v>
      </c>
      <c r="O3998">
        <v>4870</v>
      </c>
    </row>
    <row r="3999" spans="1:15">
      <c r="A3999" t="s">
        <v>29</v>
      </c>
      <c r="B3999" t="s">
        <v>39</v>
      </c>
      <c r="C3999" t="s">
        <v>43</v>
      </c>
      <c r="D3999" t="s">
        <v>27</v>
      </c>
      <c r="E3999" s="9">
        <v>16</v>
      </c>
      <c r="F3999" t="str">
        <f t="shared" si="62"/>
        <v>Average Per Premise1-in-2September System Peak DayAll16</v>
      </c>
      <c r="G3999">
        <v>10.28844</v>
      </c>
      <c r="H3999">
        <v>11.25896</v>
      </c>
      <c r="I3999">
        <v>87.385000000000005</v>
      </c>
      <c r="J3999">
        <v>0.63138819999999996</v>
      </c>
      <c r="K3999">
        <v>0.83174729999999997</v>
      </c>
      <c r="L3999">
        <v>0.97051529999999997</v>
      </c>
      <c r="M3999">
        <v>1.109283</v>
      </c>
      <c r="N3999">
        <v>1.309642</v>
      </c>
      <c r="O3999">
        <v>4870</v>
      </c>
    </row>
    <row r="4000" spans="1:15">
      <c r="A4000" t="s">
        <v>30</v>
      </c>
      <c r="B4000" t="s">
        <v>39</v>
      </c>
      <c r="C4000" t="s">
        <v>43</v>
      </c>
      <c r="D4000" t="s">
        <v>27</v>
      </c>
      <c r="E4000" s="9">
        <v>16</v>
      </c>
      <c r="F4000" t="str">
        <f t="shared" si="62"/>
        <v>Average Per Device1-in-2September System Peak DayAll16</v>
      </c>
      <c r="G4000">
        <v>4.3212349999999997</v>
      </c>
      <c r="H4000">
        <v>4.7288600000000001</v>
      </c>
      <c r="I4000">
        <v>87.385000000000005</v>
      </c>
      <c r="J4000">
        <v>0.26518849999999999</v>
      </c>
      <c r="K4000">
        <v>0.34934100000000001</v>
      </c>
      <c r="L4000">
        <v>0.40762480000000001</v>
      </c>
      <c r="M4000">
        <v>0.46590860000000001</v>
      </c>
      <c r="N4000">
        <v>0.55006109999999997</v>
      </c>
      <c r="O4000">
        <v>4870</v>
      </c>
    </row>
    <row r="4001" spans="1:15">
      <c r="A4001" t="s">
        <v>51</v>
      </c>
      <c r="B4001" t="s">
        <v>39</v>
      </c>
      <c r="C4001" t="s">
        <v>43</v>
      </c>
      <c r="D4001" t="s">
        <v>27</v>
      </c>
      <c r="E4001" s="9">
        <v>16</v>
      </c>
      <c r="F4001" t="str">
        <f t="shared" si="62"/>
        <v>Aggregate1-in-2September System Peak DayAll16</v>
      </c>
      <c r="G4001">
        <v>50.10472</v>
      </c>
      <c r="H4001">
        <v>54.831130000000002</v>
      </c>
      <c r="I4001">
        <v>87.385000000000005</v>
      </c>
      <c r="J4001">
        <v>3.0748609999999998</v>
      </c>
      <c r="K4001">
        <v>4.0506089999999997</v>
      </c>
      <c r="L4001">
        <v>4.7264099999999996</v>
      </c>
      <c r="M4001">
        <v>5.4022100000000002</v>
      </c>
      <c r="N4001">
        <v>6.3779579999999996</v>
      </c>
      <c r="O4001">
        <v>4870</v>
      </c>
    </row>
    <row r="4002" spans="1:15">
      <c r="A4002" t="s">
        <v>31</v>
      </c>
      <c r="B4002" t="s">
        <v>39</v>
      </c>
      <c r="C4002" t="s">
        <v>43</v>
      </c>
      <c r="D4002" t="s">
        <v>27</v>
      </c>
      <c r="E4002" s="9">
        <v>17</v>
      </c>
      <c r="F4002" t="str">
        <f t="shared" si="62"/>
        <v>Average Per Ton1-in-2September System Peak DayAll17</v>
      </c>
      <c r="G4002">
        <v>1.0588089999999999</v>
      </c>
      <c r="H4002">
        <v>1.1596029999999999</v>
      </c>
      <c r="I4002">
        <v>87.059299999999993</v>
      </c>
      <c r="J4002">
        <v>6.5429399999999999E-2</v>
      </c>
      <c r="K4002">
        <v>8.6322899999999994E-2</v>
      </c>
      <c r="L4002">
        <v>0.1007937</v>
      </c>
      <c r="M4002">
        <v>0.11526450000000001</v>
      </c>
      <c r="N4002">
        <v>0.136158</v>
      </c>
      <c r="O4002">
        <v>4870</v>
      </c>
    </row>
    <row r="4003" spans="1:15">
      <c r="A4003" t="s">
        <v>29</v>
      </c>
      <c r="B4003" t="s">
        <v>39</v>
      </c>
      <c r="C4003" t="s">
        <v>43</v>
      </c>
      <c r="D4003" t="s">
        <v>27</v>
      </c>
      <c r="E4003" s="9">
        <v>17</v>
      </c>
      <c r="F4003" t="str">
        <f t="shared" si="62"/>
        <v>Average Per Premise1-in-2September System Peak DayAll17</v>
      </c>
      <c r="G4003">
        <v>9.7860060000000004</v>
      </c>
      <c r="H4003">
        <v>10.71759</v>
      </c>
      <c r="I4003">
        <v>87.059299999999993</v>
      </c>
      <c r="J4003">
        <v>0.60472859999999995</v>
      </c>
      <c r="K4003">
        <v>0.79783630000000005</v>
      </c>
      <c r="L4003">
        <v>0.93158209999999997</v>
      </c>
      <c r="M4003">
        <v>1.0653280000000001</v>
      </c>
      <c r="N4003">
        <v>1.258435</v>
      </c>
      <c r="O4003">
        <v>4870</v>
      </c>
    </row>
    <row r="4004" spans="1:15">
      <c r="A4004" t="s">
        <v>30</v>
      </c>
      <c r="B4004" t="s">
        <v>39</v>
      </c>
      <c r="C4004" t="s">
        <v>43</v>
      </c>
      <c r="D4004" t="s">
        <v>27</v>
      </c>
      <c r="E4004" s="9">
        <v>17</v>
      </c>
      <c r="F4004" t="str">
        <f t="shared" si="62"/>
        <v>Average Per Device1-in-2September System Peak DayAll17</v>
      </c>
      <c r="G4004">
        <v>4.1102069999999999</v>
      </c>
      <c r="H4004">
        <v>4.5014789999999998</v>
      </c>
      <c r="I4004">
        <v>87.059299999999993</v>
      </c>
      <c r="J4004">
        <v>0.25399119999999997</v>
      </c>
      <c r="K4004">
        <v>0.33509810000000001</v>
      </c>
      <c r="L4004">
        <v>0.39127250000000002</v>
      </c>
      <c r="M4004">
        <v>0.44744689999999998</v>
      </c>
      <c r="N4004">
        <v>0.52855370000000002</v>
      </c>
      <c r="O4004">
        <v>4870</v>
      </c>
    </row>
    <row r="4005" spans="1:15">
      <c r="A4005" t="s">
        <v>51</v>
      </c>
      <c r="B4005" t="s">
        <v>39</v>
      </c>
      <c r="C4005" t="s">
        <v>43</v>
      </c>
      <c r="D4005" t="s">
        <v>27</v>
      </c>
      <c r="E4005" s="9">
        <v>17</v>
      </c>
      <c r="F4005" t="str">
        <f t="shared" si="62"/>
        <v>Aggregate1-in-2September System Peak DayAll17</v>
      </c>
      <c r="G4005">
        <v>47.657850000000003</v>
      </c>
      <c r="H4005">
        <v>52.194650000000003</v>
      </c>
      <c r="I4005">
        <v>87.059299999999993</v>
      </c>
      <c r="J4005">
        <v>2.9450280000000002</v>
      </c>
      <c r="K4005">
        <v>3.8854630000000001</v>
      </c>
      <c r="L4005">
        <v>4.5368050000000002</v>
      </c>
      <c r="M4005">
        <v>5.1881469999999998</v>
      </c>
      <c r="N4005">
        <v>6.1285809999999996</v>
      </c>
      <c r="O4005">
        <v>4870</v>
      </c>
    </row>
    <row r="4006" spans="1:15">
      <c r="A4006" t="s">
        <v>31</v>
      </c>
      <c r="B4006" t="s">
        <v>39</v>
      </c>
      <c r="C4006" t="s">
        <v>43</v>
      </c>
      <c r="D4006" t="s">
        <v>27</v>
      </c>
      <c r="E4006" s="9">
        <v>18</v>
      </c>
      <c r="F4006" t="str">
        <f t="shared" si="62"/>
        <v>Average Per Ton1-in-2September System Peak DayAll18</v>
      </c>
      <c r="G4006">
        <v>0.95931100000000002</v>
      </c>
      <c r="H4006">
        <v>1.03742</v>
      </c>
      <c r="I4006">
        <v>84.521799999999999</v>
      </c>
      <c r="J4006">
        <v>5.0918900000000003E-2</v>
      </c>
      <c r="K4006">
        <v>6.6983100000000004E-2</v>
      </c>
      <c r="L4006">
        <v>7.8109100000000001E-2</v>
      </c>
      <c r="M4006">
        <v>8.9234999999999995E-2</v>
      </c>
      <c r="N4006">
        <v>0.1052992</v>
      </c>
      <c r="O4006">
        <v>4870</v>
      </c>
    </row>
    <row r="4007" spans="1:15">
      <c r="A4007" t="s">
        <v>29</v>
      </c>
      <c r="B4007" t="s">
        <v>39</v>
      </c>
      <c r="C4007" t="s">
        <v>43</v>
      </c>
      <c r="D4007" t="s">
        <v>27</v>
      </c>
      <c r="E4007" s="9">
        <v>18</v>
      </c>
      <c r="F4007" t="str">
        <f t="shared" si="62"/>
        <v>Average Per Premise1-in-2September System Peak DayAll18</v>
      </c>
      <c r="G4007">
        <v>8.8663969999999992</v>
      </c>
      <c r="H4007">
        <v>9.5883179999999992</v>
      </c>
      <c r="I4007">
        <v>84.521799999999999</v>
      </c>
      <c r="J4007">
        <v>0.47061599999999998</v>
      </c>
      <c r="K4007">
        <v>0.61908850000000004</v>
      </c>
      <c r="L4007">
        <v>0.72192009999999995</v>
      </c>
      <c r="M4007">
        <v>0.82475169999999998</v>
      </c>
      <c r="N4007">
        <v>0.97322419999999998</v>
      </c>
      <c r="O4007">
        <v>4870</v>
      </c>
    </row>
    <row r="4008" spans="1:15">
      <c r="A4008" t="s">
        <v>30</v>
      </c>
      <c r="B4008" t="s">
        <v>39</v>
      </c>
      <c r="C4008" t="s">
        <v>43</v>
      </c>
      <c r="D4008" t="s">
        <v>27</v>
      </c>
      <c r="E4008" s="9">
        <v>18</v>
      </c>
      <c r="F4008" t="str">
        <f t="shared" si="62"/>
        <v>Average Per Device1-in-2September System Peak DayAll18</v>
      </c>
      <c r="G4008">
        <v>3.7239629999999999</v>
      </c>
      <c r="H4008">
        <v>4.0271759999999999</v>
      </c>
      <c r="I4008">
        <v>84.521799999999999</v>
      </c>
      <c r="J4008">
        <v>0.1976628</v>
      </c>
      <c r="K4008">
        <v>0.26002249999999999</v>
      </c>
      <c r="L4008">
        <v>0.3032127</v>
      </c>
      <c r="M4008">
        <v>0.34640280000000001</v>
      </c>
      <c r="N4008">
        <v>0.40876259999999998</v>
      </c>
      <c r="O4008">
        <v>4870</v>
      </c>
    </row>
    <row r="4009" spans="1:15">
      <c r="A4009" t="s">
        <v>51</v>
      </c>
      <c r="B4009" t="s">
        <v>39</v>
      </c>
      <c r="C4009" t="s">
        <v>43</v>
      </c>
      <c r="D4009" t="s">
        <v>27</v>
      </c>
      <c r="E4009" s="9">
        <v>18</v>
      </c>
      <c r="F4009" t="str">
        <f t="shared" si="62"/>
        <v>Aggregate1-in-2September System Peak DayAll18</v>
      </c>
      <c r="G4009">
        <v>43.179360000000003</v>
      </c>
      <c r="H4009">
        <v>46.69511</v>
      </c>
      <c r="I4009">
        <v>84.521799999999999</v>
      </c>
      <c r="J4009">
        <v>2.2919</v>
      </c>
      <c r="K4009">
        <v>3.014961</v>
      </c>
      <c r="L4009">
        <v>3.5157509999999998</v>
      </c>
      <c r="M4009">
        <v>4.0165410000000001</v>
      </c>
      <c r="N4009">
        <v>4.7396019999999996</v>
      </c>
      <c r="O4009">
        <v>4870</v>
      </c>
    </row>
    <row r="4010" spans="1:15">
      <c r="A4010" t="s">
        <v>31</v>
      </c>
      <c r="B4010" t="s">
        <v>39</v>
      </c>
      <c r="C4010" t="s">
        <v>43</v>
      </c>
      <c r="D4010" t="s">
        <v>27</v>
      </c>
      <c r="E4010" s="9">
        <v>19</v>
      </c>
      <c r="F4010" t="str">
        <f t="shared" si="62"/>
        <v>Average Per Ton1-in-2September System Peak DayAll19</v>
      </c>
      <c r="G4010">
        <v>0.89626790000000001</v>
      </c>
      <c r="H4010">
        <v>0.89626790000000001</v>
      </c>
      <c r="I4010">
        <v>81.056899999999999</v>
      </c>
      <c r="J4010">
        <v>0</v>
      </c>
      <c r="K4010">
        <v>0</v>
      </c>
      <c r="L4010">
        <v>0</v>
      </c>
      <c r="M4010">
        <v>0</v>
      </c>
      <c r="N4010">
        <v>0</v>
      </c>
      <c r="O4010">
        <v>4870</v>
      </c>
    </row>
    <row r="4011" spans="1:15">
      <c r="A4011" t="s">
        <v>29</v>
      </c>
      <c r="B4011" t="s">
        <v>39</v>
      </c>
      <c r="C4011" t="s">
        <v>43</v>
      </c>
      <c r="D4011" t="s">
        <v>27</v>
      </c>
      <c r="E4011" s="9">
        <v>19</v>
      </c>
      <c r="F4011" t="str">
        <f t="shared" si="62"/>
        <v>Average Per Premise1-in-2September System Peak DayAll19</v>
      </c>
      <c r="G4011">
        <v>8.2837239999999994</v>
      </c>
      <c r="H4011">
        <v>8.2837239999999994</v>
      </c>
      <c r="I4011">
        <v>81.056899999999999</v>
      </c>
      <c r="J4011">
        <v>0</v>
      </c>
      <c r="K4011">
        <v>0</v>
      </c>
      <c r="L4011">
        <v>0</v>
      </c>
      <c r="M4011">
        <v>0</v>
      </c>
      <c r="N4011">
        <v>0</v>
      </c>
      <c r="O4011">
        <v>4870</v>
      </c>
    </row>
    <row r="4012" spans="1:15">
      <c r="A4012" t="s">
        <v>30</v>
      </c>
      <c r="B4012" t="s">
        <v>39</v>
      </c>
      <c r="C4012" t="s">
        <v>43</v>
      </c>
      <c r="D4012" t="s">
        <v>27</v>
      </c>
      <c r="E4012" s="9">
        <v>19</v>
      </c>
      <c r="F4012" t="str">
        <f t="shared" si="62"/>
        <v>Average Per Device1-in-2September System Peak DayAll19</v>
      </c>
      <c r="G4012">
        <v>3.4792350000000001</v>
      </c>
      <c r="H4012">
        <v>3.4792350000000001</v>
      </c>
      <c r="I4012">
        <v>81.056899999999999</v>
      </c>
      <c r="J4012">
        <v>0</v>
      </c>
      <c r="K4012">
        <v>0</v>
      </c>
      <c r="L4012">
        <v>0</v>
      </c>
      <c r="M4012">
        <v>0</v>
      </c>
      <c r="N4012">
        <v>0</v>
      </c>
      <c r="O4012">
        <v>4870</v>
      </c>
    </row>
    <row r="4013" spans="1:15">
      <c r="A4013" t="s">
        <v>51</v>
      </c>
      <c r="B4013" t="s">
        <v>39</v>
      </c>
      <c r="C4013" t="s">
        <v>43</v>
      </c>
      <c r="D4013" t="s">
        <v>27</v>
      </c>
      <c r="E4013" s="9">
        <v>19</v>
      </c>
      <c r="F4013" t="str">
        <f t="shared" si="62"/>
        <v>Aggregate1-in-2September System Peak DayAll19</v>
      </c>
      <c r="G4013">
        <v>40.341729999999998</v>
      </c>
      <c r="H4013">
        <v>40.341729999999998</v>
      </c>
      <c r="I4013">
        <v>81.056899999999999</v>
      </c>
      <c r="J4013">
        <v>0</v>
      </c>
      <c r="K4013">
        <v>0</v>
      </c>
      <c r="L4013">
        <v>0</v>
      </c>
      <c r="M4013">
        <v>0</v>
      </c>
      <c r="N4013">
        <v>0</v>
      </c>
      <c r="O4013">
        <v>4870</v>
      </c>
    </row>
    <row r="4014" spans="1:15">
      <c r="A4014" t="s">
        <v>31</v>
      </c>
      <c r="B4014" t="s">
        <v>39</v>
      </c>
      <c r="C4014" t="s">
        <v>43</v>
      </c>
      <c r="D4014" t="s">
        <v>27</v>
      </c>
      <c r="E4014" s="9">
        <v>20</v>
      </c>
      <c r="F4014" t="str">
        <f t="shared" si="62"/>
        <v>Average Per Ton1-in-2September System Peak DayAll20</v>
      </c>
      <c r="G4014">
        <v>0.8370244</v>
      </c>
      <c r="H4014">
        <v>0.8370244</v>
      </c>
      <c r="I4014">
        <v>78.081299999999999</v>
      </c>
      <c r="J4014">
        <v>0</v>
      </c>
      <c r="K4014">
        <v>0</v>
      </c>
      <c r="L4014">
        <v>0</v>
      </c>
      <c r="M4014">
        <v>0</v>
      </c>
      <c r="N4014">
        <v>0</v>
      </c>
      <c r="O4014">
        <v>4870</v>
      </c>
    </row>
    <row r="4015" spans="1:15">
      <c r="A4015" t="s">
        <v>29</v>
      </c>
      <c r="B4015" t="s">
        <v>39</v>
      </c>
      <c r="C4015" t="s">
        <v>43</v>
      </c>
      <c r="D4015" t="s">
        <v>27</v>
      </c>
      <c r="E4015" s="9">
        <v>20</v>
      </c>
      <c r="F4015" t="str">
        <f t="shared" si="62"/>
        <v>Average Per Premise1-in-2September System Peak DayAll20</v>
      </c>
      <c r="G4015">
        <v>7.7361680000000002</v>
      </c>
      <c r="H4015">
        <v>7.7361680000000002</v>
      </c>
      <c r="I4015">
        <v>78.081299999999999</v>
      </c>
      <c r="J4015">
        <v>0</v>
      </c>
      <c r="K4015">
        <v>0</v>
      </c>
      <c r="L4015">
        <v>0</v>
      </c>
      <c r="M4015">
        <v>0</v>
      </c>
      <c r="N4015">
        <v>0</v>
      </c>
      <c r="O4015">
        <v>4870</v>
      </c>
    </row>
    <row r="4016" spans="1:15">
      <c r="A4016" t="s">
        <v>30</v>
      </c>
      <c r="B4016" t="s">
        <v>39</v>
      </c>
      <c r="C4016" t="s">
        <v>43</v>
      </c>
      <c r="D4016" t="s">
        <v>27</v>
      </c>
      <c r="E4016" s="9">
        <v>20</v>
      </c>
      <c r="F4016" t="str">
        <f t="shared" si="62"/>
        <v>Average Per Device1-in-2September System Peak DayAll20</v>
      </c>
      <c r="G4016">
        <v>3.2492570000000001</v>
      </c>
      <c r="H4016">
        <v>3.2492570000000001</v>
      </c>
      <c r="I4016">
        <v>78.081299999999999</v>
      </c>
      <c r="J4016">
        <v>0</v>
      </c>
      <c r="K4016">
        <v>0</v>
      </c>
      <c r="L4016">
        <v>0</v>
      </c>
      <c r="M4016">
        <v>0</v>
      </c>
      <c r="N4016">
        <v>0</v>
      </c>
      <c r="O4016">
        <v>4870</v>
      </c>
    </row>
    <row r="4017" spans="1:15">
      <c r="A4017" t="s">
        <v>51</v>
      </c>
      <c r="B4017" t="s">
        <v>39</v>
      </c>
      <c r="C4017" t="s">
        <v>43</v>
      </c>
      <c r="D4017" t="s">
        <v>27</v>
      </c>
      <c r="E4017" s="9">
        <v>20</v>
      </c>
      <c r="F4017" t="str">
        <f t="shared" si="62"/>
        <v>Aggregate1-in-2September System Peak DayAll20</v>
      </c>
      <c r="G4017">
        <v>37.675139999999999</v>
      </c>
      <c r="H4017">
        <v>37.675139999999999</v>
      </c>
      <c r="I4017">
        <v>78.081299999999999</v>
      </c>
      <c r="J4017">
        <v>0</v>
      </c>
      <c r="K4017">
        <v>0</v>
      </c>
      <c r="L4017">
        <v>0</v>
      </c>
      <c r="M4017">
        <v>0</v>
      </c>
      <c r="N4017">
        <v>0</v>
      </c>
      <c r="O4017">
        <v>4870</v>
      </c>
    </row>
    <row r="4018" spans="1:15">
      <c r="A4018" t="s">
        <v>31</v>
      </c>
      <c r="B4018" t="s">
        <v>39</v>
      </c>
      <c r="C4018" t="s">
        <v>43</v>
      </c>
      <c r="D4018" t="s">
        <v>27</v>
      </c>
      <c r="E4018" s="9">
        <v>21</v>
      </c>
      <c r="F4018" t="str">
        <f t="shared" si="62"/>
        <v>Average Per Ton1-in-2September System Peak DayAll21</v>
      </c>
      <c r="G4018">
        <v>0.77386279999999996</v>
      </c>
      <c r="H4018">
        <v>0.77386279999999996</v>
      </c>
      <c r="I4018">
        <v>75.928600000000003</v>
      </c>
      <c r="J4018">
        <v>0</v>
      </c>
      <c r="K4018">
        <v>0</v>
      </c>
      <c r="L4018">
        <v>0</v>
      </c>
      <c r="M4018">
        <v>0</v>
      </c>
      <c r="N4018">
        <v>0</v>
      </c>
      <c r="O4018">
        <v>4870</v>
      </c>
    </row>
    <row r="4019" spans="1:15">
      <c r="A4019" t="s">
        <v>29</v>
      </c>
      <c r="B4019" t="s">
        <v>39</v>
      </c>
      <c r="C4019" t="s">
        <v>43</v>
      </c>
      <c r="D4019" t="s">
        <v>27</v>
      </c>
      <c r="E4019" s="9">
        <v>21</v>
      </c>
      <c r="F4019" t="str">
        <f t="shared" si="62"/>
        <v>Average Per Premise1-in-2September System Peak DayAll21</v>
      </c>
      <c r="G4019">
        <v>7.152399</v>
      </c>
      <c r="H4019">
        <v>7.152399</v>
      </c>
      <c r="I4019">
        <v>75.928600000000003</v>
      </c>
      <c r="J4019">
        <v>0</v>
      </c>
      <c r="K4019">
        <v>0</v>
      </c>
      <c r="L4019">
        <v>0</v>
      </c>
      <c r="M4019">
        <v>0</v>
      </c>
      <c r="N4019">
        <v>0</v>
      </c>
      <c r="O4019">
        <v>4870</v>
      </c>
    </row>
    <row r="4020" spans="1:15">
      <c r="A4020" t="s">
        <v>30</v>
      </c>
      <c r="B4020" t="s">
        <v>39</v>
      </c>
      <c r="C4020" t="s">
        <v>43</v>
      </c>
      <c r="D4020" t="s">
        <v>27</v>
      </c>
      <c r="E4020" s="9">
        <v>21</v>
      </c>
      <c r="F4020" t="str">
        <f t="shared" si="62"/>
        <v>Average Per Device1-in-2September System Peak DayAll21</v>
      </c>
      <c r="G4020">
        <v>3.0040689999999999</v>
      </c>
      <c r="H4020">
        <v>3.0040689999999999</v>
      </c>
      <c r="I4020">
        <v>75.928600000000003</v>
      </c>
      <c r="J4020">
        <v>0</v>
      </c>
      <c r="K4020">
        <v>0</v>
      </c>
      <c r="L4020">
        <v>0</v>
      </c>
      <c r="M4020">
        <v>0</v>
      </c>
      <c r="N4020">
        <v>0</v>
      </c>
      <c r="O4020">
        <v>4870</v>
      </c>
    </row>
    <row r="4021" spans="1:15">
      <c r="A4021" t="s">
        <v>51</v>
      </c>
      <c r="B4021" t="s">
        <v>39</v>
      </c>
      <c r="C4021" t="s">
        <v>43</v>
      </c>
      <c r="D4021" t="s">
        <v>27</v>
      </c>
      <c r="E4021" s="9">
        <v>21</v>
      </c>
      <c r="F4021" t="str">
        <f t="shared" si="62"/>
        <v>Aggregate1-in-2September System Peak DayAll21</v>
      </c>
      <c r="G4021">
        <v>34.832180000000001</v>
      </c>
      <c r="H4021">
        <v>34.832180000000001</v>
      </c>
      <c r="I4021">
        <v>75.928600000000003</v>
      </c>
      <c r="J4021">
        <v>0</v>
      </c>
      <c r="K4021">
        <v>0</v>
      </c>
      <c r="L4021">
        <v>0</v>
      </c>
      <c r="M4021">
        <v>0</v>
      </c>
      <c r="N4021">
        <v>0</v>
      </c>
      <c r="O4021">
        <v>4870</v>
      </c>
    </row>
    <row r="4022" spans="1:15">
      <c r="A4022" t="s">
        <v>31</v>
      </c>
      <c r="B4022" t="s">
        <v>39</v>
      </c>
      <c r="C4022" t="s">
        <v>43</v>
      </c>
      <c r="D4022" t="s">
        <v>27</v>
      </c>
      <c r="E4022" s="9">
        <v>22</v>
      </c>
      <c r="F4022" t="str">
        <f t="shared" si="62"/>
        <v>Average Per Ton1-in-2September System Peak DayAll22</v>
      </c>
      <c r="G4022">
        <v>0.67867160000000004</v>
      </c>
      <c r="H4022">
        <v>0.67867160000000004</v>
      </c>
      <c r="I4022">
        <v>74.522000000000006</v>
      </c>
      <c r="J4022">
        <v>0</v>
      </c>
      <c r="K4022">
        <v>0</v>
      </c>
      <c r="L4022">
        <v>0</v>
      </c>
      <c r="M4022">
        <v>0</v>
      </c>
      <c r="N4022">
        <v>0</v>
      </c>
      <c r="O4022">
        <v>4870</v>
      </c>
    </row>
    <row r="4023" spans="1:15">
      <c r="A4023" t="s">
        <v>29</v>
      </c>
      <c r="B4023" t="s">
        <v>39</v>
      </c>
      <c r="C4023" t="s">
        <v>43</v>
      </c>
      <c r="D4023" t="s">
        <v>27</v>
      </c>
      <c r="E4023" s="9">
        <v>22</v>
      </c>
      <c r="F4023" t="str">
        <f t="shared" si="62"/>
        <v>Average Per Premise1-in-2September System Peak DayAll22</v>
      </c>
      <c r="G4023">
        <v>6.2725980000000003</v>
      </c>
      <c r="H4023">
        <v>6.2725980000000003</v>
      </c>
      <c r="I4023">
        <v>74.522000000000006</v>
      </c>
      <c r="J4023">
        <v>0</v>
      </c>
      <c r="K4023">
        <v>0</v>
      </c>
      <c r="L4023">
        <v>0</v>
      </c>
      <c r="M4023">
        <v>0</v>
      </c>
      <c r="N4023">
        <v>0</v>
      </c>
      <c r="O4023">
        <v>4870</v>
      </c>
    </row>
    <row r="4024" spans="1:15">
      <c r="A4024" t="s">
        <v>30</v>
      </c>
      <c r="B4024" t="s">
        <v>39</v>
      </c>
      <c r="C4024" t="s">
        <v>43</v>
      </c>
      <c r="D4024" t="s">
        <v>27</v>
      </c>
      <c r="E4024" s="9">
        <v>22</v>
      </c>
      <c r="F4024" t="str">
        <f t="shared" si="62"/>
        <v>Average Per Device1-in-2September System Peak DayAll22</v>
      </c>
      <c r="G4024">
        <v>2.6345450000000001</v>
      </c>
      <c r="H4024">
        <v>2.6345450000000001</v>
      </c>
      <c r="I4024">
        <v>74.522000000000006</v>
      </c>
      <c r="J4024">
        <v>0</v>
      </c>
      <c r="K4024">
        <v>0</v>
      </c>
      <c r="L4024">
        <v>0</v>
      </c>
      <c r="M4024">
        <v>0</v>
      </c>
      <c r="N4024">
        <v>0</v>
      </c>
      <c r="O4024">
        <v>4870</v>
      </c>
    </row>
    <row r="4025" spans="1:15">
      <c r="A4025" t="s">
        <v>51</v>
      </c>
      <c r="B4025" t="s">
        <v>39</v>
      </c>
      <c r="C4025" t="s">
        <v>43</v>
      </c>
      <c r="D4025" t="s">
        <v>27</v>
      </c>
      <c r="E4025" s="9">
        <v>22</v>
      </c>
      <c r="F4025" t="str">
        <f t="shared" si="62"/>
        <v>Aggregate1-in-2September System Peak DayAll22</v>
      </c>
      <c r="G4025">
        <v>30.547550000000001</v>
      </c>
      <c r="H4025">
        <v>30.547550000000001</v>
      </c>
      <c r="I4025">
        <v>74.522000000000006</v>
      </c>
      <c r="J4025">
        <v>0</v>
      </c>
      <c r="K4025">
        <v>0</v>
      </c>
      <c r="L4025">
        <v>0</v>
      </c>
      <c r="M4025">
        <v>0</v>
      </c>
      <c r="N4025">
        <v>0</v>
      </c>
      <c r="O4025">
        <v>4870</v>
      </c>
    </row>
    <row r="4026" spans="1:15">
      <c r="A4026" t="s">
        <v>31</v>
      </c>
      <c r="B4026" t="s">
        <v>39</v>
      </c>
      <c r="C4026" t="s">
        <v>43</v>
      </c>
      <c r="D4026" t="s">
        <v>27</v>
      </c>
      <c r="E4026" s="9">
        <v>23</v>
      </c>
      <c r="F4026" t="str">
        <f t="shared" si="62"/>
        <v>Average Per Ton1-in-2September System Peak DayAll23</v>
      </c>
      <c r="G4026">
        <v>0.59092120000000004</v>
      </c>
      <c r="H4026">
        <v>0.59092120000000004</v>
      </c>
      <c r="I4026">
        <v>72.790000000000006</v>
      </c>
      <c r="J4026">
        <v>0</v>
      </c>
      <c r="K4026">
        <v>0</v>
      </c>
      <c r="L4026">
        <v>0</v>
      </c>
      <c r="M4026">
        <v>0</v>
      </c>
      <c r="N4026">
        <v>0</v>
      </c>
      <c r="O4026">
        <v>4870</v>
      </c>
    </row>
    <row r="4027" spans="1:15">
      <c r="A4027" t="s">
        <v>29</v>
      </c>
      <c r="B4027" t="s">
        <v>39</v>
      </c>
      <c r="C4027" t="s">
        <v>43</v>
      </c>
      <c r="D4027" t="s">
        <v>27</v>
      </c>
      <c r="E4027" s="9">
        <v>23</v>
      </c>
      <c r="F4027" t="str">
        <f t="shared" si="62"/>
        <v>Average Per Premise1-in-2September System Peak DayAll23</v>
      </c>
      <c r="G4027">
        <v>5.4615679999999998</v>
      </c>
      <c r="H4027">
        <v>5.4615679999999998</v>
      </c>
      <c r="I4027">
        <v>72.790000000000006</v>
      </c>
      <c r="J4027">
        <v>0</v>
      </c>
      <c r="K4027">
        <v>0</v>
      </c>
      <c r="L4027">
        <v>0</v>
      </c>
      <c r="M4027">
        <v>0</v>
      </c>
      <c r="N4027">
        <v>0</v>
      </c>
      <c r="O4027">
        <v>4870</v>
      </c>
    </row>
    <row r="4028" spans="1:15">
      <c r="A4028" t="s">
        <v>30</v>
      </c>
      <c r="B4028" t="s">
        <v>39</v>
      </c>
      <c r="C4028" t="s">
        <v>43</v>
      </c>
      <c r="D4028" t="s">
        <v>27</v>
      </c>
      <c r="E4028" s="9">
        <v>23</v>
      </c>
      <c r="F4028" t="str">
        <f t="shared" si="62"/>
        <v>Average Per Device1-in-2September System Peak DayAll23</v>
      </c>
      <c r="G4028">
        <v>2.2939059999999998</v>
      </c>
      <c r="H4028">
        <v>2.2939059999999998</v>
      </c>
      <c r="I4028">
        <v>72.790000000000006</v>
      </c>
      <c r="J4028">
        <v>0</v>
      </c>
      <c r="K4028">
        <v>0</v>
      </c>
      <c r="L4028">
        <v>0</v>
      </c>
      <c r="M4028">
        <v>0</v>
      </c>
      <c r="N4028">
        <v>0</v>
      </c>
      <c r="O4028">
        <v>4870</v>
      </c>
    </row>
    <row r="4029" spans="1:15">
      <c r="A4029" t="s">
        <v>51</v>
      </c>
      <c r="B4029" t="s">
        <v>39</v>
      </c>
      <c r="C4029" t="s">
        <v>43</v>
      </c>
      <c r="D4029" t="s">
        <v>27</v>
      </c>
      <c r="E4029" s="9">
        <v>23</v>
      </c>
      <c r="F4029" t="str">
        <f t="shared" si="62"/>
        <v>Aggregate1-in-2September System Peak DayAll23</v>
      </c>
      <c r="G4029">
        <v>26.597840000000001</v>
      </c>
      <c r="H4029">
        <v>26.597840000000001</v>
      </c>
      <c r="I4029">
        <v>72.790000000000006</v>
      </c>
      <c r="J4029">
        <v>0</v>
      </c>
      <c r="K4029">
        <v>0</v>
      </c>
      <c r="L4029">
        <v>0</v>
      </c>
      <c r="M4029">
        <v>0</v>
      </c>
      <c r="N4029">
        <v>0</v>
      </c>
      <c r="O4029">
        <v>4870</v>
      </c>
    </row>
    <row r="4030" spans="1:15">
      <c r="A4030" t="s">
        <v>31</v>
      </c>
      <c r="B4030" t="s">
        <v>39</v>
      </c>
      <c r="C4030" t="s">
        <v>43</v>
      </c>
      <c r="D4030" t="s">
        <v>27</v>
      </c>
      <c r="E4030" s="9">
        <v>24</v>
      </c>
      <c r="F4030" t="str">
        <f t="shared" si="62"/>
        <v>Average Per Ton1-in-2September System Peak DayAll24</v>
      </c>
      <c r="G4030">
        <v>0.53180499999999997</v>
      </c>
      <c r="H4030">
        <v>0.53180499999999997</v>
      </c>
      <c r="I4030">
        <v>72.2834</v>
      </c>
      <c r="J4030">
        <v>0</v>
      </c>
      <c r="K4030">
        <v>0</v>
      </c>
      <c r="L4030">
        <v>0</v>
      </c>
      <c r="M4030">
        <v>0</v>
      </c>
      <c r="N4030">
        <v>0</v>
      </c>
      <c r="O4030">
        <v>4870</v>
      </c>
    </row>
    <row r="4031" spans="1:15">
      <c r="A4031" t="s">
        <v>29</v>
      </c>
      <c r="B4031" t="s">
        <v>39</v>
      </c>
      <c r="C4031" t="s">
        <v>43</v>
      </c>
      <c r="D4031" t="s">
        <v>27</v>
      </c>
      <c r="E4031" s="9">
        <v>24</v>
      </c>
      <c r="F4031" t="str">
        <f t="shared" si="62"/>
        <v>Average Per Premise1-in-2September System Peak DayAll24</v>
      </c>
      <c r="G4031">
        <v>4.9151889999999998</v>
      </c>
      <c r="H4031">
        <v>4.9151889999999998</v>
      </c>
      <c r="I4031">
        <v>72.2834</v>
      </c>
      <c r="J4031">
        <v>0</v>
      </c>
      <c r="K4031">
        <v>0</v>
      </c>
      <c r="L4031">
        <v>0</v>
      </c>
      <c r="M4031">
        <v>0</v>
      </c>
      <c r="N4031">
        <v>0</v>
      </c>
      <c r="O4031">
        <v>4870</v>
      </c>
    </row>
    <row r="4032" spans="1:15">
      <c r="A4032" t="s">
        <v>30</v>
      </c>
      <c r="B4032" t="s">
        <v>39</v>
      </c>
      <c r="C4032" t="s">
        <v>43</v>
      </c>
      <c r="D4032" t="s">
        <v>27</v>
      </c>
      <c r="E4032" s="9">
        <v>24</v>
      </c>
      <c r="F4032" t="str">
        <f t="shared" si="62"/>
        <v>Average Per Device1-in-2September System Peak DayAll24</v>
      </c>
      <c r="G4032">
        <v>2.064422</v>
      </c>
      <c r="H4032">
        <v>2.064422</v>
      </c>
      <c r="I4032">
        <v>72.2834</v>
      </c>
      <c r="J4032">
        <v>0</v>
      </c>
      <c r="K4032">
        <v>0</v>
      </c>
      <c r="L4032">
        <v>0</v>
      </c>
      <c r="M4032">
        <v>0</v>
      </c>
      <c r="N4032">
        <v>0</v>
      </c>
      <c r="O4032">
        <v>4870</v>
      </c>
    </row>
    <row r="4033" spans="1:15">
      <c r="A4033" t="s">
        <v>51</v>
      </c>
      <c r="B4033" t="s">
        <v>39</v>
      </c>
      <c r="C4033" t="s">
        <v>43</v>
      </c>
      <c r="D4033" t="s">
        <v>27</v>
      </c>
      <c r="E4033" s="9">
        <v>24</v>
      </c>
      <c r="F4033" t="str">
        <f t="shared" si="62"/>
        <v>Aggregate1-in-2September System Peak DayAll24</v>
      </c>
      <c r="G4033">
        <v>23.936969999999999</v>
      </c>
      <c r="H4033">
        <v>23.936969999999999</v>
      </c>
      <c r="I4033">
        <v>72.2834</v>
      </c>
      <c r="J4033">
        <v>0</v>
      </c>
      <c r="K4033">
        <v>0</v>
      </c>
      <c r="L4033">
        <v>0</v>
      </c>
      <c r="M4033">
        <v>0</v>
      </c>
      <c r="N4033">
        <v>0</v>
      </c>
      <c r="O4033">
        <v>4870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topLeftCell="A10" workbookViewId="0">
      <selection activeCell="A22" sqref="A22:A32"/>
    </sheetView>
  </sheetViews>
  <sheetFormatPr defaultRowHeight="14.4"/>
  <cols>
    <col min="1" max="1" width="33.5546875" bestFit="1" customWidth="1"/>
    <col min="2" max="2" width="7.88671875" bestFit="1" customWidth="1"/>
    <col min="3" max="4" width="22.5546875" bestFit="1" customWidth="1"/>
    <col min="5" max="5" width="22.109375" bestFit="1" customWidth="1"/>
    <col min="6" max="6" width="21.109375" bestFit="1" customWidth="1"/>
    <col min="8" max="8" width="11.33203125" bestFit="1" customWidth="1"/>
    <col min="9" max="9" width="9" bestFit="1" customWidth="1"/>
  </cols>
  <sheetData>
    <row r="1" spans="1:11">
      <c r="A1" s="15"/>
      <c r="B1" s="15"/>
      <c r="C1" s="15"/>
      <c r="D1" s="15"/>
      <c r="E1" s="15"/>
      <c r="F1" s="15"/>
      <c r="H1" s="15"/>
      <c r="I1" s="15"/>
      <c r="J1" s="15"/>
      <c r="K1" s="15"/>
    </row>
    <row r="2" spans="1:11">
      <c r="A2" s="15" t="s">
        <v>44</v>
      </c>
      <c r="B2" s="16"/>
      <c r="C2" s="17"/>
      <c r="D2" s="17"/>
      <c r="E2" s="18"/>
      <c r="F2" s="15"/>
      <c r="H2" s="15"/>
      <c r="I2" s="15"/>
      <c r="J2" s="15"/>
      <c r="K2" s="15"/>
    </row>
    <row r="3" spans="1:11">
      <c r="A3" s="10" t="s">
        <v>45</v>
      </c>
      <c r="B3" s="16"/>
      <c r="C3" s="17"/>
      <c r="D3" s="17"/>
      <c r="E3" s="15"/>
      <c r="F3" s="15"/>
      <c r="H3" s="15"/>
      <c r="I3" s="15"/>
      <c r="J3" s="15"/>
      <c r="K3" s="15"/>
    </row>
    <row r="4" spans="1:11">
      <c r="A4" s="10" t="s">
        <v>46</v>
      </c>
      <c r="B4" s="16"/>
      <c r="C4" s="17"/>
      <c r="D4" s="17"/>
      <c r="E4" s="15"/>
      <c r="F4" s="15"/>
      <c r="H4" s="15"/>
      <c r="I4" s="15"/>
      <c r="J4" s="15"/>
      <c r="K4" s="15"/>
    </row>
    <row r="5" spans="1:11">
      <c r="A5" s="10" t="s">
        <v>40</v>
      </c>
      <c r="B5" s="16"/>
      <c r="C5" s="17"/>
      <c r="D5" s="17"/>
      <c r="E5" s="15"/>
      <c r="F5" s="15"/>
      <c r="H5" s="15"/>
      <c r="I5" s="15"/>
      <c r="J5" s="15"/>
      <c r="K5" s="15"/>
    </row>
    <row r="6" spans="1:11">
      <c r="A6" s="10" t="s">
        <v>41</v>
      </c>
      <c r="B6" s="16"/>
      <c r="C6" s="17"/>
      <c r="D6" s="17"/>
      <c r="E6" s="15"/>
      <c r="F6" s="15"/>
      <c r="H6" s="15"/>
      <c r="I6" s="15"/>
      <c r="J6" s="15"/>
      <c r="K6" s="15"/>
    </row>
    <row r="7" spans="1:11">
      <c r="A7" s="10" t="s">
        <v>43</v>
      </c>
      <c r="B7" s="16"/>
      <c r="C7" s="17"/>
      <c r="D7" s="17"/>
      <c r="E7" s="15"/>
      <c r="F7" s="15"/>
      <c r="H7" s="15"/>
      <c r="I7" s="15"/>
      <c r="J7" s="15"/>
      <c r="K7" s="15"/>
    </row>
    <row r="8" spans="1:11">
      <c r="A8" s="10" t="s">
        <v>52</v>
      </c>
      <c r="B8" s="16"/>
      <c r="C8" s="17"/>
      <c r="D8" s="17"/>
      <c r="E8" s="15"/>
      <c r="F8" s="15"/>
      <c r="H8" s="15"/>
      <c r="I8" s="15"/>
      <c r="J8" s="15"/>
      <c r="K8" s="15"/>
    </row>
    <row r="9" spans="1:11">
      <c r="A9" s="10"/>
      <c r="B9" s="16"/>
      <c r="C9" s="17"/>
      <c r="D9" s="17"/>
      <c r="E9" s="15"/>
      <c r="F9" s="15"/>
      <c r="H9" s="15"/>
      <c r="I9" s="15"/>
      <c r="J9" s="15"/>
      <c r="K9" s="23"/>
    </row>
    <row r="10" spans="1:11">
      <c r="A10" s="10" t="s">
        <v>39</v>
      </c>
      <c r="B10" s="15"/>
      <c r="C10" s="15"/>
      <c r="D10" s="15"/>
      <c r="E10" s="15"/>
      <c r="F10" s="15"/>
    </row>
    <row r="11" spans="1:11">
      <c r="A11" s="15" t="s">
        <v>42</v>
      </c>
      <c r="B11" s="15"/>
      <c r="C11" s="15"/>
      <c r="D11" s="15"/>
      <c r="E11" s="15"/>
      <c r="F11" s="15"/>
    </row>
    <row r="12" spans="1:11">
      <c r="A12" s="15"/>
      <c r="B12" s="15"/>
      <c r="C12" s="15"/>
      <c r="D12" s="15"/>
      <c r="E12" s="15"/>
      <c r="F12" s="15"/>
    </row>
    <row r="13" spans="1:11">
      <c r="A13" s="9" t="s">
        <v>29</v>
      </c>
    </row>
    <row r="14" spans="1:11">
      <c r="A14" s="9" t="s">
        <v>30</v>
      </c>
    </row>
    <row r="15" spans="1:11">
      <c r="A15" t="s">
        <v>31</v>
      </c>
    </row>
    <row r="16" spans="1:11">
      <c r="A16" t="s">
        <v>51</v>
      </c>
    </row>
    <row r="18" spans="1:1">
      <c r="A18" s="9" t="s">
        <v>27</v>
      </c>
    </row>
    <row r="19" spans="1:1">
      <c r="A19" s="9" t="s">
        <v>53</v>
      </c>
    </row>
    <row r="20" spans="1:1">
      <c r="A20" s="9" t="s">
        <v>32</v>
      </c>
    </row>
    <row r="22" spans="1:1">
      <c r="A22" s="54">
        <v>2014</v>
      </c>
    </row>
    <row r="23" spans="1:1">
      <c r="A23" s="55">
        <v>2015</v>
      </c>
    </row>
    <row r="24" spans="1:1">
      <c r="A24" s="54">
        <v>2016</v>
      </c>
    </row>
    <row r="25" spans="1:1">
      <c r="A25" s="55">
        <v>2017</v>
      </c>
    </row>
    <row r="26" spans="1:1">
      <c r="A26" s="54">
        <v>2018</v>
      </c>
    </row>
    <row r="27" spans="1:1">
      <c r="A27" s="55">
        <v>2019</v>
      </c>
    </row>
    <row r="28" spans="1:1">
      <c r="A28" s="54">
        <v>2020</v>
      </c>
    </row>
    <row r="29" spans="1:1">
      <c r="A29" s="55">
        <v>2021</v>
      </c>
    </row>
    <row r="30" spans="1:1">
      <c r="A30" s="54">
        <v>2022</v>
      </c>
    </row>
    <row r="31" spans="1:1">
      <c r="A31" s="55">
        <v>2023</v>
      </c>
    </row>
    <row r="32" spans="1:1">
      <c r="A32" s="54">
        <v>2024</v>
      </c>
    </row>
    <row r="33" spans="1:1">
      <c r="A33" s="4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Ex Ante Impacts</vt:lpstr>
      <vt:lpstr>Lookup</vt:lpstr>
      <vt:lpstr>Criteria</vt:lpstr>
      <vt:lpstr>cycle</vt:lpstr>
      <vt:lpstr>data</vt:lpstr>
      <vt:lpstr>daytype</vt:lpstr>
      <vt:lpstr>forecast_year</vt:lpstr>
      <vt:lpstr>type</vt:lpstr>
      <vt:lpstr>weatheryear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Hartmann</dc:creator>
  <cp:lastModifiedBy>joh</cp:lastModifiedBy>
  <dcterms:created xsi:type="dcterms:W3CDTF">2011-10-10T22:52:04Z</dcterms:created>
  <dcterms:modified xsi:type="dcterms:W3CDTF">2014-03-27T20:29:58Z</dcterms:modified>
</cp:coreProperties>
</file>