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72" yWindow="192" windowWidth="12888" windowHeight="13092"/>
  </bookViews>
  <sheets>
    <sheet name="Ex Ante Impacts" sheetId="2" r:id="rId1"/>
    <sheet name="Lookup" sheetId="1" state="hidden" r:id="rId2"/>
    <sheet name="Criteria" sheetId="3" state="hidden" r:id="rId3"/>
  </sheets>
  <definedNames>
    <definedName name="cycle">Criteria!$A$18:$A$20</definedName>
    <definedName name="data">Lookup!$F$1:$O$4033</definedName>
    <definedName name="daytype">Criteria!$A$2:$A$8</definedName>
    <definedName name="forecast_year">Criteria!$A$22:$A$32</definedName>
    <definedName name="type">Criteria!$A$13:$A$16</definedName>
    <definedName name="weatheryear">Criteria!$A$10:$A$11</definedName>
  </definedNames>
  <calcPr calcId="125725"/>
</workbook>
</file>

<file path=xl/calcChain.xml><?xml version="1.0" encoding="utf-8"?>
<calcChain xmlns="http://schemas.openxmlformats.org/spreadsheetml/2006/main">
  <c r="F3458" i="1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L9" i="2"/>
  <c r="M9"/>
  <c r="K9"/>
  <c r="F866" i="1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578" l="1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U23" i="2"/>
  <c r="U24"/>
  <c r="U25"/>
  <c r="U26"/>
  <c r="U27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2"/>
  <c r="S11" i="2" l="1"/>
  <c r="C12"/>
  <c r="K33"/>
  <c r="K29"/>
  <c r="K25"/>
  <c r="K21"/>
  <c r="K17"/>
  <c r="K13"/>
  <c r="L10"/>
  <c r="L30"/>
  <c r="L26"/>
  <c r="L22"/>
  <c r="L18"/>
  <c r="L14"/>
  <c r="O10"/>
  <c r="O30"/>
  <c r="O26"/>
  <c r="O22"/>
  <c r="O18"/>
  <c r="O14"/>
  <c r="S10"/>
  <c r="R33"/>
  <c r="S32"/>
  <c r="T31"/>
  <c r="P31"/>
  <c r="Q30"/>
  <c r="R29"/>
  <c r="S28"/>
  <c r="T27"/>
  <c r="P27"/>
  <c r="Q26"/>
  <c r="R25"/>
  <c r="S24"/>
  <c r="T23"/>
  <c r="P23"/>
  <c r="Q22"/>
  <c r="R21"/>
  <c r="S20"/>
  <c r="T19"/>
  <c r="P19"/>
  <c r="Q18"/>
  <c r="R17"/>
  <c r="S16"/>
  <c r="T15"/>
  <c r="P15"/>
  <c r="Q14"/>
  <c r="R13"/>
  <c r="S12"/>
  <c r="T11"/>
  <c r="P11"/>
  <c r="K30"/>
  <c r="K26"/>
  <c r="K22"/>
  <c r="K18"/>
  <c r="K14"/>
  <c r="K10"/>
  <c r="L31"/>
  <c r="L27"/>
  <c r="L23"/>
  <c r="L19"/>
  <c r="L15"/>
  <c r="L11"/>
  <c r="O31"/>
  <c r="O27"/>
  <c r="O23"/>
  <c r="O19"/>
  <c r="O15"/>
  <c r="O11"/>
  <c r="R10"/>
  <c r="S33"/>
  <c r="T32"/>
  <c r="P32"/>
  <c r="Q31"/>
  <c r="R30"/>
  <c r="S29"/>
  <c r="T28"/>
  <c r="P28"/>
  <c r="Q27"/>
  <c r="R26"/>
  <c r="S25"/>
  <c r="T24"/>
  <c r="P24"/>
  <c r="Q23"/>
  <c r="R22"/>
  <c r="S21"/>
  <c r="T20"/>
  <c r="P20"/>
  <c r="Q19"/>
  <c r="R18"/>
  <c r="S17"/>
  <c r="T16"/>
  <c r="P16"/>
  <c r="Q15"/>
  <c r="R14"/>
  <c r="S13"/>
  <c r="T12"/>
  <c r="P12"/>
  <c r="Q11"/>
  <c r="K31"/>
  <c r="K27"/>
  <c r="K23"/>
  <c r="K19"/>
  <c r="K15"/>
  <c r="K11"/>
  <c r="L32"/>
  <c r="L28"/>
  <c r="L24"/>
  <c r="L20"/>
  <c r="L16"/>
  <c r="L12"/>
  <c r="O32"/>
  <c r="O28"/>
  <c r="O24"/>
  <c r="O20"/>
  <c r="O16"/>
  <c r="O12"/>
  <c r="Q10"/>
  <c r="T33"/>
  <c r="P33"/>
  <c r="Q32"/>
  <c r="R31"/>
  <c r="S30"/>
  <c r="T29"/>
  <c r="P29"/>
  <c r="Q28"/>
  <c r="R27"/>
  <c r="S26"/>
  <c r="T25"/>
  <c r="P25"/>
  <c r="Q24"/>
  <c r="R23"/>
  <c r="S22"/>
  <c r="T21"/>
  <c r="P21"/>
  <c r="Q20"/>
  <c r="R19"/>
  <c r="S18"/>
  <c r="T17"/>
  <c r="P17"/>
  <c r="Q16"/>
  <c r="R15"/>
  <c r="S14"/>
  <c r="T13"/>
  <c r="P13"/>
  <c r="Q12"/>
  <c r="R11"/>
  <c r="K32"/>
  <c r="K28"/>
  <c r="K24"/>
  <c r="K20"/>
  <c r="K16"/>
  <c r="K12"/>
  <c r="L33"/>
  <c r="M33" s="1"/>
  <c r="N33" s="1"/>
  <c r="L29"/>
  <c r="L25"/>
  <c r="L21"/>
  <c r="L17"/>
  <c r="L13"/>
  <c r="O33"/>
  <c r="O29"/>
  <c r="O25"/>
  <c r="O21"/>
  <c r="O17"/>
  <c r="O13"/>
  <c r="P10"/>
  <c r="T10"/>
  <c r="Q33"/>
  <c r="R32"/>
  <c r="S31"/>
  <c r="T30"/>
  <c r="P30"/>
  <c r="Q29"/>
  <c r="R28"/>
  <c r="S27"/>
  <c r="T26"/>
  <c r="P26"/>
  <c r="Q25"/>
  <c r="R24"/>
  <c r="S23"/>
  <c r="T22"/>
  <c r="P22"/>
  <c r="Q21"/>
  <c r="R20"/>
  <c r="S19"/>
  <c r="T18"/>
  <c r="P18"/>
  <c r="Q17"/>
  <c r="R16"/>
  <c r="S15"/>
  <c r="T14"/>
  <c r="P14"/>
  <c r="Q13"/>
  <c r="R12"/>
  <c r="M31"/>
  <c r="N31" s="1"/>
  <c r="F9" l="1"/>
  <c r="M17"/>
  <c r="N17" s="1"/>
  <c r="M16"/>
  <c r="N16" s="1"/>
  <c r="M32"/>
  <c r="N32" s="1"/>
  <c r="M15"/>
  <c r="N15" s="1"/>
  <c r="M13"/>
  <c r="N13" s="1"/>
  <c r="M29"/>
  <c r="N29" s="1"/>
  <c r="M12"/>
  <c r="N12" s="1"/>
  <c r="M28"/>
  <c r="N28" s="1"/>
  <c r="M11"/>
  <c r="N11" s="1"/>
  <c r="M27"/>
  <c r="N27" s="1"/>
  <c r="M18"/>
  <c r="N18" s="1"/>
  <c r="M10"/>
  <c r="N10" s="1"/>
  <c r="M14"/>
  <c r="N14" s="1"/>
  <c r="M30"/>
  <c r="N30" s="1"/>
  <c r="M25"/>
  <c r="N25" s="1"/>
  <c r="M24"/>
  <c r="N24" s="1"/>
  <c r="M23"/>
  <c r="M26"/>
  <c r="N26" s="1"/>
  <c r="M21"/>
  <c r="N21" s="1"/>
  <c r="M20"/>
  <c r="N20" s="1"/>
  <c r="M19"/>
  <c r="N19" s="1"/>
  <c r="M22"/>
  <c r="N22" s="1"/>
  <c r="F10" l="1"/>
  <c r="F11"/>
  <c r="N23"/>
</calcChain>
</file>

<file path=xl/sharedStrings.xml><?xml version="1.0" encoding="utf-8"?>
<sst xmlns="http://schemas.openxmlformats.org/spreadsheetml/2006/main" count="16192" uniqueCount="59">
  <si>
    <t>hour</t>
  </si>
  <si>
    <t>TABLE 2:  Event Day Information</t>
  </si>
  <si>
    <t>Event Start</t>
  </si>
  <si>
    <t>Hour Ending</t>
  </si>
  <si>
    <t>Load w/o DR</t>
  </si>
  <si>
    <t>Load w/ DR</t>
  </si>
  <si>
    <t>Impact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</si>
  <si>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</si>
  <si>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</si>
  <si>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</si>
  <si>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</si>
  <si>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</si>
  <si>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</si>
  <si>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</si>
  <si>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</si>
  <si>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</si>
  <si>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</si>
  <si>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</si>
  <si>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</si>
  <si>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</si>
  <si>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</si>
  <si>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</si>
  <si>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</si>
  <si>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</si>
  <si>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</si>
  <si>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</si>
  <si>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</si>
  <si>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All</t>
  </si>
  <si>
    <t>Cycling Option</t>
  </si>
  <si>
    <t>Average Per Premise</t>
  </si>
  <si>
    <t>Average Per Device</t>
  </si>
  <si>
    <t>Average Per Ton</t>
  </si>
  <si>
    <t>50% Cycling</t>
  </si>
  <si>
    <t>100% Cycling</t>
  </si>
  <si>
    <t>cycle</t>
  </si>
  <si>
    <t>treat</t>
  </si>
  <si>
    <t>Weather Year</t>
  </si>
  <si>
    <t>Day Type</t>
  </si>
  <si>
    <t>weatheryear</t>
  </si>
  <si>
    <t>daytype</t>
  </si>
  <si>
    <t>1-in-2</t>
  </si>
  <si>
    <t>August System Peak Day</t>
  </si>
  <si>
    <t>August Typical Event Day</t>
  </si>
  <si>
    <t>1-in-10</t>
  </si>
  <si>
    <t>September System Peak Day</t>
  </si>
  <si>
    <t>May System Peak Day</t>
  </si>
  <si>
    <t>June System Peak Day</t>
  </si>
  <si>
    <t>July System Peak Day</t>
  </si>
  <si>
    <t>type</t>
  </si>
  <si>
    <t>Forecast Enrollment</t>
  </si>
  <si>
    <t>Forecast Year</t>
  </si>
  <si>
    <t>temp</t>
  </si>
  <si>
    <t>Aggregate</t>
  </si>
  <si>
    <t>October System Peak Day</t>
  </si>
  <si>
    <t>TABLE 1: Menu Options</t>
  </si>
  <si>
    <t>cntrlkw</t>
  </si>
  <si>
    <t>prem</t>
  </si>
  <si>
    <t>San Diego Gas and Electric Company</t>
  </si>
  <si>
    <t>2013 Ex Ante Load Impacts - Summer Saver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</si>
</sst>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: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b/>
      <sz val="20"/>
      <color theme="3"/>
      <name val="Arial"/>
      <family val="2"/>
    </font>
    <font>
      <b/>
      <sz val="9"/>
      <color theme="0"/>
      <name val="Arial"/>
      <family val="2"/>
    </font>
    <font>
      <b/>
      <sz val="13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 style="thick">
        <color theme="4" tint="0.39991454817346722"/>
      </top>
      <bottom/>
      <diagonal/>
    </border>
    <border>
      <left/>
      <right/>
      <top/>
      <bottom style="thick">
        <color theme="4" tint="0.399914548173467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4" xfId="0" applyBorder="1"/>
    <xf numFmtId="0" fontId="8" fillId="0" borderId="24" xfId="0" applyFont="1" applyBorder="1"/>
    <xf numFmtId="0" fontId="5" fillId="3" borderId="25" xfId="3" applyFont="1" applyFill="1" applyBorder="1" applyAlignment="1">
      <alignment horizontal="center" vertical="center"/>
    </xf>
    <xf numFmtId="3" fontId="0" fillId="0" borderId="0" xfId="0" applyNumberFormat="1"/>
    <xf numFmtId="0" fontId="4" fillId="0" borderId="26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5" fillId="3" borderId="28" xfId="3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9" fillId="0" borderId="0" xfId="0" applyFont="1"/>
    <xf numFmtId="0" fontId="11" fillId="4" borderId="0" xfId="0" applyFont="1" applyFill="1" applyBorder="1"/>
    <xf numFmtId="0" fontId="11" fillId="4" borderId="0" xfId="0" applyFont="1" applyFill="1"/>
    <xf numFmtId="0" fontId="12" fillId="4" borderId="29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Ante Impacts'!$O$7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Ante Impacts'!$O$10:$O$33</c:f>
              <c:numCache>
                <c:formatCode>#,##0</c:formatCode>
                <c:ptCount val="24"/>
                <c:pt idx="0">
                  <c:v>63.214700000000001</c:v>
                </c:pt>
                <c:pt idx="1">
                  <c:v>61.116999999999997</c:v>
                </c:pt>
                <c:pt idx="2">
                  <c:v>61.309800000000003</c:v>
                </c:pt>
                <c:pt idx="3">
                  <c:v>61.953299999999999</c:v>
                </c:pt>
                <c:pt idx="4">
                  <c:v>62.506300000000003</c:v>
                </c:pt>
                <c:pt idx="5">
                  <c:v>61.6875</c:v>
                </c:pt>
                <c:pt idx="6">
                  <c:v>62.533900000000003</c:v>
                </c:pt>
                <c:pt idx="7">
                  <c:v>63.671799999999998</c:v>
                </c:pt>
                <c:pt idx="8">
                  <c:v>65.649000000000001</c:v>
                </c:pt>
                <c:pt idx="9">
                  <c:v>70.223500000000001</c:v>
                </c:pt>
                <c:pt idx="10">
                  <c:v>73.920199999999994</c:v>
                </c:pt>
                <c:pt idx="11">
                  <c:v>75.213899999999995</c:v>
                </c:pt>
                <c:pt idx="12">
                  <c:v>76.536100000000005</c:v>
                </c:pt>
                <c:pt idx="13">
                  <c:v>77.070700000000002</c:v>
                </c:pt>
                <c:pt idx="14">
                  <c:v>76.687399999999997</c:v>
                </c:pt>
                <c:pt idx="15">
                  <c:v>75.464100000000002</c:v>
                </c:pt>
                <c:pt idx="16">
                  <c:v>73.896799999999999</c:v>
                </c:pt>
                <c:pt idx="17">
                  <c:v>71.408799999999999</c:v>
                </c:pt>
                <c:pt idx="18">
                  <c:v>69.277699999999996</c:v>
                </c:pt>
                <c:pt idx="19">
                  <c:v>67.224299999999999</c:v>
                </c:pt>
                <c:pt idx="20">
                  <c:v>65.239500000000007</c:v>
                </c:pt>
                <c:pt idx="21">
                  <c:v>64.721199999999996</c:v>
                </c:pt>
                <c:pt idx="22">
                  <c:v>63.967300000000002</c:v>
                </c:pt>
                <c:pt idx="23">
                  <c:v>63.276200000000003</c:v>
                </c:pt>
              </c:numCache>
            </c:numRef>
          </c:val>
        </c:ser>
        <c:gapWidth val="45"/>
        <c:overlap val="100"/>
        <c:axId val="89451136"/>
        <c:axId val="89449216"/>
      </c:barChart>
      <c:lineChart>
        <c:grouping val="standard"/>
        <c:ser>
          <c:idx val="0"/>
          <c:order val="0"/>
          <c:tx>
            <c:strRef>
              <c:f>'Ex Ante Impacts'!$K$7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Ante Impacts'!$K$10:$K$33</c:f>
              <c:numCache>
                <c:formatCode>#,##0.00</c:formatCode>
                <c:ptCount val="24"/>
                <c:pt idx="0">
                  <c:v>5.6522099999999999E-2</c:v>
                </c:pt>
                <c:pt idx="1">
                  <c:v>4.9512399999999998E-2</c:v>
                </c:pt>
                <c:pt idx="2">
                  <c:v>4.3876199999999997E-2</c:v>
                </c:pt>
                <c:pt idx="3">
                  <c:v>3.9589100000000002E-2</c:v>
                </c:pt>
                <c:pt idx="4">
                  <c:v>3.68454E-2</c:v>
                </c:pt>
                <c:pt idx="5">
                  <c:v>3.8585000000000001E-2</c:v>
                </c:pt>
                <c:pt idx="6">
                  <c:v>4.4193999999999997E-2</c:v>
                </c:pt>
                <c:pt idx="7">
                  <c:v>4.7466099999999997E-2</c:v>
                </c:pt>
                <c:pt idx="8">
                  <c:v>5.2041999999999998E-2</c:v>
                </c:pt>
                <c:pt idx="9">
                  <c:v>5.8429200000000001E-2</c:v>
                </c:pt>
                <c:pt idx="10">
                  <c:v>7.0657300000000006E-2</c:v>
                </c:pt>
                <c:pt idx="11">
                  <c:v>8.4591E-2</c:v>
                </c:pt>
                <c:pt idx="12">
                  <c:v>9.93869E-2</c:v>
                </c:pt>
                <c:pt idx="13">
                  <c:v>7.0746900000000001E-2</c:v>
                </c:pt>
                <c:pt idx="14">
                  <c:v>7.5047199999999994E-2</c:v>
                </c:pt>
                <c:pt idx="15">
                  <c:v>8.0215800000000004E-2</c:v>
                </c:pt>
                <c:pt idx="16">
                  <c:v>8.9689699999999997E-2</c:v>
                </c:pt>
                <c:pt idx="17">
                  <c:v>0.1005457</c:v>
                </c:pt>
                <c:pt idx="18">
                  <c:v>0.1449809</c:v>
                </c:pt>
                <c:pt idx="19">
                  <c:v>0.14275550000000001</c:v>
                </c:pt>
                <c:pt idx="20">
                  <c:v>0.13172410000000001</c:v>
                </c:pt>
                <c:pt idx="21">
                  <c:v>0.11450539999999999</c:v>
                </c:pt>
                <c:pt idx="22">
                  <c:v>9.3060599999999993E-2</c:v>
                </c:pt>
                <c:pt idx="23">
                  <c:v>7.6882699999999998E-2</c:v>
                </c:pt>
              </c:numCache>
            </c:numRef>
          </c:val>
        </c:ser>
        <c:ser>
          <c:idx val="1"/>
          <c:order val="1"/>
          <c:tx>
            <c:strRef>
              <c:f>'Ex Ante Impacts'!$L$7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Ante Impacts'!$L$10:$L$33</c:f>
              <c:numCache>
                <c:formatCode>#,##0.00</c:formatCode>
                <c:ptCount val="24"/>
                <c:pt idx="0">
                  <c:v>5.6522099999999999E-2</c:v>
                </c:pt>
                <c:pt idx="1">
                  <c:v>4.9512399999999998E-2</c:v>
                </c:pt>
                <c:pt idx="2">
                  <c:v>4.3876199999999997E-2</c:v>
                </c:pt>
                <c:pt idx="3">
                  <c:v>3.9589100000000002E-2</c:v>
                </c:pt>
                <c:pt idx="4">
                  <c:v>3.68454E-2</c:v>
                </c:pt>
                <c:pt idx="5">
                  <c:v>3.8585000000000001E-2</c:v>
                </c:pt>
                <c:pt idx="6">
                  <c:v>4.4193999999999997E-2</c:v>
                </c:pt>
                <c:pt idx="7">
                  <c:v>4.7466099999999997E-2</c:v>
                </c:pt>
                <c:pt idx="8">
                  <c:v>5.2041999999999998E-2</c:v>
                </c:pt>
                <c:pt idx="9">
                  <c:v>5.8429200000000001E-2</c:v>
                </c:pt>
                <c:pt idx="10">
                  <c:v>7.0657300000000006E-2</c:v>
                </c:pt>
                <c:pt idx="11">
                  <c:v>8.4591E-2</c:v>
                </c:pt>
                <c:pt idx="12">
                  <c:v>9.93869E-2</c:v>
                </c:pt>
                <c:pt idx="13">
                  <c:v>0.10924209999999999</c:v>
                </c:pt>
                <c:pt idx="14">
                  <c:v>0.117869</c:v>
                </c:pt>
                <c:pt idx="15">
                  <c:v>0.12917600000000001</c:v>
                </c:pt>
                <c:pt idx="16">
                  <c:v>0.13871639999999999</c:v>
                </c:pt>
                <c:pt idx="17">
                  <c:v>0.14411060000000001</c:v>
                </c:pt>
                <c:pt idx="18">
                  <c:v>0.13493040000000001</c:v>
                </c:pt>
                <c:pt idx="19">
                  <c:v>0.12622120000000001</c:v>
                </c:pt>
                <c:pt idx="20">
                  <c:v>0.119492</c:v>
                </c:pt>
                <c:pt idx="21">
                  <c:v>0.10736030000000001</c:v>
                </c:pt>
                <c:pt idx="22">
                  <c:v>8.9257400000000001E-2</c:v>
                </c:pt>
                <c:pt idx="23">
                  <c:v>7.3057999999999998E-2</c:v>
                </c:pt>
              </c:numCache>
            </c:numRef>
          </c:val>
        </c:ser>
        <c:marker val="1"/>
        <c:axId val="73338880"/>
        <c:axId val="73340800"/>
      </c:lineChart>
      <c:catAx>
        <c:axId val="7333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73340800"/>
        <c:crosses val="autoZero"/>
        <c:auto val="1"/>
        <c:lblAlgn val="ctr"/>
        <c:lblOffset val="100"/>
      </c:catAx>
      <c:valAx>
        <c:axId val="73340800"/>
        <c:scaling>
          <c:orientation val="minMax"/>
        </c:scaling>
        <c:axPos val="l"/>
        <c:majorGridlines/>
        <c:title>
          <c:tx>
            <c:strRef>
              <c:f>'Ex Ante Impacts'!$K$9</c:f>
              <c:strCache>
                <c:ptCount val="1"/>
                <c:pt idx="0">
                  <c:v>(kW)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0" sourceLinked="0"/>
        <c:tickLblPos val="nextTo"/>
        <c:crossAx val="73338880"/>
        <c:crosses val="autoZero"/>
        <c:crossBetween val="between"/>
      </c:valAx>
      <c:valAx>
        <c:axId val="89449216"/>
        <c:scaling>
          <c:orientation val="minMax"/>
          <c:max val="200"/>
          <c:min val="5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89451136"/>
        <c:crosses val="max"/>
        <c:crossBetween val="between"/>
        <c:majorUnit val="25"/>
        <c:minorUnit val="5"/>
      </c:valAx>
      <c:catAx>
        <c:axId val="89451136"/>
        <c:scaling>
          <c:orientation val="minMax"/>
        </c:scaling>
        <c:delete val="1"/>
        <c:axPos val="b"/>
        <c:tickLblPos val="none"/>
        <c:crossAx val="89449216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608136</xdr:colOff>
      <xdr:row>13</xdr:row>
      <xdr:rowOff>11236</xdr:rowOff>
    </xdr:from>
    <xdr:to>
      <xdr:col>8</xdr:col>
      <xdr:colOff>24424</xdr:colOff>
      <xdr:row>39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133350</xdr:colOff>
      <xdr:row>1</xdr:row>
      <xdr:rowOff>66685</xdr:rowOff>
    </xdr:from>
    <xdr:to>
      <xdr:col>18</xdr:col>
      <xdr:colOff>437769</xdr:colOff>
      <xdr:row>2</xdr:row>
      <xdr:rowOff>175746</xdr:rowOff>
    </xdr:to>
    <xdr:pic>
      <xdr:nvPicPr>
        <xdr:cNvPr id="3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257185"/>
          <a:ext cx="2270379" cy="459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8"/>
  <sheetViews>
    <sheetView showGridLines="0" tabSelected="1" zoomScale="70" zoomScaleNormal="70" workbookViewId="0">
      <selection activeCell="J37" sqref="J37"/>
    </sheetView>
  </sheetViews>
  <sheetFormatPr defaultRowHeight="14.4"/>
  <cols>
    <col min="2" max="2" width="31.33203125" bestFit="1" customWidth="1"/>
    <col min="3" max="3" width="34.88671875" bestFit="1" customWidth="1"/>
    <col min="4" max="4" width="12.33203125" customWidth="1"/>
    <col min="5" max="5" width="36.88671875" customWidth="1"/>
    <col min="6" max="6" width="10.44140625" customWidth="1"/>
    <col min="7" max="7" width="11.44140625" customWidth="1"/>
    <col min="8" max="8" width="8.44140625" customWidth="1"/>
    <col min="11" max="12" width="10.5546875" customWidth="1"/>
    <col min="14" max="14" width="8.44140625" bestFit="1" customWidth="1"/>
    <col min="16" max="20" width="9.5546875" bestFit="1" customWidth="1"/>
  </cols>
  <sheetData>
    <row r="1" spans="2:23" s="57" customFormat="1" ht="15" thickBot="1">
      <c r="T1" s="58"/>
      <c r="U1" s="58"/>
      <c r="V1" s="59"/>
      <c r="W1"/>
    </row>
    <row r="2" spans="2:23" s="57" customFormat="1" ht="27.75" customHeight="1" thickTop="1">
      <c r="B2" s="60" t="s">
        <v>57</v>
      </c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58"/>
      <c r="U2" s="58"/>
      <c r="V2" s="59"/>
      <c r="W2"/>
    </row>
    <row r="3" spans="2:23" s="57" customFormat="1" ht="17.399999999999999" thickBot="1">
      <c r="B3" s="63" t="s">
        <v>58</v>
      </c>
      <c r="C3" s="64"/>
      <c r="D3" s="64"/>
      <c r="E3" s="64"/>
      <c r="F3" s="64"/>
      <c r="G3" s="64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58"/>
      <c r="U3" s="58"/>
      <c r="V3" s="59"/>
      <c r="W3"/>
    </row>
    <row r="4" spans="2:23" s="57" customFormat="1" ht="15" thickTop="1">
      <c r="T4" s="58"/>
      <c r="U4" s="58"/>
      <c r="V4" s="59"/>
      <c r="W4"/>
    </row>
    <row r="6" spans="2:23">
      <c r="B6" s="2" t="s">
        <v>54</v>
      </c>
      <c r="C6" s="3"/>
      <c r="E6" s="2" t="s">
        <v>1</v>
      </c>
      <c r="F6" s="3"/>
    </row>
    <row r="7" spans="2:23" ht="15" customHeight="1">
      <c r="B7" s="27" t="s">
        <v>50</v>
      </c>
      <c r="C7" s="56">
        <v>2017</v>
      </c>
      <c r="E7" s="4" t="s">
        <v>2</v>
      </c>
      <c r="F7" s="19">
        <v>0.54166666666666663</v>
      </c>
      <c r="J7" s="72" t="s">
        <v>3</v>
      </c>
      <c r="K7" s="75" t="s">
        <v>5</v>
      </c>
      <c r="L7" s="75" t="s">
        <v>4</v>
      </c>
      <c r="M7" s="75" t="s">
        <v>6</v>
      </c>
      <c r="N7" s="75" t="s">
        <v>6</v>
      </c>
      <c r="O7" s="75" t="s">
        <v>8</v>
      </c>
      <c r="P7" s="66" t="s">
        <v>15</v>
      </c>
      <c r="Q7" s="67"/>
      <c r="R7" s="67"/>
      <c r="S7" s="67"/>
      <c r="T7" s="68"/>
    </row>
    <row r="8" spans="2:23">
      <c r="B8" s="45" t="s">
        <v>36</v>
      </c>
      <c r="C8" s="30" t="s">
        <v>40</v>
      </c>
      <c r="E8" s="5" t="s">
        <v>7</v>
      </c>
      <c r="F8" s="19">
        <v>0.75</v>
      </c>
      <c r="J8" s="73"/>
      <c r="K8" s="76"/>
      <c r="L8" s="76"/>
      <c r="M8" s="76"/>
      <c r="N8" s="76"/>
      <c r="O8" s="76"/>
      <c r="P8" s="69"/>
      <c r="Q8" s="70"/>
      <c r="R8" s="70"/>
      <c r="S8" s="70"/>
      <c r="T8" s="71"/>
    </row>
    <row r="9" spans="2:23">
      <c r="B9" s="28" t="s">
        <v>37</v>
      </c>
      <c r="C9" s="25" t="s">
        <v>46</v>
      </c>
      <c r="E9" s="5" t="s">
        <v>9</v>
      </c>
      <c r="F9" s="20">
        <f>AVERAGE(O23:O27)</f>
        <v>74.905560000000008</v>
      </c>
      <c r="J9" s="74"/>
      <c r="K9" s="7" t="str">
        <f>IF($C$10="Aggregate", "(MW)", "(kW)")</f>
        <v>(kW)</v>
      </c>
      <c r="L9" s="7" t="str">
        <f t="shared" ref="L9:M9" si="0">IF($C$10="Aggregate", "(MW)", "(kW)")</f>
        <v>(kW)</v>
      </c>
      <c r="M9" s="7" t="str">
        <f t="shared" si="0"/>
        <v>(kW)</v>
      </c>
      <c r="N9" s="7" t="s">
        <v>12</v>
      </c>
      <c r="O9" s="7" t="s">
        <v>13</v>
      </c>
      <c r="P9" s="7" t="s">
        <v>16</v>
      </c>
      <c r="Q9" s="7" t="s">
        <v>17</v>
      </c>
      <c r="R9" s="7" t="s">
        <v>18</v>
      </c>
      <c r="S9" s="7" t="s">
        <v>19</v>
      </c>
      <c r="T9" s="8" t="s">
        <v>20</v>
      </c>
      <c r="V9" s="14"/>
      <c r="W9" s="24"/>
    </row>
    <row r="10" spans="2:23">
      <c r="B10" s="28" t="s">
        <v>14</v>
      </c>
      <c r="C10" s="26" t="s">
        <v>31</v>
      </c>
      <c r="E10" s="5" t="s">
        <v>11</v>
      </c>
      <c r="F10" s="21">
        <f>AVERAGE(M23:M27)</f>
        <v>4.4573760000000004E-2</v>
      </c>
      <c r="J10" s="46">
        <v>1</v>
      </c>
      <c r="K10" s="47">
        <f t="shared" ref="K10:K33" si="1">VLOOKUP(CONCATENATE($C$10,$C$8,$C$9,$C$11,$J10),data,2,FALSE)</f>
        <v>5.6522099999999999E-2</v>
      </c>
      <c r="L10" s="47">
        <f t="shared" ref="L10:L33" si="2">VLOOKUP(CONCATENATE($C$10,$C$8,$C$9,$C$11,$J10),data,3,FALSE)</f>
        <v>5.6522099999999999E-2</v>
      </c>
      <c r="M10" s="47">
        <f>(K10-L10)*-1</f>
        <v>0</v>
      </c>
      <c r="N10" s="48">
        <f>M10/L10</f>
        <v>0</v>
      </c>
      <c r="O10" s="49">
        <f t="shared" ref="O10:O33" si="3">VLOOKUP(CONCATENATE($C$10,$C$8,$C$9,$C$11,$J10),data,4,FALSE)</f>
        <v>63.214700000000001</v>
      </c>
      <c r="P10" s="47">
        <f t="shared" ref="P10:P33" si="4">VLOOKUP(CONCATENATE($C$10,$C$8,$C$9,$C$11,$J10),data,5,FALSE)</f>
        <v>0</v>
      </c>
      <c r="Q10" s="47">
        <f t="shared" ref="Q10:Q33" si="5">VLOOKUP(CONCATENATE($C$10,$C$8,$C$9,$C$11,$J10),data,6,FALSE)</f>
        <v>0</v>
      </c>
      <c r="R10" s="47">
        <f t="shared" ref="R10:R33" si="6">VLOOKUP(CONCATENATE($C$10,$C$8,$C$9,$C$11,$J10),data,7,FALSE)</f>
        <v>0</v>
      </c>
      <c r="S10" s="47">
        <f t="shared" ref="S10:S33" si="7">VLOOKUP(CONCATENATE($C$10,$C$8,$C$9,$C$11,$J10),data,8,FALSE)</f>
        <v>0</v>
      </c>
      <c r="T10" s="47">
        <f t="shared" ref="T10:T33" si="8">VLOOKUP(CONCATENATE($C$10,$C$8,$C$9,$C$11,$J10),data,9,FALSE)</f>
        <v>0</v>
      </c>
      <c r="U10" s="36"/>
      <c r="W10" s="13"/>
    </row>
    <row r="11" spans="2:23">
      <c r="B11" s="38" t="s">
        <v>28</v>
      </c>
      <c r="C11" s="40" t="s">
        <v>32</v>
      </c>
      <c r="E11" s="6" t="s">
        <v>10</v>
      </c>
      <c r="F11" s="22">
        <f>AVERAGE(M23:M27)/AVERAGE(L23:L27)</f>
        <v>0.34871519811564167</v>
      </c>
      <c r="J11" s="46">
        <v>2</v>
      </c>
      <c r="K11" s="47">
        <f t="shared" si="1"/>
        <v>4.9512399999999998E-2</v>
      </c>
      <c r="L11" s="47">
        <f t="shared" si="2"/>
        <v>4.9512399999999998E-2</v>
      </c>
      <c r="M11" s="47">
        <f t="shared" ref="M11:M33" si="9">(K11-L11)*-1</f>
        <v>0</v>
      </c>
      <c r="N11" s="48">
        <f t="shared" ref="N11:N33" si="10">M11/L11</f>
        <v>0</v>
      </c>
      <c r="O11" s="49">
        <f t="shared" si="3"/>
        <v>61.116999999999997</v>
      </c>
      <c r="P11" s="47">
        <f t="shared" si="4"/>
        <v>0</v>
      </c>
      <c r="Q11" s="47">
        <f t="shared" si="5"/>
        <v>0</v>
      </c>
      <c r="R11" s="47">
        <f t="shared" si="6"/>
        <v>0</v>
      </c>
      <c r="S11" s="47">
        <f t="shared" si="7"/>
        <v>0</v>
      </c>
      <c r="T11" s="47">
        <f t="shared" si="8"/>
        <v>0</v>
      </c>
      <c r="U11" s="36"/>
    </row>
    <row r="12" spans="2:23">
      <c r="B12" s="29" t="s">
        <v>49</v>
      </c>
      <c r="C12" s="43">
        <f>VLOOKUP(CONCATENATE($C$10,$C$8,$C$9,$C$11,$J10),data,10,FALSE)</f>
        <v>12158</v>
      </c>
      <c r="J12" s="46">
        <v>3</v>
      </c>
      <c r="K12" s="47">
        <f t="shared" si="1"/>
        <v>4.3876199999999997E-2</v>
      </c>
      <c r="L12" s="47">
        <f t="shared" si="2"/>
        <v>4.3876199999999997E-2</v>
      </c>
      <c r="M12" s="47">
        <f t="shared" si="9"/>
        <v>0</v>
      </c>
      <c r="N12" s="48">
        <f t="shared" si="10"/>
        <v>0</v>
      </c>
      <c r="O12" s="49">
        <f t="shared" si="3"/>
        <v>61.309800000000003</v>
      </c>
      <c r="P12" s="47">
        <f t="shared" si="4"/>
        <v>0</v>
      </c>
      <c r="Q12" s="47">
        <f t="shared" si="5"/>
        <v>0</v>
      </c>
      <c r="R12" s="47">
        <f t="shared" si="6"/>
        <v>0</v>
      </c>
      <c r="S12" s="47">
        <f t="shared" si="7"/>
        <v>0</v>
      </c>
      <c r="T12" s="47">
        <f t="shared" si="8"/>
        <v>0</v>
      </c>
      <c r="U12" s="36"/>
    </row>
    <row r="13" spans="2:23">
      <c r="B13" s="11"/>
      <c r="J13" s="46">
        <v>4</v>
      </c>
      <c r="K13" s="47">
        <f t="shared" si="1"/>
        <v>3.9589100000000002E-2</v>
      </c>
      <c r="L13" s="47">
        <f t="shared" si="2"/>
        <v>3.9589100000000002E-2</v>
      </c>
      <c r="M13" s="47">
        <f t="shared" si="9"/>
        <v>0</v>
      </c>
      <c r="N13" s="48">
        <f t="shared" si="10"/>
        <v>0</v>
      </c>
      <c r="O13" s="49">
        <f t="shared" si="3"/>
        <v>61.953299999999999</v>
      </c>
      <c r="P13" s="47">
        <f t="shared" si="4"/>
        <v>0</v>
      </c>
      <c r="Q13" s="47">
        <f t="shared" si="5"/>
        <v>0</v>
      </c>
      <c r="R13" s="47">
        <f t="shared" si="6"/>
        <v>0</v>
      </c>
      <c r="S13" s="47">
        <f t="shared" si="7"/>
        <v>0</v>
      </c>
      <c r="T13" s="47">
        <f t="shared" si="8"/>
        <v>0</v>
      </c>
      <c r="U13" s="36"/>
    </row>
    <row r="14" spans="2:23">
      <c r="B14" s="11"/>
      <c r="J14" s="46">
        <v>5</v>
      </c>
      <c r="K14" s="47">
        <f t="shared" si="1"/>
        <v>3.68454E-2</v>
      </c>
      <c r="L14" s="47">
        <f t="shared" si="2"/>
        <v>3.68454E-2</v>
      </c>
      <c r="M14" s="47">
        <f t="shared" si="9"/>
        <v>0</v>
      </c>
      <c r="N14" s="48">
        <f t="shared" si="10"/>
        <v>0</v>
      </c>
      <c r="O14" s="49">
        <f t="shared" si="3"/>
        <v>62.506300000000003</v>
      </c>
      <c r="P14" s="47">
        <f t="shared" si="4"/>
        <v>0</v>
      </c>
      <c r="Q14" s="47">
        <f t="shared" si="5"/>
        <v>0</v>
      </c>
      <c r="R14" s="47">
        <f t="shared" si="6"/>
        <v>0</v>
      </c>
      <c r="S14" s="47">
        <f t="shared" si="7"/>
        <v>0</v>
      </c>
      <c r="T14" s="47">
        <f t="shared" si="8"/>
        <v>0</v>
      </c>
      <c r="U14" s="36"/>
    </row>
    <row r="15" spans="2:23">
      <c r="B15" s="11"/>
      <c r="J15" s="46">
        <v>6</v>
      </c>
      <c r="K15" s="47">
        <f t="shared" si="1"/>
        <v>3.8585000000000001E-2</v>
      </c>
      <c r="L15" s="47">
        <f t="shared" si="2"/>
        <v>3.8585000000000001E-2</v>
      </c>
      <c r="M15" s="47">
        <f t="shared" si="9"/>
        <v>0</v>
      </c>
      <c r="N15" s="48">
        <f t="shared" si="10"/>
        <v>0</v>
      </c>
      <c r="O15" s="49">
        <f t="shared" si="3"/>
        <v>61.6875</v>
      </c>
      <c r="P15" s="47">
        <f t="shared" si="4"/>
        <v>0</v>
      </c>
      <c r="Q15" s="47">
        <f t="shared" si="5"/>
        <v>0</v>
      </c>
      <c r="R15" s="47">
        <f t="shared" si="6"/>
        <v>0</v>
      </c>
      <c r="S15" s="47">
        <f t="shared" si="7"/>
        <v>0</v>
      </c>
      <c r="T15" s="47">
        <f t="shared" si="8"/>
        <v>0</v>
      </c>
      <c r="U15" s="36"/>
    </row>
    <row r="16" spans="2:23">
      <c r="J16" s="46">
        <v>7</v>
      </c>
      <c r="K16" s="47">
        <f t="shared" si="1"/>
        <v>4.4193999999999997E-2</v>
      </c>
      <c r="L16" s="47">
        <f t="shared" si="2"/>
        <v>4.4193999999999997E-2</v>
      </c>
      <c r="M16" s="47">
        <f t="shared" si="9"/>
        <v>0</v>
      </c>
      <c r="N16" s="48">
        <f t="shared" si="10"/>
        <v>0</v>
      </c>
      <c r="O16" s="49">
        <f t="shared" si="3"/>
        <v>62.533900000000003</v>
      </c>
      <c r="P16" s="47">
        <f t="shared" si="4"/>
        <v>0</v>
      </c>
      <c r="Q16" s="47">
        <f t="shared" si="5"/>
        <v>0</v>
      </c>
      <c r="R16" s="47">
        <f t="shared" si="6"/>
        <v>0</v>
      </c>
      <c r="S16" s="47">
        <f t="shared" si="7"/>
        <v>0</v>
      </c>
      <c r="T16" s="47">
        <f t="shared" si="8"/>
        <v>0</v>
      </c>
      <c r="U16" s="36"/>
    </row>
    <row r="17" spans="10:23">
      <c r="J17" s="46">
        <v>8</v>
      </c>
      <c r="K17" s="47">
        <f t="shared" si="1"/>
        <v>4.7466099999999997E-2</v>
      </c>
      <c r="L17" s="47">
        <f t="shared" si="2"/>
        <v>4.7466099999999997E-2</v>
      </c>
      <c r="M17" s="47">
        <f t="shared" si="9"/>
        <v>0</v>
      </c>
      <c r="N17" s="48">
        <f t="shared" si="10"/>
        <v>0</v>
      </c>
      <c r="O17" s="49">
        <f t="shared" si="3"/>
        <v>63.671799999999998</v>
      </c>
      <c r="P17" s="47">
        <f t="shared" si="4"/>
        <v>0</v>
      </c>
      <c r="Q17" s="47">
        <f t="shared" si="5"/>
        <v>0</v>
      </c>
      <c r="R17" s="47">
        <f t="shared" si="6"/>
        <v>0</v>
      </c>
      <c r="S17" s="47">
        <f t="shared" si="7"/>
        <v>0</v>
      </c>
      <c r="T17" s="47">
        <f t="shared" si="8"/>
        <v>0</v>
      </c>
      <c r="U17" s="36"/>
    </row>
    <row r="18" spans="10:23">
      <c r="J18" s="46">
        <v>9</v>
      </c>
      <c r="K18" s="47">
        <f t="shared" si="1"/>
        <v>5.2041999999999998E-2</v>
      </c>
      <c r="L18" s="47">
        <f t="shared" si="2"/>
        <v>5.2041999999999998E-2</v>
      </c>
      <c r="M18" s="47">
        <f t="shared" si="9"/>
        <v>0</v>
      </c>
      <c r="N18" s="48">
        <f t="shared" si="10"/>
        <v>0</v>
      </c>
      <c r="O18" s="49">
        <f t="shared" si="3"/>
        <v>65.649000000000001</v>
      </c>
      <c r="P18" s="47">
        <f t="shared" si="4"/>
        <v>0</v>
      </c>
      <c r="Q18" s="47">
        <f t="shared" si="5"/>
        <v>0</v>
      </c>
      <c r="R18" s="47">
        <f t="shared" si="6"/>
        <v>0</v>
      </c>
      <c r="S18" s="47">
        <f t="shared" si="7"/>
        <v>0</v>
      </c>
      <c r="T18" s="47">
        <f t="shared" si="8"/>
        <v>0</v>
      </c>
      <c r="U18" s="36"/>
    </row>
    <row r="19" spans="10:23">
      <c r="J19" s="46">
        <v>10</v>
      </c>
      <c r="K19" s="47">
        <f t="shared" si="1"/>
        <v>5.8429200000000001E-2</v>
      </c>
      <c r="L19" s="47">
        <f t="shared" si="2"/>
        <v>5.8429200000000001E-2</v>
      </c>
      <c r="M19" s="47">
        <f t="shared" si="9"/>
        <v>0</v>
      </c>
      <c r="N19" s="48">
        <f t="shared" si="10"/>
        <v>0</v>
      </c>
      <c r="O19" s="49">
        <f t="shared" si="3"/>
        <v>70.223500000000001</v>
      </c>
      <c r="P19" s="47">
        <f t="shared" si="4"/>
        <v>0</v>
      </c>
      <c r="Q19" s="47">
        <f t="shared" si="5"/>
        <v>0</v>
      </c>
      <c r="R19" s="47">
        <f t="shared" si="6"/>
        <v>0</v>
      </c>
      <c r="S19" s="47">
        <f t="shared" si="7"/>
        <v>0</v>
      </c>
      <c r="T19" s="47">
        <f t="shared" si="8"/>
        <v>0</v>
      </c>
      <c r="U19" s="36"/>
    </row>
    <row r="20" spans="10:23">
      <c r="J20" s="46">
        <v>11</v>
      </c>
      <c r="K20" s="47">
        <f t="shared" si="1"/>
        <v>7.0657300000000006E-2</v>
      </c>
      <c r="L20" s="47">
        <f t="shared" si="2"/>
        <v>7.0657300000000006E-2</v>
      </c>
      <c r="M20" s="47">
        <f t="shared" si="9"/>
        <v>0</v>
      </c>
      <c r="N20" s="48">
        <f t="shared" si="10"/>
        <v>0</v>
      </c>
      <c r="O20" s="49">
        <f t="shared" si="3"/>
        <v>73.920199999999994</v>
      </c>
      <c r="P20" s="47">
        <f t="shared" si="4"/>
        <v>0</v>
      </c>
      <c r="Q20" s="47">
        <f t="shared" si="5"/>
        <v>0</v>
      </c>
      <c r="R20" s="47">
        <f t="shared" si="6"/>
        <v>0</v>
      </c>
      <c r="S20" s="47">
        <f t="shared" si="7"/>
        <v>0</v>
      </c>
      <c r="T20" s="47">
        <f t="shared" si="8"/>
        <v>0</v>
      </c>
      <c r="U20" s="36"/>
    </row>
    <row r="21" spans="10:23">
      <c r="J21" s="46">
        <v>12</v>
      </c>
      <c r="K21" s="47">
        <f t="shared" si="1"/>
        <v>8.4591E-2</v>
      </c>
      <c r="L21" s="47">
        <f t="shared" si="2"/>
        <v>8.4591E-2</v>
      </c>
      <c r="M21" s="47">
        <f t="shared" si="9"/>
        <v>0</v>
      </c>
      <c r="N21" s="48">
        <f t="shared" si="10"/>
        <v>0</v>
      </c>
      <c r="O21" s="49">
        <f t="shared" si="3"/>
        <v>75.213899999999995</v>
      </c>
      <c r="P21" s="47">
        <f t="shared" si="4"/>
        <v>0</v>
      </c>
      <c r="Q21" s="47">
        <f t="shared" si="5"/>
        <v>0</v>
      </c>
      <c r="R21" s="47">
        <f t="shared" si="6"/>
        <v>0</v>
      </c>
      <c r="S21" s="47">
        <f t="shared" si="7"/>
        <v>0</v>
      </c>
      <c r="T21" s="47">
        <f t="shared" si="8"/>
        <v>0</v>
      </c>
      <c r="U21" s="36"/>
    </row>
    <row r="22" spans="10:23">
      <c r="J22" s="46">
        <v>13</v>
      </c>
      <c r="K22" s="47">
        <f t="shared" si="1"/>
        <v>9.93869E-2</v>
      </c>
      <c r="L22" s="47">
        <f t="shared" si="2"/>
        <v>9.93869E-2</v>
      </c>
      <c r="M22" s="47">
        <f t="shared" si="9"/>
        <v>0</v>
      </c>
      <c r="N22" s="48">
        <f t="shared" si="10"/>
        <v>0</v>
      </c>
      <c r="O22" s="49">
        <f t="shared" si="3"/>
        <v>76.536100000000005</v>
      </c>
      <c r="P22" s="47">
        <f t="shared" si="4"/>
        <v>0</v>
      </c>
      <c r="Q22" s="47">
        <f t="shared" si="5"/>
        <v>0</v>
      </c>
      <c r="R22" s="47">
        <f t="shared" si="6"/>
        <v>0</v>
      </c>
      <c r="S22" s="47">
        <f t="shared" si="7"/>
        <v>0</v>
      </c>
      <c r="T22" s="47">
        <f t="shared" si="8"/>
        <v>0</v>
      </c>
      <c r="U22" s="37"/>
    </row>
    <row r="23" spans="10:23">
      <c r="J23" s="46">
        <v>14</v>
      </c>
      <c r="K23" s="47">
        <f t="shared" si="1"/>
        <v>7.0746900000000001E-2</v>
      </c>
      <c r="L23" s="47">
        <f t="shared" si="2"/>
        <v>0.10924209999999999</v>
      </c>
      <c r="M23" s="47">
        <f t="shared" si="9"/>
        <v>3.8495199999999993E-2</v>
      </c>
      <c r="N23" s="48">
        <f t="shared" si="10"/>
        <v>0.35238429140413813</v>
      </c>
      <c r="O23" s="49">
        <f t="shared" si="3"/>
        <v>77.070700000000002</v>
      </c>
      <c r="P23" s="47">
        <f t="shared" si="4"/>
        <v>-1.3075999999999999E-3</v>
      </c>
      <c r="Q23" s="47">
        <f t="shared" si="5"/>
        <v>2.2208200000000001E-2</v>
      </c>
      <c r="R23" s="47">
        <f t="shared" si="6"/>
        <v>3.84952E-2</v>
      </c>
      <c r="S23" s="47">
        <f t="shared" si="7"/>
        <v>5.4782200000000003E-2</v>
      </c>
      <c r="T23" s="47">
        <f t="shared" si="8"/>
        <v>7.8298000000000006E-2</v>
      </c>
      <c r="U23" s="37">
        <f>Criteria!I3</f>
        <v>0</v>
      </c>
    </row>
    <row r="24" spans="10:23">
      <c r="J24" s="46">
        <v>15</v>
      </c>
      <c r="K24" s="47">
        <f t="shared" si="1"/>
        <v>7.5047199999999994E-2</v>
      </c>
      <c r="L24" s="47">
        <f t="shared" si="2"/>
        <v>0.117869</v>
      </c>
      <c r="M24" s="47">
        <f t="shared" si="9"/>
        <v>4.2821800000000007E-2</v>
      </c>
      <c r="N24" s="48">
        <f t="shared" si="10"/>
        <v>0.36329993467323901</v>
      </c>
      <c r="O24" s="49">
        <f t="shared" si="3"/>
        <v>76.687399999999997</v>
      </c>
      <c r="P24" s="47">
        <f t="shared" si="4"/>
        <v>-1.4545999999999999E-3</v>
      </c>
      <c r="Q24" s="47">
        <f t="shared" si="5"/>
        <v>2.4704299999999998E-2</v>
      </c>
      <c r="R24" s="47">
        <f t="shared" si="6"/>
        <v>4.2821900000000003E-2</v>
      </c>
      <c r="S24" s="47">
        <f t="shared" si="7"/>
        <v>6.0939399999999998E-2</v>
      </c>
      <c r="T24" s="47">
        <f t="shared" si="8"/>
        <v>8.7098300000000003E-2</v>
      </c>
      <c r="U24" s="37">
        <f>Criteria!I4</f>
        <v>0</v>
      </c>
      <c r="V24" s="31"/>
      <c r="W24" s="39"/>
    </row>
    <row r="25" spans="10:23">
      <c r="J25" s="46">
        <v>16</v>
      </c>
      <c r="K25" s="47">
        <f t="shared" si="1"/>
        <v>8.0215800000000004E-2</v>
      </c>
      <c r="L25" s="47">
        <f t="shared" si="2"/>
        <v>0.12917600000000001</v>
      </c>
      <c r="M25" s="47">
        <f t="shared" si="9"/>
        <v>4.8960200000000009E-2</v>
      </c>
      <c r="N25" s="48">
        <f t="shared" si="10"/>
        <v>0.37901932247476317</v>
      </c>
      <c r="O25" s="49">
        <f t="shared" si="3"/>
        <v>75.464100000000002</v>
      </c>
      <c r="P25" s="47">
        <f t="shared" si="4"/>
        <v>-1.6631E-3</v>
      </c>
      <c r="Q25" s="47">
        <f t="shared" si="5"/>
        <v>2.8245599999999999E-2</v>
      </c>
      <c r="R25" s="47">
        <f t="shared" si="6"/>
        <v>4.8960200000000002E-2</v>
      </c>
      <c r="S25" s="47">
        <f t="shared" si="7"/>
        <v>6.9674899999999998E-2</v>
      </c>
      <c r="T25" s="47">
        <f t="shared" si="8"/>
        <v>9.9583500000000005E-2</v>
      </c>
      <c r="U25" s="37">
        <f>Criteria!I5</f>
        <v>0</v>
      </c>
    </row>
    <row r="26" spans="10:23">
      <c r="J26" s="50">
        <v>17</v>
      </c>
      <c r="K26" s="51">
        <f t="shared" si="1"/>
        <v>8.9689699999999997E-2</v>
      </c>
      <c r="L26" s="51">
        <f t="shared" si="2"/>
        <v>0.13871639999999999</v>
      </c>
      <c r="M26" s="51">
        <f t="shared" si="9"/>
        <v>4.9026699999999993E-2</v>
      </c>
      <c r="N26" s="52">
        <f t="shared" si="10"/>
        <v>0.35343117324267354</v>
      </c>
      <c r="O26" s="53">
        <f t="shared" si="3"/>
        <v>73.896799999999999</v>
      </c>
      <c r="P26" s="51">
        <f t="shared" si="4"/>
        <v>-1.6654E-3</v>
      </c>
      <c r="Q26" s="51">
        <f t="shared" si="5"/>
        <v>2.8283900000000001E-2</v>
      </c>
      <c r="R26" s="51">
        <f t="shared" si="6"/>
        <v>4.9026599999999997E-2</v>
      </c>
      <c r="S26" s="51">
        <f t="shared" si="7"/>
        <v>6.9769399999999995E-2</v>
      </c>
      <c r="T26" s="51">
        <f t="shared" si="8"/>
        <v>9.9718600000000004E-2</v>
      </c>
      <c r="U26" s="37">
        <f>Criteria!I6</f>
        <v>0</v>
      </c>
    </row>
    <row r="27" spans="10:23">
      <c r="J27" s="50">
        <v>18</v>
      </c>
      <c r="K27" s="51">
        <f t="shared" si="1"/>
        <v>0.1005457</v>
      </c>
      <c r="L27" s="51">
        <f t="shared" si="2"/>
        <v>0.14411060000000001</v>
      </c>
      <c r="M27" s="51">
        <f t="shared" si="9"/>
        <v>4.3564900000000004E-2</v>
      </c>
      <c r="N27" s="52">
        <f t="shared" si="10"/>
        <v>0.30230184316767816</v>
      </c>
      <c r="O27" s="53">
        <f t="shared" si="3"/>
        <v>71.408799999999999</v>
      </c>
      <c r="P27" s="51">
        <f t="shared" si="4"/>
        <v>-1.4798000000000001E-3</v>
      </c>
      <c r="Q27" s="51">
        <f t="shared" si="5"/>
        <v>2.5132999999999999E-2</v>
      </c>
      <c r="R27" s="51">
        <f t="shared" si="6"/>
        <v>4.3565E-2</v>
      </c>
      <c r="S27" s="51">
        <f t="shared" si="7"/>
        <v>6.1996900000000001E-2</v>
      </c>
      <c r="T27" s="51">
        <f t="shared" si="8"/>
        <v>8.8609800000000002E-2</v>
      </c>
      <c r="U27" s="37">
        <f>Criteria!I7</f>
        <v>0</v>
      </c>
    </row>
    <row r="28" spans="10:23">
      <c r="J28" s="46">
        <v>19</v>
      </c>
      <c r="K28" s="47">
        <f t="shared" si="1"/>
        <v>0.1449809</v>
      </c>
      <c r="L28" s="47">
        <f t="shared" si="2"/>
        <v>0.13493040000000001</v>
      </c>
      <c r="M28" s="47">
        <f t="shared" si="9"/>
        <v>-1.005049999999999E-2</v>
      </c>
      <c r="N28" s="48">
        <f t="shared" si="10"/>
        <v>-7.4486550102867768E-2</v>
      </c>
      <c r="O28" s="49">
        <f t="shared" si="3"/>
        <v>69.277699999999996</v>
      </c>
      <c r="P28" s="47">
        <f t="shared" si="4"/>
        <v>0</v>
      </c>
      <c r="Q28" s="47">
        <f t="shared" si="5"/>
        <v>0</v>
      </c>
      <c r="R28" s="47">
        <f t="shared" si="6"/>
        <v>0</v>
      </c>
      <c r="S28" s="47">
        <f t="shared" si="7"/>
        <v>0</v>
      </c>
      <c r="T28" s="47">
        <f t="shared" si="8"/>
        <v>0</v>
      </c>
      <c r="U28" s="36"/>
    </row>
    <row r="29" spans="10:23">
      <c r="J29" s="46">
        <v>20</v>
      </c>
      <c r="K29" s="47">
        <f t="shared" si="1"/>
        <v>0.14275550000000001</v>
      </c>
      <c r="L29" s="47">
        <f t="shared" si="2"/>
        <v>0.12622120000000001</v>
      </c>
      <c r="M29" s="47">
        <f t="shared" si="9"/>
        <v>-1.6534300000000002E-2</v>
      </c>
      <c r="N29" s="48">
        <f t="shared" si="10"/>
        <v>-0.1309946348157045</v>
      </c>
      <c r="O29" s="49">
        <f t="shared" si="3"/>
        <v>67.224299999999999</v>
      </c>
      <c r="P29" s="47">
        <f t="shared" si="4"/>
        <v>0</v>
      </c>
      <c r="Q29" s="47">
        <f t="shared" si="5"/>
        <v>0</v>
      </c>
      <c r="R29" s="47">
        <f t="shared" si="6"/>
        <v>0</v>
      </c>
      <c r="S29" s="47">
        <f t="shared" si="7"/>
        <v>0</v>
      </c>
      <c r="T29" s="47">
        <f t="shared" si="8"/>
        <v>0</v>
      </c>
      <c r="U29" s="36"/>
    </row>
    <row r="30" spans="10:23">
      <c r="J30" s="46">
        <v>21</v>
      </c>
      <c r="K30" s="47">
        <f t="shared" si="1"/>
        <v>0.13172410000000001</v>
      </c>
      <c r="L30" s="47">
        <f t="shared" si="2"/>
        <v>0.119492</v>
      </c>
      <c r="M30" s="47">
        <f t="shared" si="9"/>
        <v>-1.223210000000001E-2</v>
      </c>
      <c r="N30" s="48">
        <f t="shared" si="10"/>
        <v>-0.1023675225119674</v>
      </c>
      <c r="O30" s="49">
        <f t="shared" si="3"/>
        <v>65.239500000000007</v>
      </c>
      <c r="P30" s="47">
        <f t="shared" si="4"/>
        <v>0</v>
      </c>
      <c r="Q30" s="47">
        <f t="shared" si="5"/>
        <v>0</v>
      </c>
      <c r="R30" s="47">
        <f t="shared" si="6"/>
        <v>0</v>
      </c>
      <c r="S30" s="47">
        <f t="shared" si="7"/>
        <v>0</v>
      </c>
      <c r="T30" s="47">
        <f t="shared" si="8"/>
        <v>0</v>
      </c>
      <c r="U30" s="36"/>
    </row>
    <row r="31" spans="10:23">
      <c r="J31" s="46">
        <v>22</v>
      </c>
      <c r="K31" s="47">
        <f t="shared" si="1"/>
        <v>0.11450539999999999</v>
      </c>
      <c r="L31" s="47">
        <f t="shared" si="2"/>
        <v>0.10736030000000001</v>
      </c>
      <c r="M31" s="47">
        <f t="shared" si="9"/>
        <v>-7.1450999999999876E-3</v>
      </c>
      <c r="N31" s="48">
        <f t="shared" si="10"/>
        <v>-6.6552533850967141E-2</v>
      </c>
      <c r="O31" s="49">
        <f t="shared" si="3"/>
        <v>64.721199999999996</v>
      </c>
      <c r="P31" s="47">
        <f t="shared" si="4"/>
        <v>0</v>
      </c>
      <c r="Q31" s="47">
        <f t="shared" si="5"/>
        <v>0</v>
      </c>
      <c r="R31" s="47">
        <f t="shared" si="6"/>
        <v>0</v>
      </c>
      <c r="S31" s="47">
        <f t="shared" si="7"/>
        <v>0</v>
      </c>
      <c r="T31" s="47">
        <f t="shared" si="8"/>
        <v>0</v>
      </c>
      <c r="U31" s="36"/>
    </row>
    <row r="32" spans="10:23">
      <c r="J32" s="46">
        <v>23</v>
      </c>
      <c r="K32" s="47">
        <f t="shared" si="1"/>
        <v>9.3060599999999993E-2</v>
      </c>
      <c r="L32" s="47">
        <f t="shared" si="2"/>
        <v>8.9257400000000001E-2</v>
      </c>
      <c r="M32" s="47">
        <f t="shared" si="9"/>
        <v>-3.8031999999999927E-3</v>
      </c>
      <c r="N32" s="48">
        <f t="shared" si="10"/>
        <v>-4.2609352277794249E-2</v>
      </c>
      <c r="O32" s="49">
        <f t="shared" si="3"/>
        <v>63.967300000000002</v>
      </c>
      <c r="P32" s="47">
        <f t="shared" si="4"/>
        <v>0</v>
      </c>
      <c r="Q32" s="47">
        <f t="shared" si="5"/>
        <v>0</v>
      </c>
      <c r="R32" s="47">
        <f t="shared" si="6"/>
        <v>0</v>
      </c>
      <c r="S32" s="47">
        <f t="shared" si="7"/>
        <v>0</v>
      </c>
      <c r="T32" s="47">
        <f t="shared" si="8"/>
        <v>0</v>
      </c>
      <c r="U32" s="36"/>
    </row>
    <row r="33" spans="10:26">
      <c r="J33" s="46">
        <v>24</v>
      </c>
      <c r="K33" s="47">
        <f t="shared" si="1"/>
        <v>7.6882699999999998E-2</v>
      </c>
      <c r="L33" s="47">
        <f t="shared" si="2"/>
        <v>7.3057999999999998E-2</v>
      </c>
      <c r="M33" s="47">
        <f t="shared" si="9"/>
        <v>-3.8247000000000003E-3</v>
      </c>
      <c r="N33" s="48">
        <f t="shared" si="10"/>
        <v>-5.2351556297736052E-2</v>
      </c>
      <c r="O33" s="49">
        <f t="shared" si="3"/>
        <v>63.276200000000003</v>
      </c>
      <c r="P33" s="47">
        <f t="shared" si="4"/>
        <v>0</v>
      </c>
      <c r="Q33" s="47">
        <f t="shared" si="5"/>
        <v>0</v>
      </c>
      <c r="R33" s="47">
        <f t="shared" si="6"/>
        <v>0</v>
      </c>
      <c r="S33" s="47">
        <f t="shared" si="7"/>
        <v>0</v>
      </c>
      <c r="T33" s="47">
        <f t="shared" si="8"/>
        <v>0</v>
      </c>
      <c r="U33" s="36"/>
    </row>
    <row r="34" spans="10:26">
      <c r="P34" s="41"/>
    </row>
    <row r="35" spans="10:26">
      <c r="J35" s="32"/>
      <c r="K35" s="33"/>
      <c r="L35" s="31"/>
      <c r="M35" s="34"/>
      <c r="N35" s="31"/>
      <c r="P35" s="35"/>
      <c r="Q35" s="35"/>
      <c r="R35" s="35"/>
      <c r="S35" s="35"/>
      <c r="T35" s="35"/>
      <c r="V35" s="35"/>
      <c r="W35" s="35"/>
      <c r="X35" s="35"/>
      <c r="Y35" s="35"/>
      <c r="Z35" s="35"/>
    </row>
    <row r="36" spans="10:26">
      <c r="J36" s="32"/>
      <c r="K36" s="33"/>
      <c r="L36" s="31"/>
      <c r="M36" s="34"/>
      <c r="N36" s="31"/>
      <c r="O36" s="11"/>
      <c r="P36" s="35"/>
      <c r="Q36" s="35"/>
      <c r="R36" s="35"/>
      <c r="S36" s="35"/>
      <c r="T36" s="35"/>
      <c r="V36" s="35"/>
      <c r="W36" s="35"/>
      <c r="X36" s="35"/>
      <c r="Y36" s="35"/>
      <c r="Z36" s="35"/>
    </row>
    <row r="37" spans="10:26">
      <c r="J37" s="32"/>
      <c r="K37" s="33"/>
      <c r="L37" s="31"/>
      <c r="M37" s="34"/>
      <c r="N37" s="31"/>
      <c r="O37" s="11"/>
      <c r="P37" s="35"/>
      <c r="Q37" s="35"/>
      <c r="R37" s="35"/>
      <c r="S37" s="35"/>
      <c r="T37" s="35"/>
      <c r="V37" s="35"/>
      <c r="W37" s="35"/>
      <c r="X37" s="35"/>
      <c r="Y37" s="35"/>
      <c r="Z37" s="35"/>
    </row>
    <row r="38" spans="10:26">
      <c r="J38" s="32"/>
      <c r="K38" s="33"/>
      <c r="L38" s="31"/>
      <c r="M38" s="34"/>
      <c r="N38" s="31"/>
      <c r="O38" s="11"/>
      <c r="P38" s="35"/>
      <c r="Q38" s="35"/>
      <c r="R38" s="35"/>
      <c r="S38" s="35"/>
      <c r="T38" s="35"/>
      <c r="V38" s="35"/>
      <c r="W38" s="35"/>
      <c r="X38" s="35"/>
      <c r="Y38" s="35"/>
      <c r="Z38" s="35"/>
    </row>
    <row r="39" spans="10:26">
      <c r="J39" s="32"/>
      <c r="K39" s="33"/>
      <c r="L39" s="31"/>
      <c r="M39" s="34"/>
      <c r="N39" s="31"/>
      <c r="P39" s="35"/>
      <c r="Q39" s="35"/>
      <c r="R39" s="35"/>
      <c r="S39" s="35"/>
      <c r="T39" s="35"/>
      <c r="V39" s="35"/>
      <c r="W39" s="35"/>
      <c r="X39" s="35"/>
      <c r="Y39" s="35"/>
      <c r="Z39" s="35"/>
    </row>
    <row r="40" spans="10:26">
      <c r="J40" s="32"/>
      <c r="K40" s="33"/>
      <c r="L40" s="31"/>
      <c r="M40" s="34"/>
      <c r="N40" s="31"/>
      <c r="P40" s="35"/>
      <c r="Q40" s="35"/>
      <c r="R40" s="35"/>
      <c r="S40" s="35"/>
      <c r="T40" s="35"/>
      <c r="V40" s="35"/>
      <c r="W40" s="35"/>
      <c r="X40" s="35"/>
      <c r="Y40" s="35"/>
      <c r="Z40" s="35"/>
    </row>
    <row r="41" spans="10:26">
      <c r="J41" s="32"/>
      <c r="K41" s="33"/>
      <c r="L41" s="31"/>
      <c r="M41" s="34"/>
      <c r="N41" s="31"/>
      <c r="P41" s="35"/>
      <c r="Q41" s="35"/>
      <c r="R41" s="35"/>
      <c r="S41" s="35"/>
      <c r="T41" s="35"/>
      <c r="V41" s="35"/>
      <c r="W41" s="35"/>
      <c r="X41" s="35"/>
      <c r="Y41" s="35"/>
      <c r="Z41" s="35"/>
    </row>
    <row r="42" spans="10:26">
      <c r="J42" s="32"/>
      <c r="K42" s="33"/>
      <c r="L42" s="31"/>
      <c r="M42" s="34"/>
      <c r="N42" s="31"/>
      <c r="P42" s="35"/>
      <c r="Q42" s="35"/>
      <c r="R42" s="35"/>
      <c r="S42" s="35"/>
      <c r="T42" s="35"/>
      <c r="V42" s="35"/>
      <c r="W42" s="35"/>
      <c r="X42" s="35"/>
      <c r="Y42" s="35"/>
      <c r="Z42" s="35"/>
    </row>
    <row r="43" spans="10:26">
      <c r="J43" s="32"/>
      <c r="K43" s="33"/>
      <c r="L43" s="31"/>
      <c r="M43" s="34"/>
      <c r="N43" s="31"/>
      <c r="P43" s="35"/>
      <c r="Q43" s="35"/>
      <c r="R43" s="35"/>
      <c r="S43" s="35"/>
      <c r="T43" s="35"/>
      <c r="V43" s="35"/>
      <c r="W43" s="35"/>
      <c r="X43" s="35"/>
      <c r="Y43" s="35"/>
      <c r="Z43" s="35"/>
    </row>
    <row r="44" spans="10:26">
      <c r="J44" s="32"/>
      <c r="K44" s="33"/>
      <c r="L44" s="31"/>
      <c r="M44" s="34"/>
      <c r="N44" s="31"/>
      <c r="P44" s="35"/>
      <c r="Q44" s="35"/>
      <c r="R44" s="35"/>
      <c r="S44" s="35"/>
      <c r="T44" s="35"/>
      <c r="V44" s="35"/>
      <c r="W44" s="35"/>
      <c r="X44" s="35"/>
      <c r="Y44" s="35"/>
      <c r="Z44" s="35"/>
    </row>
    <row r="45" spans="10:26">
      <c r="J45" s="32"/>
      <c r="K45" s="33"/>
      <c r="L45" s="31"/>
      <c r="M45" s="34"/>
      <c r="N45" s="31"/>
      <c r="P45" s="35"/>
      <c r="Q45" s="35"/>
      <c r="R45" s="35"/>
      <c r="S45" s="35"/>
      <c r="T45" s="35"/>
      <c r="V45" s="35"/>
      <c r="W45" s="35"/>
      <c r="X45" s="35"/>
      <c r="Y45" s="35"/>
      <c r="Z45" s="35"/>
    </row>
    <row r="46" spans="10:26">
      <c r="J46" s="32"/>
      <c r="K46" s="33"/>
      <c r="L46" s="31"/>
      <c r="M46" s="34"/>
      <c r="N46" s="31"/>
      <c r="P46" s="35"/>
      <c r="Q46" s="35"/>
      <c r="R46" s="35"/>
      <c r="S46" s="35"/>
      <c r="T46" s="35"/>
      <c r="V46" s="35"/>
      <c r="W46" s="35"/>
      <c r="X46" s="35"/>
      <c r="Y46" s="35"/>
      <c r="Z46" s="35"/>
    </row>
    <row r="47" spans="10:26">
      <c r="J47" s="32"/>
      <c r="K47" s="33"/>
      <c r="L47" s="31"/>
      <c r="M47" s="34"/>
      <c r="N47" s="31"/>
      <c r="P47" s="35"/>
      <c r="Q47" s="35"/>
      <c r="R47" s="35"/>
      <c r="S47" s="35"/>
      <c r="T47" s="35"/>
      <c r="V47" s="35"/>
      <c r="W47" s="35"/>
      <c r="X47" s="35"/>
      <c r="Y47" s="35"/>
      <c r="Z47" s="35"/>
    </row>
    <row r="48" spans="10:26">
      <c r="J48" s="32"/>
      <c r="K48" s="33"/>
      <c r="L48" s="31"/>
      <c r="M48" s="34"/>
      <c r="N48" s="31"/>
      <c r="P48" s="35"/>
      <c r="Q48" s="35"/>
      <c r="R48" s="35"/>
      <c r="S48" s="35"/>
      <c r="T48" s="35"/>
      <c r="V48" s="35"/>
      <c r="W48" s="35"/>
      <c r="X48" s="35"/>
      <c r="Y48" s="35"/>
      <c r="Z48" s="35"/>
    </row>
    <row r="49" spans="10:26">
      <c r="J49" s="32"/>
      <c r="K49" s="33"/>
      <c r="L49" s="31"/>
      <c r="M49" s="34"/>
      <c r="N49" s="31"/>
      <c r="P49" s="35"/>
      <c r="Q49" s="35"/>
      <c r="R49" s="35"/>
      <c r="S49" s="35"/>
      <c r="T49" s="35"/>
      <c r="V49" s="35"/>
      <c r="W49" s="35"/>
      <c r="X49" s="35"/>
      <c r="Y49" s="35"/>
      <c r="Z49" s="35"/>
    </row>
    <row r="50" spans="10:26">
      <c r="J50" s="32"/>
      <c r="K50" s="33"/>
      <c r="L50" s="31"/>
      <c r="M50" s="34"/>
      <c r="N50" s="31"/>
      <c r="P50" s="35"/>
      <c r="Q50" s="35"/>
      <c r="R50" s="35"/>
      <c r="S50" s="35"/>
      <c r="T50" s="35"/>
      <c r="V50" s="35"/>
      <c r="W50" s="35"/>
      <c r="X50" s="35"/>
      <c r="Y50" s="35"/>
      <c r="Z50" s="35"/>
    </row>
    <row r="51" spans="10:26">
      <c r="J51" s="32"/>
      <c r="K51" s="33"/>
      <c r="L51" s="31"/>
      <c r="M51" s="34"/>
      <c r="N51" s="31"/>
      <c r="P51" s="35"/>
      <c r="Q51" s="35"/>
      <c r="R51" s="35"/>
      <c r="S51" s="35"/>
      <c r="T51" s="35"/>
      <c r="V51" s="35"/>
      <c r="W51" s="35"/>
      <c r="X51" s="35"/>
      <c r="Y51" s="35"/>
      <c r="Z51" s="35"/>
    </row>
    <row r="52" spans="10:26">
      <c r="J52" s="32"/>
      <c r="K52" s="33"/>
      <c r="L52" s="31"/>
      <c r="M52" s="34"/>
      <c r="N52" s="31"/>
      <c r="P52" s="35"/>
      <c r="Q52" s="35"/>
      <c r="R52" s="35"/>
      <c r="S52" s="35"/>
      <c r="T52" s="35"/>
      <c r="V52" s="35"/>
      <c r="W52" s="35"/>
      <c r="X52" s="35"/>
      <c r="Y52" s="35"/>
      <c r="Z52" s="35"/>
    </row>
    <row r="53" spans="10:26">
      <c r="J53" s="32"/>
      <c r="K53" s="33"/>
      <c r="L53" s="31"/>
      <c r="M53" s="34"/>
      <c r="N53" s="31"/>
      <c r="P53" s="35"/>
      <c r="Q53" s="35"/>
      <c r="R53" s="35"/>
      <c r="S53" s="35"/>
      <c r="T53" s="35"/>
      <c r="V53" s="35"/>
      <c r="W53" s="35"/>
      <c r="X53" s="35"/>
      <c r="Y53" s="35"/>
      <c r="Z53" s="35"/>
    </row>
    <row r="54" spans="10:26">
      <c r="J54" s="32"/>
      <c r="K54" s="33"/>
      <c r="L54" s="31"/>
      <c r="M54" s="34"/>
      <c r="N54" s="31"/>
      <c r="P54" s="35"/>
      <c r="Q54" s="35"/>
      <c r="R54" s="35"/>
      <c r="S54" s="35"/>
      <c r="T54" s="35"/>
      <c r="V54" s="35"/>
      <c r="W54" s="35"/>
      <c r="X54" s="35"/>
      <c r="Y54" s="35"/>
      <c r="Z54" s="35"/>
    </row>
    <row r="55" spans="10:26">
      <c r="J55" s="32"/>
      <c r="K55" s="33"/>
      <c r="L55" s="31"/>
      <c r="M55" s="34"/>
      <c r="N55" s="31"/>
      <c r="P55" s="35"/>
      <c r="Q55" s="35"/>
      <c r="R55" s="35"/>
      <c r="S55" s="35"/>
      <c r="T55" s="35"/>
      <c r="V55" s="35"/>
      <c r="W55" s="35"/>
      <c r="X55" s="35"/>
      <c r="Y55" s="35"/>
      <c r="Z55" s="35"/>
    </row>
    <row r="56" spans="10:26">
      <c r="J56" s="32"/>
      <c r="K56" s="33"/>
      <c r="L56" s="31"/>
      <c r="M56" s="34"/>
      <c r="N56" s="31"/>
      <c r="P56" s="35"/>
      <c r="Q56" s="35"/>
      <c r="R56" s="35"/>
      <c r="S56" s="35"/>
      <c r="T56" s="35"/>
      <c r="V56" s="35"/>
      <c r="W56" s="35"/>
      <c r="X56" s="35"/>
      <c r="Y56" s="35"/>
      <c r="Z56" s="35"/>
    </row>
    <row r="57" spans="10:26">
      <c r="J57" s="32"/>
      <c r="K57" s="33"/>
      <c r="L57" s="31"/>
      <c r="M57" s="34"/>
      <c r="N57" s="31"/>
      <c r="P57" s="35"/>
      <c r="Q57" s="35"/>
      <c r="R57" s="35"/>
      <c r="S57" s="35"/>
      <c r="T57" s="35"/>
      <c r="V57" s="35"/>
      <c r="W57" s="35"/>
      <c r="X57" s="35"/>
      <c r="Y57" s="35"/>
      <c r="Z57" s="35"/>
    </row>
    <row r="58" spans="10:26">
      <c r="J58" s="32"/>
      <c r="K58" s="33"/>
      <c r="L58" s="31"/>
      <c r="M58" s="34"/>
      <c r="N58" s="31"/>
      <c r="P58" s="35"/>
      <c r="Q58" s="35"/>
      <c r="R58" s="35"/>
      <c r="S58" s="35"/>
      <c r="T58" s="35"/>
      <c r="V58" s="35"/>
      <c r="W58" s="35"/>
      <c r="X58" s="35"/>
      <c r="Y58" s="35"/>
      <c r="Z58" s="35"/>
    </row>
  </sheetData>
  <protectedRanges>
    <protectedRange password="DD26" sqref="P34 J10:L10 N10:T10 J11:T33 J7:N9" name="Range3_1"/>
  </protectedRanges>
  <dataConsolidate/>
  <mergeCells count="7">
    <mergeCell ref="P7:T8"/>
    <mergeCell ref="J7:J9"/>
    <mergeCell ref="O7:O8"/>
    <mergeCell ref="K7:K8"/>
    <mergeCell ref="L7:L8"/>
    <mergeCell ref="M7:M8"/>
    <mergeCell ref="N7:N8"/>
  </mergeCells>
  <conditionalFormatting sqref="J22 M22">
    <cfRule type="expression" dxfId="35" priority="381">
      <formula>$U$22&lt;&gt;""</formula>
    </cfRule>
  </conditionalFormatting>
  <conditionalFormatting sqref="J23 M23">
    <cfRule type="expression" dxfId="34" priority="379">
      <formula>$U$23&lt;&gt;""</formula>
    </cfRule>
    <cfRule type="expression" priority="380">
      <formula>$U$23</formula>
    </cfRule>
  </conditionalFormatting>
  <conditionalFormatting sqref="J24 M24">
    <cfRule type="expression" dxfId="33" priority="378">
      <formula>$U$24&lt;&gt;""</formula>
    </cfRule>
  </conditionalFormatting>
  <conditionalFormatting sqref="J25 M25">
    <cfRule type="expression" dxfId="32" priority="377">
      <formula>$U$25&lt;&gt;""</formula>
    </cfRule>
  </conditionalFormatting>
  <conditionalFormatting sqref="J26 M26">
    <cfRule type="expression" dxfId="31" priority="376">
      <formula>$U$26&lt;&gt;""</formula>
    </cfRule>
  </conditionalFormatting>
  <conditionalFormatting sqref="J27 M27">
    <cfRule type="expression" dxfId="30" priority="375">
      <formula>$U$27&lt;&gt;""</formula>
    </cfRule>
  </conditionalFormatting>
  <conditionalFormatting sqref="J23 M23">
    <cfRule type="expression" dxfId="29" priority="373">
      <formula>$U$23&lt;&gt;""</formula>
    </cfRule>
  </conditionalFormatting>
  <conditionalFormatting sqref="J22 M22">
    <cfRule type="expression" dxfId="28" priority="368">
      <formula>$U$22&lt;&gt;$U$22</formula>
    </cfRule>
  </conditionalFormatting>
  <conditionalFormatting sqref="K22:L22">
    <cfRule type="expression" dxfId="27" priority="39">
      <formula>$U$22&lt;&gt;""</formula>
    </cfRule>
  </conditionalFormatting>
  <conditionalFormatting sqref="K23:L23">
    <cfRule type="expression" dxfId="26" priority="37">
      <formula>$U$23&lt;&gt;""</formula>
    </cfRule>
    <cfRule type="expression" priority="38">
      <formula>$U$23</formula>
    </cfRule>
  </conditionalFormatting>
  <conditionalFormatting sqref="K24:L24">
    <cfRule type="expression" dxfId="25" priority="36">
      <formula>$U$24&lt;&gt;""</formula>
    </cfRule>
  </conditionalFormatting>
  <conditionalFormatting sqref="K25:L25">
    <cfRule type="expression" dxfId="24" priority="35">
      <formula>$U$25&lt;&gt;""</formula>
    </cfRule>
  </conditionalFormatting>
  <conditionalFormatting sqref="K26:L26">
    <cfRule type="expression" dxfId="23" priority="34">
      <formula>$U$26&lt;&gt;""</formula>
    </cfRule>
  </conditionalFormatting>
  <conditionalFormatting sqref="K27:L27">
    <cfRule type="expression" dxfId="22" priority="33">
      <formula>$U$27&lt;&gt;""</formula>
    </cfRule>
  </conditionalFormatting>
  <conditionalFormatting sqref="K23:L23">
    <cfRule type="expression" dxfId="21" priority="32">
      <formula>$U$23&lt;&gt;""</formula>
    </cfRule>
  </conditionalFormatting>
  <conditionalFormatting sqref="K22:L22">
    <cfRule type="expression" dxfId="20" priority="31">
      <formula>$U$22&lt;&gt;$U$22</formula>
    </cfRule>
  </conditionalFormatting>
  <conditionalFormatting sqref="O22">
    <cfRule type="expression" dxfId="19" priority="30">
      <formula>$U$22&lt;&gt;""</formula>
    </cfRule>
  </conditionalFormatting>
  <conditionalFormatting sqref="O23">
    <cfRule type="expression" dxfId="18" priority="28">
      <formula>$U$23&lt;&gt;""</formula>
    </cfRule>
    <cfRule type="expression" priority="29">
      <formula>$U$23</formula>
    </cfRule>
  </conditionalFormatting>
  <conditionalFormatting sqref="O24">
    <cfRule type="expression" dxfId="17" priority="27">
      <formula>$U$24&lt;&gt;""</formula>
    </cfRule>
  </conditionalFormatting>
  <conditionalFormatting sqref="O25">
    <cfRule type="expression" dxfId="16" priority="26">
      <formula>$U$25&lt;&gt;""</formula>
    </cfRule>
  </conditionalFormatting>
  <conditionalFormatting sqref="O26">
    <cfRule type="expression" dxfId="15" priority="25">
      <formula>$U$26&lt;&gt;""</formula>
    </cfRule>
  </conditionalFormatting>
  <conditionalFormatting sqref="O27">
    <cfRule type="expression" dxfId="14" priority="24">
      <formula>$U$27&lt;&gt;""</formula>
    </cfRule>
  </conditionalFormatting>
  <conditionalFormatting sqref="O23">
    <cfRule type="expression" dxfId="13" priority="23">
      <formula>$U$23&lt;&gt;""</formula>
    </cfRule>
  </conditionalFormatting>
  <conditionalFormatting sqref="O22">
    <cfRule type="expression" dxfId="12" priority="22">
      <formula>$U$22&lt;&gt;$U$22</formula>
    </cfRule>
  </conditionalFormatting>
  <conditionalFormatting sqref="P23:T23">
    <cfRule type="expression" dxfId="11" priority="13">
      <formula>$U$23&lt;&gt;""</formula>
    </cfRule>
    <cfRule type="expression" priority="14">
      <formula>$U$23</formula>
    </cfRule>
  </conditionalFormatting>
  <conditionalFormatting sqref="P24:T24">
    <cfRule type="expression" dxfId="10" priority="12">
      <formula>$U$24&lt;&gt;""</formula>
    </cfRule>
  </conditionalFormatting>
  <conditionalFormatting sqref="P25:T25">
    <cfRule type="expression" dxfId="9" priority="11">
      <formula>$U$25&lt;&gt;""</formula>
    </cfRule>
  </conditionalFormatting>
  <conditionalFormatting sqref="P26:T26">
    <cfRule type="expression" dxfId="8" priority="10">
      <formula>$U$26&lt;&gt;""</formula>
    </cfRule>
  </conditionalFormatting>
  <conditionalFormatting sqref="P27:T27">
    <cfRule type="expression" dxfId="7" priority="9">
      <formula>$U$27&lt;&gt;""</formula>
    </cfRule>
  </conditionalFormatting>
  <conditionalFormatting sqref="P23:T23">
    <cfRule type="expression" dxfId="6" priority="8">
      <formula>$U$23&lt;&gt;""</formula>
    </cfRule>
  </conditionalFormatting>
  <conditionalFormatting sqref="N23">
    <cfRule type="expression" dxfId="5" priority="6">
      <formula>$U$23&lt;&gt;""</formula>
    </cfRule>
    <cfRule type="expression" priority="7">
      <formula>$U$23</formula>
    </cfRule>
  </conditionalFormatting>
  <conditionalFormatting sqref="N24">
    <cfRule type="expression" dxfId="4" priority="5">
      <formula>$U$24&lt;&gt;""</formula>
    </cfRule>
  </conditionalFormatting>
  <conditionalFormatting sqref="N25">
    <cfRule type="expression" dxfId="3" priority="4">
      <formula>$U$25&lt;&gt;""</formula>
    </cfRule>
  </conditionalFormatting>
  <conditionalFormatting sqref="N26">
    <cfRule type="expression" dxfId="2" priority="3">
      <formula>$U$26&lt;&gt;""</formula>
    </cfRule>
  </conditionalFormatting>
  <conditionalFormatting sqref="N27">
    <cfRule type="expression" dxfId="1" priority="2">
      <formula>$U$27&lt;&gt;""</formula>
    </cfRule>
  </conditionalFormatting>
  <conditionalFormatting sqref="N23">
    <cfRule type="expression" dxfId="0" priority="1">
      <formula>$U$23&lt;&gt;""</formula>
    </cfRule>
  </conditionalFormatting>
  <dataValidations count="5">
    <dataValidation type="list" allowBlank="1" showInputMessage="1" showErrorMessage="1" sqref="C11">
      <formula1>cycle</formula1>
    </dataValidation>
    <dataValidation type="list" allowBlank="1" showInputMessage="1" showErrorMessage="1" sqref="C9">
      <formula1>daytype</formula1>
    </dataValidation>
    <dataValidation type="list" allowBlank="1" showInputMessage="1" showErrorMessage="1" sqref="C10">
      <formula1>type</formula1>
    </dataValidation>
    <dataValidation type="list" allowBlank="1" showInputMessage="1" showErrorMessage="1" sqref="C8">
      <formula1>weatheryear</formula1>
    </dataValidation>
    <dataValidation type="list" allowBlank="1" showInputMessage="1" showErrorMessage="1" sqref="C7">
      <formula1>forecast_year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33"/>
  <sheetViews>
    <sheetView topLeftCell="A4014" workbookViewId="0">
      <selection activeCell="G1" sqref="G1:O4033"/>
    </sheetView>
  </sheetViews>
  <sheetFormatPr defaultRowHeight="14.4"/>
  <cols>
    <col min="1" max="1" width="9.88671875" bestFit="1" customWidth="1"/>
    <col min="2" max="2" width="9.33203125" bestFit="1" customWidth="1"/>
    <col min="3" max="3" width="26.6640625" bestFit="1" customWidth="1"/>
    <col min="4" max="4" width="12.33203125" bestFit="1" customWidth="1"/>
    <col min="5" max="5" width="5.109375" style="9" bestFit="1" customWidth="1"/>
    <col min="6" max="6" width="59.6640625" bestFit="1" customWidth="1"/>
  </cols>
  <sheetData>
    <row r="1" spans="1:15">
      <c r="A1" t="s">
        <v>48</v>
      </c>
      <c r="B1" t="s">
        <v>38</v>
      </c>
      <c r="C1" t="s">
        <v>39</v>
      </c>
      <c r="D1" t="s">
        <v>34</v>
      </c>
      <c r="E1" t="s">
        <v>0</v>
      </c>
      <c r="F1" t="s">
        <v>26</v>
      </c>
      <c r="G1" s="9" t="s">
        <v>35</v>
      </c>
      <c r="H1" t="s">
        <v>55</v>
      </c>
      <c r="I1" t="s">
        <v>51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56</v>
      </c>
    </row>
    <row r="2" spans="1:15">
      <c r="A2" s="12" t="s">
        <v>31</v>
      </c>
      <c r="B2" s="14" t="s">
        <v>43</v>
      </c>
      <c r="C2" t="s">
        <v>41</v>
      </c>
      <c r="D2" t="s">
        <v>33</v>
      </c>
      <c r="E2">
        <v>1</v>
      </c>
      <c r="F2" t="str">
        <f>CONCATENATE(A2,B2,C2,D2,E2)</f>
        <v>Average Per Ton1-in-10August System Peak Day100% Cycling1</v>
      </c>
      <c r="G2" s="44">
        <v>0.24141090000000001</v>
      </c>
      <c r="H2" s="14">
        <v>0.24141090000000001</v>
      </c>
      <c r="I2" s="14">
        <v>71.849299999999999</v>
      </c>
      <c r="J2" s="14">
        <v>0</v>
      </c>
      <c r="K2" s="14">
        <v>0</v>
      </c>
      <c r="L2" s="14">
        <v>0</v>
      </c>
      <c r="M2" s="14">
        <v>0</v>
      </c>
      <c r="N2" s="14">
        <v>0</v>
      </c>
      <c r="O2">
        <v>11444</v>
      </c>
    </row>
    <row r="3" spans="1:15">
      <c r="A3" s="12" t="s">
        <v>29</v>
      </c>
      <c r="B3" s="14" t="s">
        <v>43</v>
      </c>
      <c r="C3" t="s">
        <v>41</v>
      </c>
      <c r="D3" t="s">
        <v>33</v>
      </c>
      <c r="E3">
        <v>1</v>
      </c>
      <c r="F3" t="str">
        <f t="shared" ref="F3:F66" si="0">CONCATENATE(A3,B3,C3,D3,E3)</f>
        <v>Average Per Premise1-in-10August System Peak Day100% Cycling1</v>
      </c>
      <c r="G3" s="44">
        <v>1.078786</v>
      </c>
      <c r="H3" s="14">
        <v>1.078786</v>
      </c>
      <c r="I3" s="14">
        <v>71.849299999999999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>
        <v>11444</v>
      </c>
    </row>
    <row r="4" spans="1:15">
      <c r="A4" s="12" t="s">
        <v>30</v>
      </c>
      <c r="B4" s="14" t="s">
        <v>43</v>
      </c>
      <c r="C4" t="s">
        <v>41</v>
      </c>
      <c r="D4" t="s">
        <v>33</v>
      </c>
      <c r="E4">
        <v>1</v>
      </c>
      <c r="F4" t="str">
        <f t="shared" si="0"/>
        <v>Average Per Device1-in-10August System Peak Day100% Cycling1</v>
      </c>
      <c r="G4" s="44">
        <v>0.87508019999999997</v>
      </c>
      <c r="H4" s="14">
        <v>0.87508019999999997</v>
      </c>
      <c r="I4" s="14">
        <v>71.849299999999999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>
        <v>11444</v>
      </c>
    </row>
    <row r="5" spans="1:15">
      <c r="A5" s="12" t="s">
        <v>52</v>
      </c>
      <c r="B5" s="14" t="s">
        <v>43</v>
      </c>
      <c r="C5" t="s">
        <v>41</v>
      </c>
      <c r="D5" t="s">
        <v>33</v>
      </c>
      <c r="E5">
        <v>1</v>
      </c>
      <c r="F5" t="str">
        <f t="shared" si="0"/>
        <v>Aggregate1-in-10August System Peak Day100% Cycling1</v>
      </c>
      <c r="G5" s="44">
        <v>12.34563</v>
      </c>
      <c r="H5" s="14">
        <v>12.34563</v>
      </c>
      <c r="I5" s="14">
        <v>71.849299999999999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>
        <v>11444</v>
      </c>
    </row>
    <row r="6" spans="1:15">
      <c r="A6" s="12" t="s">
        <v>31</v>
      </c>
      <c r="B6" s="14" t="s">
        <v>43</v>
      </c>
      <c r="C6" t="s">
        <v>41</v>
      </c>
      <c r="D6" t="s">
        <v>33</v>
      </c>
      <c r="E6">
        <v>2</v>
      </c>
      <c r="F6" t="str">
        <f t="shared" si="0"/>
        <v>Average Per Ton1-in-10August System Peak Day100% Cycling2</v>
      </c>
      <c r="G6" s="44">
        <v>0.20683499999999999</v>
      </c>
      <c r="H6" s="14">
        <v>0.20683499999999999</v>
      </c>
      <c r="I6" s="14">
        <v>71.935199999999995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>
        <v>11444</v>
      </c>
    </row>
    <row r="7" spans="1:15">
      <c r="A7" s="12" t="s">
        <v>29</v>
      </c>
      <c r="B7" s="14" t="s">
        <v>43</v>
      </c>
      <c r="C7" t="s">
        <v>41</v>
      </c>
      <c r="D7" t="s">
        <v>33</v>
      </c>
      <c r="E7">
        <v>2</v>
      </c>
      <c r="F7" t="str">
        <f t="shared" si="0"/>
        <v>Average Per Premise1-in-10August System Peak Day100% Cycling2</v>
      </c>
      <c r="G7" s="44">
        <v>0.92427820000000005</v>
      </c>
      <c r="H7" s="14">
        <v>0.92427820000000005</v>
      </c>
      <c r="I7" s="14">
        <v>71.935199999999995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>
        <v>11444</v>
      </c>
    </row>
    <row r="8" spans="1:15">
      <c r="A8" s="12" t="s">
        <v>30</v>
      </c>
      <c r="B8" s="14" t="s">
        <v>43</v>
      </c>
      <c r="C8" t="s">
        <v>41</v>
      </c>
      <c r="D8" t="s">
        <v>33</v>
      </c>
      <c r="E8">
        <v>2</v>
      </c>
      <c r="F8" t="str">
        <f t="shared" si="0"/>
        <v>Average Per Device1-in-10August System Peak Day100% Cycling2</v>
      </c>
      <c r="G8" s="44">
        <v>0.74974770000000002</v>
      </c>
      <c r="H8" s="14">
        <v>0.74974770000000002</v>
      </c>
      <c r="I8" s="14">
        <v>71.935199999999995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>
        <v>11444</v>
      </c>
    </row>
    <row r="9" spans="1:15">
      <c r="A9" s="12" t="s">
        <v>52</v>
      </c>
      <c r="B9" s="14" t="s">
        <v>43</v>
      </c>
      <c r="C9" t="s">
        <v>41</v>
      </c>
      <c r="D9" t="s">
        <v>33</v>
      </c>
      <c r="E9">
        <v>2</v>
      </c>
      <c r="F9" t="str">
        <f t="shared" si="0"/>
        <v>Aggregate1-in-10August System Peak Day100% Cycling2</v>
      </c>
      <c r="G9" s="44">
        <v>10.577439999999999</v>
      </c>
      <c r="H9" s="14">
        <v>10.577439999999999</v>
      </c>
      <c r="I9" s="14">
        <v>71.935199999999995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>
        <v>11444</v>
      </c>
    </row>
    <row r="10" spans="1:15">
      <c r="A10" s="12" t="s">
        <v>31</v>
      </c>
      <c r="B10" s="14" t="s">
        <v>43</v>
      </c>
      <c r="C10" t="s">
        <v>41</v>
      </c>
      <c r="D10" t="s">
        <v>33</v>
      </c>
      <c r="E10">
        <v>3</v>
      </c>
      <c r="F10" t="str">
        <f t="shared" si="0"/>
        <v>Average Per Ton1-in-10August System Peak Day100% Cycling3</v>
      </c>
      <c r="G10" s="44">
        <v>0.19248599999999999</v>
      </c>
      <c r="H10" s="14">
        <v>0.19248599999999999</v>
      </c>
      <c r="I10" s="14">
        <v>71.343400000000003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>
        <v>11444</v>
      </c>
    </row>
    <row r="11" spans="1:15">
      <c r="A11" s="12" t="s">
        <v>29</v>
      </c>
      <c r="B11" s="14" t="s">
        <v>43</v>
      </c>
      <c r="C11" t="s">
        <v>41</v>
      </c>
      <c r="D11" t="s">
        <v>33</v>
      </c>
      <c r="E11">
        <v>3</v>
      </c>
      <c r="F11" t="str">
        <f t="shared" si="0"/>
        <v>Average Per Premise1-in-10August System Peak Day100% Cycling3</v>
      </c>
      <c r="G11" s="44">
        <v>0.86015719999999996</v>
      </c>
      <c r="H11" s="14">
        <v>0.86015719999999996</v>
      </c>
      <c r="I11" s="14">
        <v>71.343400000000003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>
        <v>11444</v>
      </c>
    </row>
    <row r="12" spans="1:15">
      <c r="A12" s="12" t="s">
        <v>30</v>
      </c>
      <c r="B12" s="14" t="s">
        <v>43</v>
      </c>
      <c r="C12" t="s">
        <v>41</v>
      </c>
      <c r="D12" t="s">
        <v>33</v>
      </c>
      <c r="E12">
        <v>3</v>
      </c>
      <c r="F12" t="str">
        <f t="shared" si="0"/>
        <v>Average Per Device1-in-10August System Peak Day100% Cycling3</v>
      </c>
      <c r="G12" s="44">
        <v>0.69773459999999998</v>
      </c>
      <c r="H12" s="14">
        <v>0.69773459999999998</v>
      </c>
      <c r="I12" s="14">
        <v>71.343400000000003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>
        <v>11444</v>
      </c>
    </row>
    <row r="13" spans="1:15">
      <c r="A13" s="12" t="s">
        <v>52</v>
      </c>
      <c r="B13" s="14" t="s">
        <v>43</v>
      </c>
      <c r="C13" t="s">
        <v>41</v>
      </c>
      <c r="D13" t="s">
        <v>33</v>
      </c>
      <c r="E13">
        <v>3</v>
      </c>
      <c r="F13" t="str">
        <f t="shared" si="0"/>
        <v>Aggregate1-in-10August System Peak Day100% Cycling3</v>
      </c>
      <c r="G13" s="44">
        <v>9.8436389999999996</v>
      </c>
      <c r="H13" s="14">
        <v>9.8436389999999996</v>
      </c>
      <c r="I13" s="14">
        <v>71.343400000000003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>
        <v>11444</v>
      </c>
    </row>
    <row r="14" spans="1:15">
      <c r="A14" s="12" t="s">
        <v>31</v>
      </c>
      <c r="B14" s="14" t="s">
        <v>43</v>
      </c>
      <c r="C14" t="s">
        <v>41</v>
      </c>
      <c r="D14" t="s">
        <v>33</v>
      </c>
      <c r="E14">
        <v>4</v>
      </c>
      <c r="F14" t="str">
        <f t="shared" si="0"/>
        <v>Average Per Ton1-in-10August System Peak Day100% Cycling4</v>
      </c>
      <c r="G14" s="44">
        <v>0.17510249999999999</v>
      </c>
      <c r="H14" s="14">
        <v>0.17510249999999999</v>
      </c>
      <c r="I14" s="14">
        <v>71.17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>
        <v>11444</v>
      </c>
    </row>
    <row r="15" spans="1:15">
      <c r="A15" s="12" t="s">
        <v>29</v>
      </c>
      <c r="B15" s="14" t="s">
        <v>43</v>
      </c>
      <c r="C15" t="s">
        <v>41</v>
      </c>
      <c r="D15" t="s">
        <v>33</v>
      </c>
      <c r="E15">
        <v>4</v>
      </c>
      <c r="F15" t="str">
        <f t="shared" si="0"/>
        <v>Average Per Premise1-in-10August System Peak Day100% Cycling4</v>
      </c>
      <c r="G15" s="44">
        <v>0.78247580000000005</v>
      </c>
      <c r="H15" s="14">
        <v>0.78247580000000005</v>
      </c>
      <c r="I15" s="14">
        <v>71.17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>
        <v>11444</v>
      </c>
    </row>
    <row r="16" spans="1:15">
      <c r="A16" s="12" t="s">
        <v>30</v>
      </c>
      <c r="B16" s="14" t="s">
        <v>43</v>
      </c>
      <c r="C16" t="s">
        <v>41</v>
      </c>
      <c r="D16" t="s">
        <v>33</v>
      </c>
      <c r="E16">
        <v>4</v>
      </c>
      <c r="F16" t="str">
        <f t="shared" si="0"/>
        <v>Average Per Device1-in-10August System Peak Day100% Cycling4</v>
      </c>
      <c r="G16" s="44">
        <v>0.63472170000000006</v>
      </c>
      <c r="H16" s="14">
        <v>0.63472170000000006</v>
      </c>
      <c r="I16" s="14">
        <v>71.17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>
        <v>11444</v>
      </c>
    </row>
    <row r="17" spans="1:15">
      <c r="A17" s="12" t="s">
        <v>52</v>
      </c>
      <c r="B17" s="14" t="s">
        <v>43</v>
      </c>
      <c r="C17" t="s">
        <v>41</v>
      </c>
      <c r="D17" t="s">
        <v>33</v>
      </c>
      <c r="E17">
        <v>4</v>
      </c>
      <c r="F17" t="str">
        <f t="shared" si="0"/>
        <v>Aggregate1-in-10August System Peak Day100% Cycling4</v>
      </c>
      <c r="G17" s="44">
        <v>8.9546530000000004</v>
      </c>
      <c r="H17" s="14">
        <v>8.9546530000000004</v>
      </c>
      <c r="I17" s="14">
        <v>71.17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>
        <v>11444</v>
      </c>
    </row>
    <row r="18" spans="1:15">
      <c r="A18" s="12" t="s">
        <v>31</v>
      </c>
      <c r="B18" s="14" t="s">
        <v>43</v>
      </c>
      <c r="C18" t="s">
        <v>41</v>
      </c>
      <c r="D18" t="s">
        <v>33</v>
      </c>
      <c r="E18">
        <v>5</v>
      </c>
      <c r="F18" t="str">
        <f t="shared" si="0"/>
        <v>Average Per Ton1-in-10August System Peak Day100% Cycling5</v>
      </c>
      <c r="G18" s="44">
        <v>0.17223189999999999</v>
      </c>
      <c r="H18" s="14">
        <v>0.17223189999999999</v>
      </c>
      <c r="I18" s="14">
        <v>71.28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>
        <v>11444</v>
      </c>
    </row>
    <row r="19" spans="1:15">
      <c r="A19" s="12" t="s">
        <v>29</v>
      </c>
      <c r="B19" s="14" t="s">
        <v>43</v>
      </c>
      <c r="C19" t="s">
        <v>41</v>
      </c>
      <c r="D19" t="s">
        <v>33</v>
      </c>
      <c r="E19">
        <v>5</v>
      </c>
      <c r="F19" t="str">
        <f t="shared" si="0"/>
        <v>Average Per Premise1-in-10August System Peak Day100% Cycling5</v>
      </c>
      <c r="G19" s="44">
        <v>0.76964790000000005</v>
      </c>
      <c r="H19" s="14">
        <v>0.76964790000000005</v>
      </c>
      <c r="I19" s="14">
        <v>71.28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>
        <v>11444</v>
      </c>
    </row>
    <row r="20" spans="1:15">
      <c r="A20" s="12" t="s">
        <v>30</v>
      </c>
      <c r="B20" s="14" t="s">
        <v>43</v>
      </c>
      <c r="C20" t="s">
        <v>41</v>
      </c>
      <c r="D20" t="s">
        <v>33</v>
      </c>
      <c r="E20">
        <v>5</v>
      </c>
      <c r="F20" t="str">
        <f t="shared" si="0"/>
        <v>Average Per Device1-in-10August System Peak Day100% Cycling5</v>
      </c>
      <c r="G20" s="44">
        <v>0.62431610000000004</v>
      </c>
      <c r="H20" s="14">
        <v>0.62431610000000004</v>
      </c>
      <c r="I20" s="14">
        <v>71.28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>
        <v>11444</v>
      </c>
    </row>
    <row r="21" spans="1:15">
      <c r="A21" s="12" t="s">
        <v>52</v>
      </c>
      <c r="B21" s="14" t="s">
        <v>43</v>
      </c>
      <c r="C21" t="s">
        <v>41</v>
      </c>
      <c r="D21" t="s">
        <v>33</v>
      </c>
      <c r="E21">
        <v>5</v>
      </c>
      <c r="F21" t="str">
        <f t="shared" si="0"/>
        <v>Aggregate1-in-10August System Peak Day100% Cycling5</v>
      </c>
      <c r="G21" s="44">
        <v>8.8078509999999994</v>
      </c>
      <c r="H21" s="14">
        <v>8.8078509999999994</v>
      </c>
      <c r="I21" s="14">
        <v>71.28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>
        <v>11444</v>
      </c>
    </row>
    <row r="22" spans="1:15">
      <c r="A22" s="12" t="s">
        <v>31</v>
      </c>
      <c r="B22" s="14" t="s">
        <v>43</v>
      </c>
      <c r="C22" t="s">
        <v>41</v>
      </c>
      <c r="D22" t="s">
        <v>33</v>
      </c>
      <c r="E22">
        <v>6</v>
      </c>
      <c r="F22" t="str">
        <f t="shared" si="0"/>
        <v>Average Per Ton1-in-10August System Peak Day100% Cycling6</v>
      </c>
      <c r="G22" s="44">
        <v>0.18106030000000001</v>
      </c>
      <c r="H22" s="14">
        <v>0.18106030000000001</v>
      </c>
      <c r="I22" s="14">
        <v>71.639399999999995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>
        <v>11444</v>
      </c>
    </row>
    <row r="23" spans="1:15">
      <c r="A23" s="12" t="s">
        <v>29</v>
      </c>
      <c r="B23" s="14" t="s">
        <v>43</v>
      </c>
      <c r="C23" t="s">
        <v>41</v>
      </c>
      <c r="D23" t="s">
        <v>33</v>
      </c>
      <c r="E23">
        <v>6</v>
      </c>
      <c r="F23" t="str">
        <f t="shared" si="0"/>
        <v>Average Per Premise1-in-10August System Peak Day100% Cycling6</v>
      </c>
      <c r="G23" s="44">
        <v>0.80909949999999997</v>
      </c>
      <c r="H23" s="14">
        <v>0.80909949999999997</v>
      </c>
      <c r="I23" s="14">
        <v>71.639399999999995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>
        <v>11444</v>
      </c>
    </row>
    <row r="24" spans="1:15">
      <c r="A24" s="12" t="s">
        <v>30</v>
      </c>
      <c r="B24" s="14" t="s">
        <v>43</v>
      </c>
      <c r="C24" t="s">
        <v>41</v>
      </c>
      <c r="D24" t="s">
        <v>33</v>
      </c>
      <c r="E24">
        <v>6</v>
      </c>
      <c r="F24" t="str">
        <f t="shared" si="0"/>
        <v>Average Per Device1-in-10August System Peak Day100% Cycling6</v>
      </c>
      <c r="G24" s="44">
        <v>0.65631799999999996</v>
      </c>
      <c r="H24" s="14">
        <v>0.65631799999999996</v>
      </c>
      <c r="I24" s="14">
        <v>71.639399999999995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>
        <v>11444</v>
      </c>
    </row>
    <row r="25" spans="1:15">
      <c r="A25" s="12" t="s">
        <v>52</v>
      </c>
      <c r="B25" s="14" t="s">
        <v>43</v>
      </c>
      <c r="C25" t="s">
        <v>41</v>
      </c>
      <c r="D25" t="s">
        <v>33</v>
      </c>
      <c r="E25">
        <v>6</v>
      </c>
      <c r="F25" t="str">
        <f t="shared" si="0"/>
        <v>Aggregate1-in-10August System Peak Day100% Cycling6</v>
      </c>
      <c r="G25" s="44">
        <v>9.2593340000000008</v>
      </c>
      <c r="H25" s="14">
        <v>9.2593340000000008</v>
      </c>
      <c r="I25" s="14">
        <v>71.639399999999995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>
        <v>11444</v>
      </c>
    </row>
    <row r="26" spans="1:15">
      <c r="A26" s="12" t="s">
        <v>31</v>
      </c>
      <c r="B26" s="14" t="s">
        <v>43</v>
      </c>
      <c r="C26" t="s">
        <v>41</v>
      </c>
      <c r="D26" t="s">
        <v>33</v>
      </c>
      <c r="E26">
        <v>7</v>
      </c>
      <c r="F26" t="str">
        <f t="shared" si="0"/>
        <v>Average Per Ton1-in-10August System Peak Day100% Cycling7</v>
      </c>
      <c r="G26" s="44">
        <v>0.208953</v>
      </c>
      <c r="H26" s="14">
        <v>0.208953</v>
      </c>
      <c r="I26" s="14">
        <v>71.579599999999999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>
        <v>11444</v>
      </c>
    </row>
    <row r="27" spans="1:15">
      <c r="A27" s="12" t="s">
        <v>29</v>
      </c>
      <c r="B27" s="14" t="s">
        <v>43</v>
      </c>
      <c r="C27" t="s">
        <v>41</v>
      </c>
      <c r="D27" t="s">
        <v>33</v>
      </c>
      <c r="E27">
        <v>7</v>
      </c>
      <c r="F27" t="str">
        <f t="shared" si="0"/>
        <v>Average Per Premise1-in-10August System Peak Day100% Cycling7</v>
      </c>
      <c r="G27" s="44">
        <v>0.93374279999999998</v>
      </c>
      <c r="H27" s="14">
        <v>0.93374279999999998</v>
      </c>
      <c r="I27" s="14">
        <v>71.579599999999999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>
        <v>11444</v>
      </c>
    </row>
    <row r="28" spans="1:15">
      <c r="A28" s="12" t="s">
        <v>30</v>
      </c>
      <c r="B28" s="14" t="s">
        <v>43</v>
      </c>
      <c r="C28" t="s">
        <v>41</v>
      </c>
      <c r="D28" t="s">
        <v>33</v>
      </c>
      <c r="E28">
        <v>7</v>
      </c>
      <c r="F28" t="str">
        <f t="shared" si="0"/>
        <v>Average Per Device1-in-10August System Peak Day100% Cycling7</v>
      </c>
      <c r="G28" s="44">
        <v>0.75742509999999996</v>
      </c>
      <c r="H28" s="14">
        <v>0.75742509999999996</v>
      </c>
      <c r="I28" s="14">
        <v>71.579599999999999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>
        <v>11444</v>
      </c>
    </row>
    <row r="29" spans="1:15">
      <c r="A29" s="12" t="s">
        <v>52</v>
      </c>
      <c r="B29" s="14" t="s">
        <v>43</v>
      </c>
      <c r="C29" t="s">
        <v>41</v>
      </c>
      <c r="D29" t="s">
        <v>33</v>
      </c>
      <c r="E29">
        <v>7</v>
      </c>
      <c r="F29" t="str">
        <f t="shared" si="0"/>
        <v>Aggregate1-in-10August System Peak Day100% Cycling7</v>
      </c>
      <c r="G29" s="44">
        <v>10.685750000000001</v>
      </c>
      <c r="H29" s="14">
        <v>10.685750000000001</v>
      </c>
      <c r="I29" s="14">
        <v>71.579599999999999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>
        <v>11444</v>
      </c>
    </row>
    <row r="30" spans="1:15">
      <c r="A30" s="12" t="s">
        <v>31</v>
      </c>
      <c r="B30" s="14" t="s">
        <v>43</v>
      </c>
      <c r="C30" t="s">
        <v>41</v>
      </c>
      <c r="D30" t="s">
        <v>33</v>
      </c>
      <c r="E30">
        <v>8</v>
      </c>
      <c r="F30" t="str">
        <f t="shared" si="0"/>
        <v>Average Per Ton1-in-10August System Peak Day100% Cycling8</v>
      </c>
      <c r="G30" s="44">
        <v>0.21853909999999999</v>
      </c>
      <c r="H30" s="14">
        <v>0.21853909999999999</v>
      </c>
      <c r="I30" s="14">
        <v>74.486400000000003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>
        <v>11444</v>
      </c>
    </row>
    <row r="31" spans="1:15">
      <c r="A31" s="12" t="s">
        <v>29</v>
      </c>
      <c r="B31" s="14" t="s">
        <v>43</v>
      </c>
      <c r="C31" t="s">
        <v>41</v>
      </c>
      <c r="D31" t="s">
        <v>33</v>
      </c>
      <c r="E31">
        <v>8</v>
      </c>
      <c r="F31" t="str">
        <f t="shared" si="0"/>
        <v>Average Per Premise1-in-10August System Peak Day100% Cycling8</v>
      </c>
      <c r="G31" s="44">
        <v>0.97657989999999995</v>
      </c>
      <c r="H31" s="14">
        <v>0.97657989999999995</v>
      </c>
      <c r="I31" s="14">
        <v>74.486400000000003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>
        <v>11444</v>
      </c>
    </row>
    <row r="32" spans="1:15">
      <c r="A32" s="12" t="s">
        <v>30</v>
      </c>
      <c r="B32" s="14" t="s">
        <v>43</v>
      </c>
      <c r="C32" t="s">
        <v>41</v>
      </c>
      <c r="D32" t="s">
        <v>33</v>
      </c>
      <c r="E32">
        <v>8</v>
      </c>
      <c r="F32" t="str">
        <f t="shared" si="0"/>
        <v>Average Per Device1-in-10August System Peak Day100% Cycling8</v>
      </c>
      <c r="G32" s="44">
        <v>0.79217329999999997</v>
      </c>
      <c r="H32" s="14">
        <v>0.79217329999999997</v>
      </c>
      <c r="I32" s="14">
        <v>74.486400000000003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>
        <v>11444</v>
      </c>
    </row>
    <row r="33" spans="1:15">
      <c r="A33" s="12" t="s">
        <v>52</v>
      </c>
      <c r="B33" s="14" t="s">
        <v>43</v>
      </c>
      <c r="C33" t="s">
        <v>41</v>
      </c>
      <c r="D33" t="s">
        <v>33</v>
      </c>
      <c r="E33">
        <v>8</v>
      </c>
      <c r="F33" t="str">
        <f t="shared" si="0"/>
        <v>Aggregate1-in-10August System Peak Day100% Cycling8</v>
      </c>
      <c r="G33" s="44">
        <v>11.175979999999999</v>
      </c>
      <c r="H33" s="14">
        <v>11.175979999999999</v>
      </c>
      <c r="I33" s="14">
        <v>74.486400000000003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>
        <v>11444</v>
      </c>
    </row>
    <row r="34" spans="1:15">
      <c r="A34" s="12" t="s">
        <v>31</v>
      </c>
      <c r="B34" s="14" t="s">
        <v>43</v>
      </c>
      <c r="C34" t="s">
        <v>41</v>
      </c>
      <c r="D34" t="s">
        <v>33</v>
      </c>
      <c r="E34">
        <v>9</v>
      </c>
      <c r="F34" t="str">
        <f t="shared" si="0"/>
        <v>Average Per Ton1-in-10August System Peak Day100% Cycling9</v>
      </c>
      <c r="G34" s="44">
        <v>0.23846609999999999</v>
      </c>
      <c r="H34" s="14">
        <v>0.23846609999999999</v>
      </c>
      <c r="I34" s="14">
        <v>78.484200000000001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>
        <v>11444</v>
      </c>
    </row>
    <row r="35" spans="1:15">
      <c r="A35" s="12" t="s">
        <v>29</v>
      </c>
      <c r="B35" s="14" t="s">
        <v>43</v>
      </c>
      <c r="C35" t="s">
        <v>41</v>
      </c>
      <c r="D35" t="s">
        <v>33</v>
      </c>
      <c r="E35">
        <v>9</v>
      </c>
      <c r="F35" t="str">
        <f t="shared" si="0"/>
        <v>Average Per Premise1-in-10August System Peak Day100% Cycling9</v>
      </c>
      <c r="G35" s="44">
        <v>1.0656270000000001</v>
      </c>
      <c r="H35" s="14">
        <v>1.0656270000000001</v>
      </c>
      <c r="I35" s="14">
        <v>78.484200000000001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>
        <v>11444</v>
      </c>
    </row>
    <row r="36" spans="1:15">
      <c r="A36" s="12" t="s">
        <v>30</v>
      </c>
      <c r="B36" s="14" t="s">
        <v>43</v>
      </c>
      <c r="C36" t="s">
        <v>41</v>
      </c>
      <c r="D36" t="s">
        <v>33</v>
      </c>
      <c r="E36">
        <v>9</v>
      </c>
      <c r="F36" t="str">
        <f t="shared" si="0"/>
        <v>Average Per Device1-in-10August System Peak Day100% Cycling9</v>
      </c>
      <c r="G36" s="44">
        <v>0.8644056</v>
      </c>
      <c r="H36" s="14">
        <v>0.8644056</v>
      </c>
      <c r="I36" s="14">
        <v>78.484200000000001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>
        <v>11444</v>
      </c>
    </row>
    <row r="37" spans="1:15">
      <c r="A37" s="12" t="s">
        <v>52</v>
      </c>
      <c r="B37" s="14" t="s">
        <v>43</v>
      </c>
      <c r="C37" t="s">
        <v>41</v>
      </c>
      <c r="D37" t="s">
        <v>33</v>
      </c>
      <c r="E37">
        <v>9</v>
      </c>
      <c r="F37" t="str">
        <f t="shared" si="0"/>
        <v>Aggregate1-in-10August System Peak Day100% Cycling9</v>
      </c>
      <c r="G37" s="44">
        <v>12.195029999999999</v>
      </c>
      <c r="H37" s="14">
        <v>12.195029999999999</v>
      </c>
      <c r="I37" s="14">
        <v>78.484200000000001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>
        <v>11444</v>
      </c>
    </row>
    <row r="38" spans="1:15">
      <c r="A38" s="12" t="s">
        <v>31</v>
      </c>
      <c r="B38" s="14" t="s">
        <v>43</v>
      </c>
      <c r="C38" t="s">
        <v>41</v>
      </c>
      <c r="D38" t="s">
        <v>33</v>
      </c>
      <c r="E38">
        <v>10</v>
      </c>
      <c r="F38" t="str">
        <f t="shared" si="0"/>
        <v>Average Per Ton1-in-10August System Peak Day100% Cycling10</v>
      </c>
      <c r="G38" s="44">
        <v>0.25854060000000001</v>
      </c>
      <c r="H38" s="14">
        <v>0.25854060000000001</v>
      </c>
      <c r="I38" s="14">
        <v>84.208600000000004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>
        <v>11444</v>
      </c>
    </row>
    <row r="39" spans="1:15">
      <c r="A39" s="12" t="s">
        <v>29</v>
      </c>
      <c r="B39" s="14" t="s">
        <v>43</v>
      </c>
      <c r="C39" t="s">
        <v>41</v>
      </c>
      <c r="D39" t="s">
        <v>33</v>
      </c>
      <c r="E39">
        <v>10</v>
      </c>
      <c r="F39" t="str">
        <f t="shared" si="0"/>
        <v>Average Per Premise1-in-10August System Peak Day100% Cycling10</v>
      </c>
      <c r="G39" s="44">
        <v>1.1553329999999999</v>
      </c>
      <c r="H39" s="14">
        <v>1.1553329999999999</v>
      </c>
      <c r="I39" s="14">
        <v>84.208600000000004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>
        <v>11444</v>
      </c>
    </row>
    <row r="40" spans="1:15">
      <c r="A40" s="12" t="s">
        <v>30</v>
      </c>
      <c r="B40" s="14" t="s">
        <v>43</v>
      </c>
      <c r="C40" t="s">
        <v>41</v>
      </c>
      <c r="D40" t="s">
        <v>33</v>
      </c>
      <c r="E40">
        <v>10</v>
      </c>
      <c r="F40" t="str">
        <f t="shared" si="0"/>
        <v>Average Per Device1-in-10August System Peak Day100% Cycling10</v>
      </c>
      <c r="G40" s="44">
        <v>0.93717300000000003</v>
      </c>
      <c r="H40" s="14">
        <v>0.93717300000000003</v>
      </c>
      <c r="I40" s="14">
        <v>84.208600000000004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>
        <v>11444</v>
      </c>
    </row>
    <row r="41" spans="1:15">
      <c r="A41" s="12" t="s">
        <v>52</v>
      </c>
      <c r="B41" s="14" t="s">
        <v>43</v>
      </c>
      <c r="C41" t="s">
        <v>41</v>
      </c>
      <c r="D41" t="s">
        <v>33</v>
      </c>
      <c r="E41">
        <v>10</v>
      </c>
      <c r="F41" t="str">
        <f t="shared" si="0"/>
        <v>Aggregate1-in-10August System Peak Day100% Cycling10</v>
      </c>
      <c r="G41" s="44">
        <v>13.221640000000001</v>
      </c>
      <c r="H41" s="14">
        <v>13.221640000000001</v>
      </c>
      <c r="I41" s="14">
        <v>84.208600000000004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>
        <v>11444</v>
      </c>
    </row>
    <row r="42" spans="1:15">
      <c r="A42" s="12" t="s">
        <v>31</v>
      </c>
      <c r="B42" s="14" t="s">
        <v>43</v>
      </c>
      <c r="C42" t="s">
        <v>41</v>
      </c>
      <c r="D42" t="s">
        <v>33</v>
      </c>
      <c r="E42">
        <v>11</v>
      </c>
      <c r="F42" t="str">
        <f t="shared" si="0"/>
        <v>Average Per Ton1-in-10August System Peak Day100% Cycling11</v>
      </c>
      <c r="G42" s="44">
        <v>0.29659940000000001</v>
      </c>
      <c r="H42" s="14">
        <v>0.29659940000000001</v>
      </c>
      <c r="I42" s="14">
        <v>87.228800000000007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>
        <v>11444</v>
      </c>
    </row>
    <row r="43" spans="1:15">
      <c r="A43" s="12" t="s">
        <v>29</v>
      </c>
      <c r="B43" s="14" t="s">
        <v>43</v>
      </c>
      <c r="C43" t="s">
        <v>41</v>
      </c>
      <c r="D43" t="s">
        <v>33</v>
      </c>
      <c r="E43">
        <v>11</v>
      </c>
      <c r="F43" t="str">
        <f t="shared" si="0"/>
        <v>Average Per Premise1-in-10August System Peak Day100% Cycling11</v>
      </c>
      <c r="G43" s="44">
        <v>1.3254060000000001</v>
      </c>
      <c r="H43" s="14">
        <v>1.3254060000000001</v>
      </c>
      <c r="I43" s="14">
        <v>87.228800000000007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>
        <v>11444</v>
      </c>
    </row>
    <row r="44" spans="1:15">
      <c r="A44" s="12" t="s">
        <v>30</v>
      </c>
      <c r="B44" s="14" t="s">
        <v>43</v>
      </c>
      <c r="C44" t="s">
        <v>41</v>
      </c>
      <c r="D44" t="s">
        <v>33</v>
      </c>
      <c r="E44">
        <v>11</v>
      </c>
      <c r="F44" t="str">
        <f t="shared" si="0"/>
        <v>Average Per Device1-in-10August System Peak Day100% Cycling11</v>
      </c>
      <c r="G44" s="44">
        <v>1.0751310000000001</v>
      </c>
      <c r="H44" s="14">
        <v>1.0751310000000001</v>
      </c>
      <c r="I44" s="14">
        <v>87.228800000000007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>
        <v>11444</v>
      </c>
    </row>
    <row r="45" spans="1:15">
      <c r="A45" s="12" t="s">
        <v>52</v>
      </c>
      <c r="B45" s="14" t="s">
        <v>43</v>
      </c>
      <c r="C45" t="s">
        <v>41</v>
      </c>
      <c r="D45" t="s">
        <v>33</v>
      </c>
      <c r="E45">
        <v>11</v>
      </c>
      <c r="F45" t="str">
        <f t="shared" si="0"/>
        <v>Aggregate1-in-10August System Peak Day100% Cycling11</v>
      </c>
      <c r="G45" s="44">
        <v>15.16794</v>
      </c>
      <c r="H45" s="14">
        <v>15.16794</v>
      </c>
      <c r="I45" s="14">
        <v>87.228800000000007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>
        <v>11444</v>
      </c>
    </row>
    <row r="46" spans="1:15">
      <c r="A46" s="12" t="s">
        <v>31</v>
      </c>
      <c r="B46" s="14" t="s">
        <v>43</v>
      </c>
      <c r="C46" t="s">
        <v>41</v>
      </c>
      <c r="D46" t="s">
        <v>33</v>
      </c>
      <c r="E46">
        <v>12</v>
      </c>
      <c r="F46" t="str">
        <f t="shared" si="0"/>
        <v>Average Per Ton1-in-10August System Peak Day100% Cycling12</v>
      </c>
      <c r="G46" s="44">
        <v>0.3392811</v>
      </c>
      <c r="H46" s="14">
        <v>0.3392811</v>
      </c>
      <c r="I46" s="14">
        <v>90.534099999999995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>
        <v>11444</v>
      </c>
    </row>
    <row r="47" spans="1:15">
      <c r="A47" s="12" t="s">
        <v>29</v>
      </c>
      <c r="B47" s="14" t="s">
        <v>43</v>
      </c>
      <c r="C47" t="s">
        <v>41</v>
      </c>
      <c r="D47" t="s">
        <v>33</v>
      </c>
      <c r="E47">
        <v>12</v>
      </c>
      <c r="F47" t="str">
        <f t="shared" si="0"/>
        <v>Average Per Premise1-in-10August System Peak Day100% Cycling12</v>
      </c>
      <c r="G47" s="44">
        <v>1.5161359999999999</v>
      </c>
      <c r="H47" s="14">
        <v>1.5161359999999999</v>
      </c>
      <c r="I47" s="14">
        <v>90.534099999999995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>
        <v>11444</v>
      </c>
    </row>
    <row r="48" spans="1:15">
      <c r="A48" s="12" t="s">
        <v>30</v>
      </c>
      <c r="B48" s="14" t="s">
        <v>43</v>
      </c>
      <c r="C48" t="s">
        <v>41</v>
      </c>
      <c r="D48" t="s">
        <v>33</v>
      </c>
      <c r="E48">
        <v>12</v>
      </c>
      <c r="F48" t="str">
        <f t="shared" si="0"/>
        <v>Average Per Device1-in-10August System Peak Day100% Cycling12</v>
      </c>
      <c r="G48" s="44">
        <v>1.229846</v>
      </c>
      <c r="H48" s="14">
        <v>1.229846</v>
      </c>
      <c r="I48" s="14">
        <v>90.534099999999995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>
        <v>11444</v>
      </c>
    </row>
    <row r="49" spans="1:15">
      <c r="A49" s="12" t="s">
        <v>52</v>
      </c>
      <c r="B49" s="14" t="s">
        <v>43</v>
      </c>
      <c r="C49" t="s">
        <v>41</v>
      </c>
      <c r="D49" t="s">
        <v>33</v>
      </c>
      <c r="E49">
        <v>12</v>
      </c>
      <c r="F49" t="str">
        <f t="shared" si="0"/>
        <v>Aggregate1-in-10August System Peak Day100% Cycling12</v>
      </c>
      <c r="G49" s="44">
        <v>17.350670000000001</v>
      </c>
      <c r="H49" s="14">
        <v>17.350670000000001</v>
      </c>
      <c r="I49" s="14">
        <v>90.534099999999995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>
        <v>11444</v>
      </c>
    </row>
    <row r="50" spans="1:15">
      <c r="A50" s="12" t="s">
        <v>31</v>
      </c>
      <c r="B50" s="14" t="s">
        <v>43</v>
      </c>
      <c r="C50" t="s">
        <v>41</v>
      </c>
      <c r="D50" t="s">
        <v>33</v>
      </c>
      <c r="E50">
        <v>13</v>
      </c>
      <c r="F50" t="str">
        <f t="shared" si="0"/>
        <v>Average Per Ton1-in-10August System Peak Day100% Cycling13</v>
      </c>
      <c r="G50" s="44">
        <v>0.37963540000000001</v>
      </c>
      <c r="H50" s="14">
        <v>0.37963540000000001</v>
      </c>
      <c r="I50" s="14">
        <v>89.938000000000002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>
        <v>11444</v>
      </c>
    </row>
    <row r="51" spans="1:15">
      <c r="A51" s="12" t="s">
        <v>29</v>
      </c>
      <c r="B51" s="14" t="s">
        <v>43</v>
      </c>
      <c r="C51" t="s">
        <v>41</v>
      </c>
      <c r="D51" t="s">
        <v>33</v>
      </c>
      <c r="E51">
        <v>13</v>
      </c>
      <c r="F51" t="str">
        <f t="shared" si="0"/>
        <v>Average Per Premise1-in-10August System Peak Day100% Cycling13</v>
      </c>
      <c r="G51" s="44">
        <v>1.6964669999999999</v>
      </c>
      <c r="H51" s="14">
        <v>1.6964669999999999</v>
      </c>
      <c r="I51" s="14">
        <v>89.938000000000002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>
        <v>11444</v>
      </c>
    </row>
    <row r="52" spans="1:15">
      <c r="A52" s="12" t="s">
        <v>30</v>
      </c>
      <c r="B52" s="14" t="s">
        <v>43</v>
      </c>
      <c r="C52" t="s">
        <v>41</v>
      </c>
      <c r="D52" t="s">
        <v>33</v>
      </c>
      <c r="E52">
        <v>13</v>
      </c>
      <c r="F52" t="str">
        <f t="shared" si="0"/>
        <v>Average Per Device1-in-10August System Peak Day100% Cycling13</v>
      </c>
      <c r="G52" s="44">
        <v>1.376125</v>
      </c>
      <c r="H52" s="14">
        <v>1.376125</v>
      </c>
      <c r="I52" s="14">
        <v>89.938000000000002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>
        <v>11444</v>
      </c>
    </row>
    <row r="53" spans="1:15">
      <c r="A53" s="12" t="s">
        <v>52</v>
      </c>
      <c r="B53" s="14" t="s">
        <v>43</v>
      </c>
      <c r="C53" t="s">
        <v>41</v>
      </c>
      <c r="D53" t="s">
        <v>33</v>
      </c>
      <c r="E53">
        <v>13</v>
      </c>
      <c r="F53" t="str">
        <f t="shared" si="0"/>
        <v>Aggregate1-in-10August System Peak Day100% Cycling13</v>
      </c>
      <c r="G53" s="44">
        <v>19.414359999999999</v>
      </c>
      <c r="H53" s="14">
        <v>19.414359999999999</v>
      </c>
      <c r="I53" s="14">
        <v>89.938000000000002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>
        <v>11444</v>
      </c>
    </row>
    <row r="54" spans="1:15">
      <c r="A54" s="12" t="s">
        <v>31</v>
      </c>
      <c r="B54" s="14" t="s">
        <v>43</v>
      </c>
      <c r="C54" t="s">
        <v>41</v>
      </c>
      <c r="D54" t="s">
        <v>33</v>
      </c>
      <c r="E54">
        <v>14</v>
      </c>
      <c r="F54" t="str">
        <f t="shared" si="0"/>
        <v>Average Per Ton1-in-10August System Peak Day100% Cycling14</v>
      </c>
      <c r="G54" s="44">
        <v>0.28023340000000002</v>
      </c>
      <c r="H54" s="14">
        <v>0.40135080000000001</v>
      </c>
      <c r="I54" s="14">
        <v>87.8155</v>
      </c>
      <c r="J54" s="14">
        <v>8.8848899999999995E-2</v>
      </c>
      <c r="K54" s="14">
        <v>0.10791340000000001</v>
      </c>
      <c r="L54" s="14">
        <v>0.1211174</v>
      </c>
      <c r="M54" s="14">
        <v>0.13432150000000001</v>
      </c>
      <c r="N54" s="14">
        <v>0.15338599999999999</v>
      </c>
      <c r="O54">
        <v>11444</v>
      </c>
    </row>
    <row r="55" spans="1:15">
      <c r="A55" s="12" t="s">
        <v>29</v>
      </c>
      <c r="B55" s="14" t="s">
        <v>43</v>
      </c>
      <c r="C55" t="s">
        <v>41</v>
      </c>
      <c r="D55" t="s">
        <v>33</v>
      </c>
      <c r="E55">
        <v>14</v>
      </c>
      <c r="F55" t="str">
        <f t="shared" si="0"/>
        <v>Average Per Premise1-in-10August System Peak Day100% Cycling14</v>
      </c>
      <c r="G55" s="44">
        <v>1.2522709999999999</v>
      </c>
      <c r="H55" s="14">
        <v>1.793506</v>
      </c>
      <c r="I55" s="14">
        <v>87.8155</v>
      </c>
      <c r="J55" s="14">
        <v>0.39703670000000002</v>
      </c>
      <c r="K55" s="14">
        <v>0.48222969999999998</v>
      </c>
      <c r="L55" s="14">
        <v>0.5412342</v>
      </c>
      <c r="M55" s="14">
        <v>0.60023870000000001</v>
      </c>
      <c r="N55" s="14">
        <v>0.68543180000000004</v>
      </c>
      <c r="O55">
        <v>11444</v>
      </c>
    </row>
    <row r="56" spans="1:15">
      <c r="A56" s="12" t="s">
        <v>30</v>
      </c>
      <c r="B56" s="14" t="s">
        <v>43</v>
      </c>
      <c r="C56" t="s">
        <v>41</v>
      </c>
      <c r="D56" t="s">
        <v>33</v>
      </c>
      <c r="E56">
        <v>14</v>
      </c>
      <c r="F56" t="str">
        <f t="shared" si="0"/>
        <v>Average Per Device1-in-10August System Peak Day100% Cycling14</v>
      </c>
      <c r="G56" s="44">
        <v>1.015806</v>
      </c>
      <c r="H56" s="14">
        <v>1.4548399999999999</v>
      </c>
      <c r="I56" s="14">
        <v>87.8155</v>
      </c>
      <c r="J56" s="14">
        <v>0.32206459999999998</v>
      </c>
      <c r="K56" s="14">
        <v>0.39117079999999999</v>
      </c>
      <c r="L56" s="14">
        <v>0.43903350000000002</v>
      </c>
      <c r="M56" s="14">
        <v>0.4868963</v>
      </c>
      <c r="N56" s="14">
        <v>0.55600240000000001</v>
      </c>
      <c r="O56">
        <v>11444</v>
      </c>
    </row>
    <row r="57" spans="1:15">
      <c r="A57" s="12" t="s">
        <v>52</v>
      </c>
      <c r="B57" s="14" t="s">
        <v>43</v>
      </c>
      <c r="C57" t="s">
        <v>41</v>
      </c>
      <c r="D57" t="s">
        <v>33</v>
      </c>
      <c r="E57">
        <v>14</v>
      </c>
      <c r="F57" t="str">
        <f t="shared" si="0"/>
        <v>Aggregate1-in-10August System Peak Day100% Cycling14</v>
      </c>
      <c r="G57" s="44">
        <v>14.33099</v>
      </c>
      <c r="H57" s="14">
        <v>20.52488</v>
      </c>
      <c r="I57" s="14">
        <v>87.8155</v>
      </c>
      <c r="J57" s="14">
        <v>4.5436870000000003</v>
      </c>
      <c r="K57" s="14">
        <v>5.518637</v>
      </c>
      <c r="L57" s="14">
        <v>6.1938849999999999</v>
      </c>
      <c r="M57" s="14">
        <v>6.8691319999999996</v>
      </c>
      <c r="N57" s="14">
        <v>7.8440820000000002</v>
      </c>
      <c r="O57">
        <v>11444</v>
      </c>
    </row>
    <row r="58" spans="1:15">
      <c r="A58" s="12" t="s">
        <v>31</v>
      </c>
      <c r="B58" s="14" t="s">
        <v>43</v>
      </c>
      <c r="C58" t="s">
        <v>41</v>
      </c>
      <c r="D58" t="s">
        <v>33</v>
      </c>
      <c r="E58">
        <v>15</v>
      </c>
      <c r="F58" t="str">
        <f t="shared" si="0"/>
        <v>Average Per Ton1-in-10August System Peak Day100% Cycling15</v>
      </c>
      <c r="G58" s="44">
        <v>0.27846019999999999</v>
      </c>
      <c r="H58" s="14">
        <v>0.43474669999999999</v>
      </c>
      <c r="I58" s="14">
        <v>86.916899999999998</v>
      </c>
      <c r="J58" s="14">
        <v>0.1146481</v>
      </c>
      <c r="K58" s="14">
        <v>0.13924839999999999</v>
      </c>
      <c r="L58" s="14">
        <v>0.15628649999999999</v>
      </c>
      <c r="M58" s="14">
        <v>0.1733246</v>
      </c>
      <c r="N58" s="14">
        <v>0.19792489999999999</v>
      </c>
      <c r="O58">
        <v>11444</v>
      </c>
    </row>
    <row r="59" spans="1:15">
      <c r="A59" s="12" t="s">
        <v>29</v>
      </c>
      <c r="B59" s="14" t="s">
        <v>43</v>
      </c>
      <c r="C59" t="s">
        <v>41</v>
      </c>
      <c r="D59" t="s">
        <v>33</v>
      </c>
      <c r="E59">
        <v>15</v>
      </c>
      <c r="F59" t="str">
        <f t="shared" si="0"/>
        <v>Average Per Premise1-in-10August System Peak Day100% Cycling15</v>
      </c>
      <c r="G59" s="44">
        <v>1.244348</v>
      </c>
      <c r="H59" s="14">
        <v>1.9427410000000001</v>
      </c>
      <c r="I59" s="14">
        <v>86.916899999999998</v>
      </c>
      <c r="J59" s="14">
        <v>0.51232480000000002</v>
      </c>
      <c r="K59" s="14">
        <v>0.62225560000000002</v>
      </c>
      <c r="L59" s="14">
        <v>0.69839329999999999</v>
      </c>
      <c r="M59" s="14">
        <v>0.77453099999999997</v>
      </c>
      <c r="N59" s="14">
        <v>0.88446179999999996</v>
      </c>
      <c r="O59">
        <v>11444</v>
      </c>
    </row>
    <row r="60" spans="1:15">
      <c r="A60" s="12" t="s">
        <v>30</v>
      </c>
      <c r="B60" s="14" t="s">
        <v>43</v>
      </c>
      <c r="C60" t="s">
        <v>41</v>
      </c>
      <c r="D60" t="s">
        <v>33</v>
      </c>
      <c r="E60">
        <v>15</v>
      </c>
      <c r="F60" t="str">
        <f t="shared" si="0"/>
        <v>Average Per Device1-in-10August System Peak Day100% Cycling15</v>
      </c>
      <c r="G60" s="44">
        <v>1.009379</v>
      </c>
      <c r="H60" s="14">
        <v>1.575895</v>
      </c>
      <c r="I60" s="14">
        <v>86.916899999999998</v>
      </c>
      <c r="J60" s="14">
        <v>0.41558299999999998</v>
      </c>
      <c r="K60" s="14">
        <v>0.50475570000000003</v>
      </c>
      <c r="L60" s="14">
        <v>0.56651640000000003</v>
      </c>
      <c r="M60" s="14">
        <v>0.62827710000000003</v>
      </c>
      <c r="N60" s="14">
        <v>0.71744969999999997</v>
      </c>
      <c r="O60">
        <v>11444</v>
      </c>
    </row>
    <row r="61" spans="1:15">
      <c r="A61" s="12" t="s">
        <v>52</v>
      </c>
      <c r="B61" s="14" t="s">
        <v>43</v>
      </c>
      <c r="C61" t="s">
        <v>41</v>
      </c>
      <c r="D61" t="s">
        <v>33</v>
      </c>
      <c r="E61">
        <v>15</v>
      </c>
      <c r="F61" t="str">
        <f t="shared" si="0"/>
        <v>Aggregate1-in-10August System Peak Day100% Cycling15</v>
      </c>
      <c r="G61" s="44">
        <v>14.240309999999999</v>
      </c>
      <c r="H61" s="14">
        <v>22.23273</v>
      </c>
      <c r="I61" s="14">
        <v>86.916899999999998</v>
      </c>
      <c r="J61" s="14">
        <v>5.8630449999999996</v>
      </c>
      <c r="K61" s="14">
        <v>7.1210930000000001</v>
      </c>
      <c r="L61" s="14">
        <v>7.992413</v>
      </c>
      <c r="M61" s="14">
        <v>8.8637329999999999</v>
      </c>
      <c r="N61" s="14">
        <v>10.121779999999999</v>
      </c>
      <c r="O61">
        <v>11444</v>
      </c>
    </row>
    <row r="62" spans="1:15">
      <c r="A62" s="12" t="s">
        <v>31</v>
      </c>
      <c r="B62" s="14" t="s">
        <v>43</v>
      </c>
      <c r="C62" t="s">
        <v>41</v>
      </c>
      <c r="D62" t="s">
        <v>33</v>
      </c>
      <c r="E62">
        <v>16</v>
      </c>
      <c r="F62" t="str">
        <f t="shared" si="0"/>
        <v>Average Per Ton1-in-10August System Peak Day100% Cycling16</v>
      </c>
      <c r="G62" s="44">
        <v>0.29867389999999999</v>
      </c>
      <c r="H62" s="14">
        <v>0.47010970000000002</v>
      </c>
      <c r="I62" s="14">
        <v>86.549499999999995</v>
      </c>
      <c r="J62" s="14">
        <v>0.12576129999999999</v>
      </c>
      <c r="K62" s="14">
        <v>0.1527462</v>
      </c>
      <c r="L62" s="14">
        <v>0.1714358</v>
      </c>
      <c r="M62" s="14">
        <v>0.1901255</v>
      </c>
      <c r="N62" s="14">
        <v>0.21711040000000001</v>
      </c>
      <c r="O62">
        <v>11444</v>
      </c>
    </row>
    <row r="63" spans="1:15">
      <c r="A63" s="12" t="s">
        <v>29</v>
      </c>
      <c r="B63" s="14" t="s">
        <v>43</v>
      </c>
      <c r="C63" t="s">
        <v>41</v>
      </c>
      <c r="D63" t="s">
        <v>33</v>
      </c>
      <c r="E63">
        <v>16</v>
      </c>
      <c r="F63" t="str">
        <f t="shared" si="0"/>
        <v>Average Per Premise1-in-10August System Peak Day100% Cycling16</v>
      </c>
      <c r="G63" s="44">
        <v>1.334676</v>
      </c>
      <c r="H63" s="14">
        <v>2.1007669999999998</v>
      </c>
      <c r="I63" s="14">
        <v>86.549499999999995</v>
      </c>
      <c r="J63" s="14">
        <v>0.56198610000000004</v>
      </c>
      <c r="K63" s="14">
        <v>0.68257270000000003</v>
      </c>
      <c r="L63" s="14">
        <v>0.76609079999999996</v>
      </c>
      <c r="M63" s="14">
        <v>0.84960880000000005</v>
      </c>
      <c r="N63" s="14">
        <v>0.97019540000000004</v>
      </c>
      <c r="O63">
        <v>11444</v>
      </c>
    </row>
    <row r="64" spans="1:15">
      <c r="A64" s="12" t="s">
        <v>30</v>
      </c>
      <c r="B64" s="14" t="s">
        <v>43</v>
      </c>
      <c r="C64" t="s">
        <v>41</v>
      </c>
      <c r="D64" t="s">
        <v>33</v>
      </c>
      <c r="E64">
        <v>16</v>
      </c>
      <c r="F64" t="str">
        <f t="shared" si="0"/>
        <v>Average Per Device1-in-10August System Peak Day100% Cycling16</v>
      </c>
      <c r="G64" s="44">
        <v>1.0826499999999999</v>
      </c>
      <c r="H64" s="14">
        <v>1.704081</v>
      </c>
      <c r="I64" s="14">
        <v>86.549499999999995</v>
      </c>
      <c r="J64" s="14">
        <v>0.45586680000000002</v>
      </c>
      <c r="K64" s="14">
        <v>0.55368320000000004</v>
      </c>
      <c r="L64" s="14">
        <v>0.62143060000000006</v>
      </c>
      <c r="M64" s="14">
        <v>0.68917799999999996</v>
      </c>
      <c r="N64" s="14">
        <v>0.78699439999999998</v>
      </c>
      <c r="O64">
        <v>11444</v>
      </c>
    </row>
    <row r="65" spans="1:15">
      <c r="A65" s="12" t="s">
        <v>52</v>
      </c>
      <c r="B65" s="14" t="s">
        <v>43</v>
      </c>
      <c r="C65" t="s">
        <v>41</v>
      </c>
      <c r="D65" t="s">
        <v>33</v>
      </c>
      <c r="E65">
        <v>16</v>
      </c>
      <c r="F65" t="str">
        <f t="shared" si="0"/>
        <v>Aggregate1-in-10August System Peak Day100% Cycling16</v>
      </c>
      <c r="G65" s="44">
        <v>15.27403</v>
      </c>
      <c r="H65" s="14">
        <v>24.041170000000001</v>
      </c>
      <c r="I65" s="14">
        <v>86.549499999999995</v>
      </c>
      <c r="J65" s="14">
        <v>6.4313690000000001</v>
      </c>
      <c r="K65" s="14">
        <v>7.8113619999999999</v>
      </c>
      <c r="L65" s="14">
        <v>8.7671430000000008</v>
      </c>
      <c r="M65" s="14">
        <v>9.7229229999999998</v>
      </c>
      <c r="N65" s="14">
        <v>11.102919999999999</v>
      </c>
      <c r="O65">
        <v>11444</v>
      </c>
    </row>
    <row r="66" spans="1:15">
      <c r="A66" s="12" t="s">
        <v>31</v>
      </c>
      <c r="B66" s="14" t="s">
        <v>43</v>
      </c>
      <c r="C66" t="s">
        <v>41</v>
      </c>
      <c r="D66" t="s">
        <v>33</v>
      </c>
      <c r="E66">
        <v>17</v>
      </c>
      <c r="F66" t="str">
        <f t="shared" si="0"/>
        <v>Average Per Ton1-in-10August System Peak Day100% Cycling17</v>
      </c>
      <c r="G66" s="44">
        <v>0.3155694</v>
      </c>
      <c r="H66" s="14">
        <v>0.52693999999999996</v>
      </c>
      <c r="I66" s="14">
        <v>84.342299999999994</v>
      </c>
      <c r="J66" s="14">
        <v>0.15505640000000001</v>
      </c>
      <c r="K66" s="14">
        <v>0.1883273</v>
      </c>
      <c r="L66" s="14">
        <v>0.21137059999999999</v>
      </c>
      <c r="M66" s="14">
        <v>0.23441380000000001</v>
      </c>
      <c r="N66" s="14">
        <v>0.2676847</v>
      </c>
      <c r="O66">
        <v>11444</v>
      </c>
    </row>
    <row r="67" spans="1:15">
      <c r="A67" s="12" t="s">
        <v>29</v>
      </c>
      <c r="B67" s="14" t="s">
        <v>43</v>
      </c>
      <c r="C67" t="s">
        <v>41</v>
      </c>
      <c r="D67" t="s">
        <v>33</v>
      </c>
      <c r="E67">
        <v>17</v>
      </c>
      <c r="F67" t="str">
        <f t="shared" ref="F67:F130" si="1">CONCATENATE(A67,B67,C67,D67,E67)</f>
        <v>Average Per Premise1-in-10August System Peak Day100% Cycling17</v>
      </c>
      <c r="G67" s="44">
        <v>1.410177</v>
      </c>
      <c r="H67" s="14">
        <v>2.3547229999999999</v>
      </c>
      <c r="I67" s="14">
        <v>84.342299999999994</v>
      </c>
      <c r="J67" s="14">
        <v>0.69289659999999997</v>
      </c>
      <c r="K67" s="14">
        <v>0.84157309999999996</v>
      </c>
      <c r="L67" s="14">
        <v>0.944546</v>
      </c>
      <c r="M67" s="14">
        <v>1.0475190000000001</v>
      </c>
      <c r="N67" s="14">
        <v>1.1961949999999999</v>
      </c>
      <c r="O67">
        <v>11444</v>
      </c>
    </row>
    <row r="68" spans="1:15">
      <c r="A68" s="12" t="s">
        <v>30</v>
      </c>
      <c r="B68" s="14" t="s">
        <v>43</v>
      </c>
      <c r="C68" t="s">
        <v>41</v>
      </c>
      <c r="D68" t="s">
        <v>33</v>
      </c>
      <c r="E68">
        <v>17</v>
      </c>
      <c r="F68" t="str">
        <f t="shared" si="1"/>
        <v>Average Per Device1-in-10August System Peak Day100% Cycling17</v>
      </c>
      <c r="G68" s="44">
        <v>1.143894</v>
      </c>
      <c r="H68" s="14">
        <v>1.910083</v>
      </c>
      <c r="I68" s="14">
        <v>84.342299999999994</v>
      </c>
      <c r="J68" s="14">
        <v>0.56205760000000005</v>
      </c>
      <c r="K68" s="14">
        <v>0.68265969999999998</v>
      </c>
      <c r="L68" s="14">
        <v>0.76618830000000004</v>
      </c>
      <c r="M68" s="14">
        <v>0.8497169</v>
      </c>
      <c r="N68" s="14">
        <v>0.97031889999999998</v>
      </c>
      <c r="O68">
        <v>11444</v>
      </c>
    </row>
    <row r="69" spans="1:15">
      <c r="A69" s="12" t="s">
        <v>52</v>
      </c>
      <c r="B69" s="14" t="s">
        <v>43</v>
      </c>
      <c r="C69" t="s">
        <v>41</v>
      </c>
      <c r="D69" t="s">
        <v>33</v>
      </c>
      <c r="E69">
        <v>17</v>
      </c>
      <c r="F69" t="str">
        <f t="shared" si="1"/>
        <v>Aggregate1-in-10August System Peak Day100% Cycling17</v>
      </c>
      <c r="G69" s="44">
        <v>16.138059999999999</v>
      </c>
      <c r="H69" s="14">
        <v>26.94745</v>
      </c>
      <c r="I69" s="14">
        <v>84.342299999999994</v>
      </c>
      <c r="J69" s="14">
        <v>7.9295090000000004</v>
      </c>
      <c r="K69" s="14">
        <v>9.6309629999999995</v>
      </c>
      <c r="L69" s="14">
        <v>10.809380000000001</v>
      </c>
      <c r="M69" s="14">
        <v>11.98781</v>
      </c>
      <c r="N69" s="14">
        <v>13.689260000000001</v>
      </c>
      <c r="O69">
        <v>11444</v>
      </c>
    </row>
    <row r="70" spans="1:15">
      <c r="A70" s="12" t="s">
        <v>31</v>
      </c>
      <c r="B70" s="14" t="s">
        <v>43</v>
      </c>
      <c r="C70" t="s">
        <v>41</v>
      </c>
      <c r="D70" t="s">
        <v>33</v>
      </c>
      <c r="E70">
        <v>18</v>
      </c>
      <c r="F70" t="str">
        <f t="shared" si="1"/>
        <v>Average Per Ton1-in-10August System Peak Day100% Cycling18</v>
      </c>
      <c r="G70" s="44">
        <v>0.40058440000000001</v>
      </c>
      <c r="H70" s="14">
        <v>0.56868110000000005</v>
      </c>
      <c r="I70" s="14">
        <v>82.240700000000004</v>
      </c>
      <c r="J70" s="14">
        <v>0.1233118</v>
      </c>
      <c r="K70" s="14">
        <v>0.14977099999999999</v>
      </c>
      <c r="L70" s="14">
        <v>0.16809669999999999</v>
      </c>
      <c r="M70" s="14">
        <v>0.18642230000000001</v>
      </c>
      <c r="N70" s="14">
        <v>0.2128816</v>
      </c>
      <c r="O70">
        <v>11444</v>
      </c>
    </row>
    <row r="71" spans="1:15">
      <c r="A71" s="12" t="s">
        <v>29</v>
      </c>
      <c r="B71" s="14" t="s">
        <v>43</v>
      </c>
      <c r="C71" t="s">
        <v>41</v>
      </c>
      <c r="D71" t="s">
        <v>33</v>
      </c>
      <c r="E71">
        <v>18</v>
      </c>
      <c r="F71" t="str">
        <f t="shared" si="1"/>
        <v>Average Per Premise1-in-10August System Peak Day100% Cycling18</v>
      </c>
      <c r="G71" s="44">
        <v>1.790081</v>
      </c>
      <c r="H71" s="14">
        <v>2.5412499999999998</v>
      </c>
      <c r="I71" s="14">
        <v>82.240700000000004</v>
      </c>
      <c r="J71" s="14">
        <v>0.55103990000000003</v>
      </c>
      <c r="K71" s="14">
        <v>0.66927789999999998</v>
      </c>
      <c r="L71" s="14">
        <v>0.75116910000000003</v>
      </c>
      <c r="M71" s="14">
        <v>0.83306040000000003</v>
      </c>
      <c r="N71" s="14">
        <v>0.95129830000000004</v>
      </c>
      <c r="O71">
        <v>11444</v>
      </c>
    </row>
    <row r="72" spans="1:15">
      <c r="A72" s="12" t="s">
        <v>30</v>
      </c>
      <c r="B72" s="14" t="s">
        <v>43</v>
      </c>
      <c r="C72" t="s">
        <v>41</v>
      </c>
      <c r="D72" t="s">
        <v>33</v>
      </c>
      <c r="E72">
        <v>18</v>
      </c>
      <c r="F72" t="str">
        <f t="shared" si="1"/>
        <v>Average Per Device1-in-10August System Peak Day100% Cycling18</v>
      </c>
      <c r="G72" s="44">
        <v>1.452062</v>
      </c>
      <c r="H72" s="14">
        <v>2.061388</v>
      </c>
      <c r="I72" s="14">
        <v>82.240700000000004</v>
      </c>
      <c r="J72" s="14">
        <v>0.44698759999999998</v>
      </c>
      <c r="K72" s="14">
        <v>0.54289880000000001</v>
      </c>
      <c r="L72" s="14">
        <v>0.60932660000000005</v>
      </c>
      <c r="M72" s="14">
        <v>0.67575450000000004</v>
      </c>
      <c r="N72" s="14">
        <v>0.77166559999999995</v>
      </c>
      <c r="O72">
        <v>11444</v>
      </c>
    </row>
    <row r="73" spans="1:15">
      <c r="A73" s="12" t="s">
        <v>52</v>
      </c>
      <c r="B73" s="14" t="s">
        <v>43</v>
      </c>
      <c r="C73" t="s">
        <v>41</v>
      </c>
      <c r="D73" t="s">
        <v>33</v>
      </c>
      <c r="E73">
        <v>18</v>
      </c>
      <c r="F73" t="str">
        <f t="shared" si="1"/>
        <v>Aggregate1-in-10August System Peak Day100% Cycling18</v>
      </c>
      <c r="G73" s="44">
        <v>20.485679999999999</v>
      </c>
      <c r="H73" s="14">
        <v>29.082059999999998</v>
      </c>
      <c r="I73" s="14">
        <v>82.240700000000004</v>
      </c>
      <c r="J73" s="14">
        <v>6.306101</v>
      </c>
      <c r="K73" s="14">
        <v>7.6592159999999998</v>
      </c>
      <c r="L73" s="14">
        <v>8.5963790000000007</v>
      </c>
      <c r="M73" s="14">
        <v>9.5335439999999991</v>
      </c>
      <c r="N73" s="14">
        <v>10.886659999999999</v>
      </c>
      <c r="O73">
        <v>11444</v>
      </c>
    </row>
    <row r="74" spans="1:15">
      <c r="A74" s="12" t="s">
        <v>31</v>
      </c>
      <c r="B74" s="14" t="s">
        <v>43</v>
      </c>
      <c r="C74" t="s">
        <v>41</v>
      </c>
      <c r="D74" t="s">
        <v>33</v>
      </c>
      <c r="E74">
        <v>19</v>
      </c>
      <c r="F74" t="str">
        <f t="shared" si="1"/>
        <v>Average Per Ton1-in-10August System Peak Day100% Cycling19</v>
      </c>
      <c r="G74" s="44">
        <v>0.5544171</v>
      </c>
      <c r="H74" s="14">
        <v>0.57394500000000004</v>
      </c>
      <c r="I74" s="14">
        <v>80.150899999999993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>
        <v>11444</v>
      </c>
    </row>
    <row r="75" spans="1:15">
      <c r="A75" s="12" t="s">
        <v>29</v>
      </c>
      <c r="B75" s="14" t="s">
        <v>43</v>
      </c>
      <c r="C75" t="s">
        <v>41</v>
      </c>
      <c r="D75" t="s">
        <v>33</v>
      </c>
      <c r="E75">
        <v>19</v>
      </c>
      <c r="F75" t="str">
        <f t="shared" si="1"/>
        <v>Average Per Premise1-in-10August System Peak Day100% Cycling19</v>
      </c>
      <c r="G75" s="44">
        <v>2.477509</v>
      </c>
      <c r="H75" s="14">
        <v>2.5647730000000002</v>
      </c>
      <c r="I75" s="14">
        <v>80.150899999999993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>
        <v>11444</v>
      </c>
    </row>
    <row r="76" spans="1:15">
      <c r="A76" s="12" t="s">
        <v>30</v>
      </c>
      <c r="B76" s="14" t="s">
        <v>43</v>
      </c>
      <c r="C76" t="s">
        <v>41</v>
      </c>
      <c r="D76" t="s">
        <v>33</v>
      </c>
      <c r="E76">
        <v>19</v>
      </c>
      <c r="F76" t="str">
        <f t="shared" si="1"/>
        <v>Average Per Device1-in-10August System Peak Day100% Cycling19</v>
      </c>
      <c r="G76" s="44">
        <v>2.0096829999999999</v>
      </c>
      <c r="H76" s="14">
        <v>2.0804689999999999</v>
      </c>
      <c r="I76" s="14">
        <v>80.150899999999993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>
        <v>11444</v>
      </c>
    </row>
    <row r="77" spans="1:15">
      <c r="A77" s="12" t="s">
        <v>52</v>
      </c>
      <c r="B77" s="14" t="s">
        <v>43</v>
      </c>
      <c r="C77" t="s">
        <v>41</v>
      </c>
      <c r="D77" t="s">
        <v>33</v>
      </c>
      <c r="E77">
        <v>19</v>
      </c>
      <c r="F77" t="str">
        <f t="shared" si="1"/>
        <v>Aggregate1-in-10August System Peak Day100% Cycling19</v>
      </c>
      <c r="G77" s="44">
        <v>28.352609999999999</v>
      </c>
      <c r="H77" s="14">
        <v>29.35126</v>
      </c>
      <c r="I77" s="14">
        <v>80.150899999999993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>
        <v>11444</v>
      </c>
    </row>
    <row r="78" spans="1:15">
      <c r="A78" s="12" t="s">
        <v>31</v>
      </c>
      <c r="B78" s="14" t="s">
        <v>43</v>
      </c>
      <c r="C78" t="s">
        <v>41</v>
      </c>
      <c r="D78" t="s">
        <v>33</v>
      </c>
      <c r="E78">
        <v>20</v>
      </c>
      <c r="F78" t="str">
        <f t="shared" si="1"/>
        <v>Average Per Ton1-in-10August System Peak Day100% Cycling20</v>
      </c>
      <c r="G78" s="44">
        <v>0.63187610000000005</v>
      </c>
      <c r="H78" s="14">
        <v>0.54754910000000001</v>
      </c>
      <c r="I78" s="14">
        <v>77.706699999999998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>
        <v>11444</v>
      </c>
    </row>
    <row r="79" spans="1:15">
      <c r="A79" s="12" t="s">
        <v>29</v>
      </c>
      <c r="B79" s="14" t="s">
        <v>43</v>
      </c>
      <c r="C79" t="s">
        <v>41</v>
      </c>
      <c r="D79" t="s">
        <v>33</v>
      </c>
      <c r="E79">
        <v>20</v>
      </c>
      <c r="F79" t="str">
        <f t="shared" si="1"/>
        <v>Average Per Premise1-in-10August System Peak Day100% Cycling20</v>
      </c>
      <c r="G79" s="44">
        <v>2.8236479999999999</v>
      </c>
      <c r="H79" s="14">
        <v>2.4468179999999999</v>
      </c>
      <c r="I79" s="14">
        <v>77.706699999999998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>
        <v>11444</v>
      </c>
    </row>
    <row r="80" spans="1:15">
      <c r="A80" s="12" t="s">
        <v>30</v>
      </c>
      <c r="B80" s="14" t="s">
        <v>43</v>
      </c>
      <c r="C80" t="s">
        <v>41</v>
      </c>
      <c r="D80" t="s">
        <v>33</v>
      </c>
      <c r="E80">
        <v>20</v>
      </c>
      <c r="F80" t="str">
        <f t="shared" si="1"/>
        <v>Average Per Device1-in-10August System Peak Day100% Cycling20</v>
      </c>
      <c r="G80" s="44">
        <v>2.2904610000000001</v>
      </c>
      <c r="H80" s="14">
        <v>1.984788</v>
      </c>
      <c r="I80" s="14">
        <v>77.706699999999998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>
        <v>11444</v>
      </c>
    </row>
    <row r="81" spans="1:15">
      <c r="A81" s="12" t="s">
        <v>52</v>
      </c>
      <c r="B81" s="14" t="s">
        <v>43</v>
      </c>
      <c r="C81" t="s">
        <v>41</v>
      </c>
      <c r="D81" t="s">
        <v>33</v>
      </c>
      <c r="E81">
        <v>20</v>
      </c>
      <c r="F81" t="str">
        <f t="shared" si="1"/>
        <v>Aggregate1-in-10August System Peak Day100% Cycling20</v>
      </c>
      <c r="G81" s="44">
        <v>32.31382</v>
      </c>
      <c r="H81" s="14">
        <v>28.001380000000001</v>
      </c>
      <c r="I81" s="14">
        <v>77.706699999999998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>
        <v>11444</v>
      </c>
    </row>
    <row r="82" spans="1:15">
      <c r="A82" s="12" t="s">
        <v>31</v>
      </c>
      <c r="B82" s="14" t="s">
        <v>43</v>
      </c>
      <c r="C82" t="s">
        <v>41</v>
      </c>
      <c r="D82" t="s">
        <v>33</v>
      </c>
      <c r="E82">
        <v>21</v>
      </c>
      <c r="F82" t="str">
        <f t="shared" si="1"/>
        <v>Average Per Ton1-in-10August System Peak Day100% Cycling21</v>
      </c>
      <c r="G82" s="44">
        <v>0.62747169999999997</v>
      </c>
      <c r="H82" s="14">
        <v>0.53966749999999997</v>
      </c>
      <c r="I82" s="14">
        <v>76.867599999999996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>
        <v>11444</v>
      </c>
    </row>
    <row r="83" spans="1:15">
      <c r="A83" s="12" t="s">
        <v>29</v>
      </c>
      <c r="B83" s="14" t="s">
        <v>43</v>
      </c>
      <c r="C83" t="s">
        <v>41</v>
      </c>
      <c r="D83" t="s">
        <v>33</v>
      </c>
      <c r="E83">
        <v>21</v>
      </c>
      <c r="F83" t="str">
        <f t="shared" si="1"/>
        <v>Average Per Premise1-in-10August System Peak Day100% Cycling21</v>
      </c>
      <c r="G83" s="44">
        <v>2.803966</v>
      </c>
      <c r="H83" s="14">
        <v>2.4115980000000001</v>
      </c>
      <c r="I83" s="14">
        <v>76.867599999999996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>
        <v>11444</v>
      </c>
    </row>
    <row r="84" spans="1:15">
      <c r="A84" s="12" t="s">
        <v>30</v>
      </c>
      <c r="B84" s="14" t="s">
        <v>43</v>
      </c>
      <c r="C84" t="s">
        <v>41</v>
      </c>
      <c r="D84" t="s">
        <v>33</v>
      </c>
      <c r="E84">
        <v>21</v>
      </c>
      <c r="F84" t="str">
        <f t="shared" si="1"/>
        <v>Average Per Device1-in-10August System Peak Day100% Cycling21</v>
      </c>
      <c r="G84" s="44">
        <v>2.2744960000000001</v>
      </c>
      <c r="H84" s="14">
        <v>1.956218</v>
      </c>
      <c r="I84" s="14">
        <v>76.867599999999996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>
        <v>11444</v>
      </c>
    </row>
    <row r="85" spans="1:15">
      <c r="A85" s="12" t="s">
        <v>52</v>
      </c>
      <c r="B85" s="14" t="s">
        <v>43</v>
      </c>
      <c r="C85" t="s">
        <v>41</v>
      </c>
      <c r="D85" t="s">
        <v>33</v>
      </c>
      <c r="E85">
        <v>21</v>
      </c>
      <c r="F85" t="str">
        <f t="shared" si="1"/>
        <v>Aggregate1-in-10August System Peak Day100% Cycling21</v>
      </c>
      <c r="G85" s="44">
        <v>32.088590000000003</v>
      </c>
      <c r="H85" s="14">
        <v>27.598330000000001</v>
      </c>
      <c r="I85" s="14">
        <v>76.867599999999996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>
        <v>11444</v>
      </c>
    </row>
    <row r="86" spans="1:15">
      <c r="A86" s="12" t="s">
        <v>31</v>
      </c>
      <c r="B86" s="14" t="s">
        <v>43</v>
      </c>
      <c r="C86" t="s">
        <v>41</v>
      </c>
      <c r="D86" t="s">
        <v>33</v>
      </c>
      <c r="E86">
        <v>22</v>
      </c>
      <c r="F86" t="str">
        <f t="shared" si="1"/>
        <v>Average Per Ton1-in-10August System Peak Day100% Cycling22</v>
      </c>
      <c r="G86" s="44">
        <v>0.55073110000000003</v>
      </c>
      <c r="H86" s="14">
        <v>0.4857668</v>
      </c>
      <c r="I86" s="14">
        <v>75.326999999999998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>
        <v>11444</v>
      </c>
    </row>
    <row r="87" spans="1:15">
      <c r="A87" s="12" t="s">
        <v>29</v>
      </c>
      <c r="B87" s="14" t="s">
        <v>43</v>
      </c>
      <c r="C87" t="s">
        <v>41</v>
      </c>
      <c r="D87" t="s">
        <v>33</v>
      </c>
      <c r="E87">
        <v>22</v>
      </c>
      <c r="F87" t="str">
        <f t="shared" si="1"/>
        <v>Average Per Premise1-in-10August System Peak Day100% Cycling22</v>
      </c>
      <c r="G87" s="44">
        <v>2.4610370000000001</v>
      </c>
      <c r="H87" s="14">
        <v>2.1707329999999998</v>
      </c>
      <c r="I87" s="14">
        <v>75.326999999999998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>
        <v>11444</v>
      </c>
    </row>
    <row r="88" spans="1:15">
      <c r="A88" s="12" t="s">
        <v>30</v>
      </c>
      <c r="B88" s="14" t="s">
        <v>43</v>
      </c>
      <c r="C88" t="s">
        <v>41</v>
      </c>
      <c r="D88" t="s">
        <v>33</v>
      </c>
      <c r="E88">
        <v>22</v>
      </c>
      <c r="F88" t="str">
        <f t="shared" si="1"/>
        <v>Average Per Device1-in-10August System Peak Day100% Cycling22</v>
      </c>
      <c r="G88" s="44">
        <v>1.9963219999999999</v>
      </c>
      <c r="H88" s="14">
        <v>1.7608360000000001</v>
      </c>
      <c r="I88" s="14">
        <v>75.326999999999998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>
        <v>11444</v>
      </c>
    </row>
    <row r="89" spans="1:15">
      <c r="A89" s="12" t="s">
        <v>52</v>
      </c>
      <c r="B89" s="14" t="s">
        <v>43</v>
      </c>
      <c r="C89" t="s">
        <v>41</v>
      </c>
      <c r="D89" t="s">
        <v>33</v>
      </c>
      <c r="E89">
        <v>22</v>
      </c>
      <c r="F89" t="str">
        <f t="shared" si="1"/>
        <v>Aggregate1-in-10August System Peak Day100% Cycling22</v>
      </c>
      <c r="G89" s="44">
        <v>28.164110000000001</v>
      </c>
      <c r="H89" s="14">
        <v>24.84187</v>
      </c>
      <c r="I89" s="14">
        <v>75.326999999999998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>
        <v>11444</v>
      </c>
    </row>
    <row r="90" spans="1:15">
      <c r="A90" s="12" t="s">
        <v>31</v>
      </c>
      <c r="B90" s="14" t="s">
        <v>43</v>
      </c>
      <c r="C90" t="s">
        <v>41</v>
      </c>
      <c r="D90" t="s">
        <v>33</v>
      </c>
      <c r="E90">
        <v>23</v>
      </c>
      <c r="F90" t="str">
        <f t="shared" si="1"/>
        <v>Average Per Ton1-in-10August System Peak Day100% Cycling23</v>
      </c>
      <c r="G90" s="44">
        <v>0.44678220000000002</v>
      </c>
      <c r="H90" s="14">
        <v>0.40370010000000001</v>
      </c>
      <c r="I90" s="14">
        <v>74.218800000000002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>
        <v>11444</v>
      </c>
    </row>
    <row r="91" spans="1:15">
      <c r="A91" s="12" t="s">
        <v>29</v>
      </c>
      <c r="B91" s="14" t="s">
        <v>43</v>
      </c>
      <c r="C91" t="s">
        <v>41</v>
      </c>
      <c r="D91" t="s">
        <v>33</v>
      </c>
      <c r="E91">
        <v>23</v>
      </c>
      <c r="F91" t="str">
        <f t="shared" si="1"/>
        <v>Average Per Premise1-in-10August System Peak Day100% Cycling23</v>
      </c>
      <c r="G91" s="44">
        <v>1.996524</v>
      </c>
      <c r="H91" s="14">
        <v>1.8040039999999999</v>
      </c>
      <c r="I91" s="14">
        <v>74.218800000000002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>
        <v>11444</v>
      </c>
    </row>
    <row r="92" spans="1:15">
      <c r="A92" s="12" t="s">
        <v>30</v>
      </c>
      <c r="B92" s="14" t="s">
        <v>43</v>
      </c>
      <c r="C92" t="s">
        <v>41</v>
      </c>
      <c r="D92" t="s">
        <v>33</v>
      </c>
      <c r="E92">
        <v>23</v>
      </c>
      <c r="F92" t="str">
        <f t="shared" si="1"/>
        <v>Average Per Device1-in-10August System Peak Day100% Cycling23</v>
      </c>
      <c r="G92" s="44">
        <v>1.6195219999999999</v>
      </c>
      <c r="H92" s="14">
        <v>1.4633560000000001</v>
      </c>
      <c r="I92" s="14">
        <v>74.218800000000002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>
        <v>11444</v>
      </c>
    </row>
    <row r="93" spans="1:15">
      <c r="A93" s="12" t="s">
        <v>52</v>
      </c>
      <c r="B93" s="14" t="s">
        <v>43</v>
      </c>
      <c r="C93" t="s">
        <v>41</v>
      </c>
      <c r="D93" t="s">
        <v>33</v>
      </c>
      <c r="E93">
        <v>23</v>
      </c>
      <c r="F93" t="str">
        <f t="shared" si="1"/>
        <v>Aggregate1-in-10August System Peak Day100% Cycling23</v>
      </c>
      <c r="G93" s="44">
        <v>22.848220000000001</v>
      </c>
      <c r="H93" s="14">
        <v>20.645019999999999</v>
      </c>
      <c r="I93" s="14">
        <v>74.218800000000002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>
        <v>11444</v>
      </c>
    </row>
    <row r="94" spans="1:15">
      <c r="A94" s="12" t="s">
        <v>31</v>
      </c>
      <c r="B94" s="14" t="s">
        <v>43</v>
      </c>
      <c r="C94" t="s">
        <v>41</v>
      </c>
      <c r="D94" t="s">
        <v>33</v>
      </c>
      <c r="E94">
        <v>24</v>
      </c>
      <c r="F94" t="str">
        <f t="shared" si="1"/>
        <v>Average Per Ton1-in-10August System Peak Day100% Cycling24</v>
      </c>
      <c r="G94" s="44">
        <v>0.34793940000000001</v>
      </c>
      <c r="H94" s="14">
        <v>0.32243290000000002</v>
      </c>
      <c r="I94" s="14">
        <v>72.796300000000002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>
        <v>11444</v>
      </c>
    </row>
    <row r="95" spans="1:15">
      <c r="A95" s="12" t="s">
        <v>29</v>
      </c>
      <c r="B95" s="14" t="s">
        <v>43</v>
      </c>
      <c r="C95" t="s">
        <v>41</v>
      </c>
      <c r="D95" t="s">
        <v>33</v>
      </c>
      <c r="E95">
        <v>24</v>
      </c>
      <c r="F95" t="str">
        <f t="shared" si="1"/>
        <v>Average Per Premise1-in-10August System Peak Day100% Cycling24</v>
      </c>
      <c r="G95" s="44">
        <v>1.5548280000000001</v>
      </c>
      <c r="H95" s="14">
        <v>1.440847</v>
      </c>
      <c r="I95" s="14">
        <v>72.796300000000002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>
        <v>11444</v>
      </c>
    </row>
    <row r="96" spans="1:15">
      <c r="A96" s="12" t="s">
        <v>30</v>
      </c>
      <c r="B96" s="14" t="s">
        <v>43</v>
      </c>
      <c r="C96" t="s">
        <v>41</v>
      </c>
      <c r="D96" t="s">
        <v>33</v>
      </c>
      <c r="E96">
        <v>24</v>
      </c>
      <c r="F96" t="str">
        <f t="shared" si="1"/>
        <v>Average Per Device1-in-10August System Peak Day100% Cycling24</v>
      </c>
      <c r="G96" s="44">
        <v>1.261231</v>
      </c>
      <c r="H96" s="14">
        <v>1.1687730000000001</v>
      </c>
      <c r="I96" s="14">
        <v>72.796300000000002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>
        <v>11444</v>
      </c>
    </row>
    <row r="97" spans="1:15">
      <c r="A97" s="12" t="s">
        <v>52</v>
      </c>
      <c r="B97" s="14" t="s">
        <v>43</v>
      </c>
      <c r="C97" t="s">
        <v>41</v>
      </c>
      <c r="D97" t="s">
        <v>33</v>
      </c>
      <c r="E97">
        <v>24</v>
      </c>
      <c r="F97" t="str">
        <f t="shared" si="1"/>
        <v>Aggregate1-in-10August System Peak Day100% Cycling24</v>
      </c>
      <c r="G97" s="44">
        <v>17.79345</v>
      </c>
      <c r="H97" s="14">
        <v>16.489059999999998</v>
      </c>
      <c r="I97" s="14">
        <v>72.796300000000002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>
        <v>11444</v>
      </c>
    </row>
    <row r="98" spans="1:15">
      <c r="A98" s="12" t="s">
        <v>31</v>
      </c>
      <c r="B98" s="14" t="s">
        <v>43</v>
      </c>
      <c r="C98" t="s">
        <v>41</v>
      </c>
      <c r="D98" t="s">
        <v>32</v>
      </c>
      <c r="E98">
        <v>1</v>
      </c>
      <c r="F98" t="str">
        <f t="shared" si="1"/>
        <v>Average Per Ton1-in-10August System Peak Day50% Cycling1</v>
      </c>
      <c r="G98" s="44">
        <v>0.3178204</v>
      </c>
      <c r="H98" s="14">
        <v>0.3178204</v>
      </c>
      <c r="I98" s="14">
        <v>71.781700000000001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">
        <v>12158</v>
      </c>
    </row>
    <row r="99" spans="1:15">
      <c r="A99" s="12" t="s">
        <v>29</v>
      </c>
      <c r="B99" s="14" t="s">
        <v>43</v>
      </c>
      <c r="C99" t="s">
        <v>41</v>
      </c>
      <c r="D99" t="s">
        <v>32</v>
      </c>
      <c r="E99">
        <v>1</v>
      </c>
      <c r="F99" t="str">
        <f t="shared" si="1"/>
        <v>Average Per Premise1-in-10August System Peak Day50% Cycling1</v>
      </c>
      <c r="G99" s="44">
        <v>1.3079149999999999</v>
      </c>
      <c r="H99" s="14">
        <v>1.3079149999999999</v>
      </c>
      <c r="I99" s="14">
        <v>71.781700000000001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">
        <v>12158</v>
      </c>
    </row>
    <row r="100" spans="1:15">
      <c r="A100" s="12" t="s">
        <v>30</v>
      </c>
      <c r="B100" s="14" t="s">
        <v>43</v>
      </c>
      <c r="C100" t="s">
        <v>41</v>
      </c>
      <c r="D100" t="s">
        <v>32</v>
      </c>
      <c r="E100">
        <v>1</v>
      </c>
      <c r="F100" t="str">
        <f t="shared" si="1"/>
        <v>Average Per Device1-in-10August System Peak Day50% Cycling1</v>
      </c>
      <c r="G100" s="44">
        <v>1.112781</v>
      </c>
      <c r="H100" s="14">
        <v>1.112781</v>
      </c>
      <c r="I100" s="14">
        <v>71.781700000000001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">
        <v>12158</v>
      </c>
    </row>
    <row r="101" spans="1:15">
      <c r="A101" s="12" t="s">
        <v>52</v>
      </c>
      <c r="B101" s="14" t="s">
        <v>43</v>
      </c>
      <c r="C101" t="s">
        <v>41</v>
      </c>
      <c r="D101" t="s">
        <v>32</v>
      </c>
      <c r="E101">
        <v>1</v>
      </c>
      <c r="F101" t="str">
        <f t="shared" si="1"/>
        <v>Aggregate1-in-10August System Peak Day50% Cycling1</v>
      </c>
      <c r="G101" s="44">
        <v>15.90164</v>
      </c>
      <c r="H101" s="14">
        <v>15.90164</v>
      </c>
      <c r="I101" s="14">
        <v>71.781700000000001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">
        <v>12158</v>
      </c>
    </row>
    <row r="102" spans="1:15">
      <c r="A102" s="12" t="s">
        <v>31</v>
      </c>
      <c r="B102" s="14" t="s">
        <v>43</v>
      </c>
      <c r="C102" t="s">
        <v>41</v>
      </c>
      <c r="D102" t="s">
        <v>32</v>
      </c>
      <c r="E102">
        <v>2</v>
      </c>
      <c r="F102" t="str">
        <f t="shared" si="1"/>
        <v>Average Per Ton1-in-10August System Peak Day50% Cycling2</v>
      </c>
      <c r="G102" s="44">
        <v>0.27840520000000002</v>
      </c>
      <c r="H102" s="14">
        <v>0.27840520000000002</v>
      </c>
      <c r="I102" s="14">
        <v>71.995599999999996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">
        <v>12158</v>
      </c>
    </row>
    <row r="103" spans="1:15">
      <c r="A103" s="12" t="s">
        <v>29</v>
      </c>
      <c r="B103" s="14" t="s">
        <v>43</v>
      </c>
      <c r="C103" t="s">
        <v>41</v>
      </c>
      <c r="D103" t="s">
        <v>32</v>
      </c>
      <c r="E103">
        <v>2</v>
      </c>
      <c r="F103" t="str">
        <f t="shared" si="1"/>
        <v>Average Per Premise1-in-10August System Peak Day50% Cycling2</v>
      </c>
      <c r="G103" s="44">
        <v>1.1457120000000001</v>
      </c>
      <c r="H103" s="14">
        <v>1.1457120000000001</v>
      </c>
      <c r="I103" s="14">
        <v>71.995599999999996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">
        <v>12158</v>
      </c>
    </row>
    <row r="104" spans="1:15">
      <c r="A104" s="12" t="s">
        <v>30</v>
      </c>
      <c r="B104" s="14" t="s">
        <v>43</v>
      </c>
      <c r="C104" t="s">
        <v>41</v>
      </c>
      <c r="D104" t="s">
        <v>32</v>
      </c>
      <c r="E104">
        <v>2</v>
      </c>
      <c r="F104" t="str">
        <f t="shared" si="1"/>
        <v>Average Per Device1-in-10August System Peak Day50% Cycling2</v>
      </c>
      <c r="G104" s="44">
        <v>0.97477689999999995</v>
      </c>
      <c r="H104" s="14">
        <v>0.97477689999999995</v>
      </c>
      <c r="I104" s="14">
        <v>71.995599999999996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">
        <v>12158</v>
      </c>
    </row>
    <row r="105" spans="1:15">
      <c r="A105" s="12" t="s">
        <v>52</v>
      </c>
      <c r="B105" s="14" t="s">
        <v>43</v>
      </c>
      <c r="C105" t="s">
        <v>41</v>
      </c>
      <c r="D105" t="s">
        <v>32</v>
      </c>
      <c r="E105">
        <v>2</v>
      </c>
      <c r="F105" t="str">
        <f t="shared" si="1"/>
        <v>Aggregate1-in-10August System Peak Day50% Cycling2</v>
      </c>
      <c r="G105" s="44">
        <v>13.92956</v>
      </c>
      <c r="H105" s="14">
        <v>13.92956</v>
      </c>
      <c r="I105" s="14">
        <v>71.995599999999996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">
        <v>12158</v>
      </c>
    </row>
    <row r="106" spans="1:15">
      <c r="A106" s="12" t="s">
        <v>31</v>
      </c>
      <c r="B106" s="14" t="s">
        <v>43</v>
      </c>
      <c r="C106" t="s">
        <v>41</v>
      </c>
      <c r="D106" t="s">
        <v>32</v>
      </c>
      <c r="E106">
        <v>3</v>
      </c>
      <c r="F106" t="str">
        <f t="shared" si="1"/>
        <v>Average Per Ton1-in-10August System Peak Day50% Cycling3</v>
      </c>
      <c r="G106" s="44">
        <v>0.24671319999999999</v>
      </c>
      <c r="H106" s="14">
        <v>0.24671319999999999</v>
      </c>
      <c r="I106" s="14">
        <v>71.399600000000007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">
        <v>12158</v>
      </c>
    </row>
    <row r="107" spans="1:15">
      <c r="A107" s="12" t="s">
        <v>29</v>
      </c>
      <c r="B107" s="14" t="s">
        <v>43</v>
      </c>
      <c r="C107" t="s">
        <v>41</v>
      </c>
      <c r="D107" t="s">
        <v>32</v>
      </c>
      <c r="E107">
        <v>3</v>
      </c>
      <c r="F107" t="str">
        <f t="shared" si="1"/>
        <v>Average Per Premise1-in-10August System Peak Day50% Cycling3</v>
      </c>
      <c r="G107" s="44">
        <v>1.01529</v>
      </c>
      <c r="H107" s="14">
        <v>1.01529</v>
      </c>
      <c r="I107" s="14">
        <v>71.399600000000007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">
        <v>12158</v>
      </c>
    </row>
    <row r="108" spans="1:15">
      <c r="A108" s="12" t="s">
        <v>30</v>
      </c>
      <c r="B108" s="14" t="s">
        <v>43</v>
      </c>
      <c r="C108" t="s">
        <v>41</v>
      </c>
      <c r="D108" t="s">
        <v>32</v>
      </c>
      <c r="E108">
        <v>3</v>
      </c>
      <c r="F108" t="str">
        <f t="shared" si="1"/>
        <v>Average Per Device1-in-10August System Peak Day50% Cycling3</v>
      </c>
      <c r="G108" s="44">
        <v>0.86381379999999996</v>
      </c>
      <c r="H108" s="14">
        <v>0.86381379999999996</v>
      </c>
      <c r="I108" s="14">
        <v>71.399600000000007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">
        <v>12158</v>
      </c>
    </row>
    <row r="109" spans="1:15">
      <c r="A109" s="12" t="s">
        <v>52</v>
      </c>
      <c r="B109" s="14" t="s">
        <v>43</v>
      </c>
      <c r="C109" t="s">
        <v>41</v>
      </c>
      <c r="D109" t="s">
        <v>32</v>
      </c>
      <c r="E109">
        <v>3</v>
      </c>
      <c r="F109" t="str">
        <f t="shared" si="1"/>
        <v>Aggregate1-in-10August System Peak Day50% Cycling3</v>
      </c>
      <c r="G109" s="44">
        <v>12.3439</v>
      </c>
      <c r="H109" s="14">
        <v>12.3439</v>
      </c>
      <c r="I109" s="14">
        <v>71.399600000000007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">
        <v>12158</v>
      </c>
    </row>
    <row r="110" spans="1:15">
      <c r="A110" s="12" t="s">
        <v>31</v>
      </c>
      <c r="B110" s="14" t="s">
        <v>43</v>
      </c>
      <c r="C110" t="s">
        <v>41</v>
      </c>
      <c r="D110" t="s">
        <v>32</v>
      </c>
      <c r="E110">
        <v>4</v>
      </c>
      <c r="F110" t="str">
        <f t="shared" si="1"/>
        <v>Average Per Ton1-in-10August System Peak Day50% Cycling4</v>
      </c>
      <c r="G110" s="44">
        <v>0.22260730000000001</v>
      </c>
      <c r="H110" s="14">
        <v>0.22260730000000001</v>
      </c>
      <c r="I110" s="14">
        <v>71.323700000000002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">
        <v>12158</v>
      </c>
    </row>
    <row r="111" spans="1:15">
      <c r="A111" s="12" t="s">
        <v>29</v>
      </c>
      <c r="B111" s="14" t="s">
        <v>43</v>
      </c>
      <c r="C111" t="s">
        <v>41</v>
      </c>
      <c r="D111" t="s">
        <v>32</v>
      </c>
      <c r="E111">
        <v>4</v>
      </c>
      <c r="F111" t="str">
        <f t="shared" si="1"/>
        <v>Average Per Premise1-in-10August System Peak Day50% Cycling4</v>
      </c>
      <c r="G111" s="44">
        <v>0.91608829999999997</v>
      </c>
      <c r="H111" s="14">
        <v>0.91608829999999997</v>
      </c>
      <c r="I111" s="14">
        <v>71.323700000000002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">
        <v>12158</v>
      </c>
    </row>
    <row r="112" spans="1:15">
      <c r="A112" s="12" t="s">
        <v>30</v>
      </c>
      <c r="B112" s="14" t="s">
        <v>43</v>
      </c>
      <c r="C112" t="s">
        <v>41</v>
      </c>
      <c r="D112" t="s">
        <v>32</v>
      </c>
      <c r="E112">
        <v>4</v>
      </c>
      <c r="F112" t="str">
        <f t="shared" si="1"/>
        <v>Average Per Device1-in-10August System Peak Day50% Cycling4</v>
      </c>
      <c r="G112" s="44">
        <v>0.77941229999999995</v>
      </c>
      <c r="H112" s="14">
        <v>0.77941229999999995</v>
      </c>
      <c r="I112" s="14">
        <v>71.323700000000002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">
        <v>12158</v>
      </c>
    </row>
    <row r="113" spans="1:15">
      <c r="A113" s="12" t="s">
        <v>52</v>
      </c>
      <c r="B113" s="14" t="s">
        <v>43</v>
      </c>
      <c r="C113" t="s">
        <v>41</v>
      </c>
      <c r="D113" t="s">
        <v>32</v>
      </c>
      <c r="E113">
        <v>4</v>
      </c>
      <c r="F113" t="str">
        <f t="shared" si="1"/>
        <v>Aggregate1-in-10August System Peak Day50% Cycling4</v>
      </c>
      <c r="G113" s="44">
        <v>11.1378</v>
      </c>
      <c r="H113" s="14">
        <v>11.1378</v>
      </c>
      <c r="I113" s="14">
        <v>71.323700000000002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">
        <v>12158</v>
      </c>
    </row>
    <row r="114" spans="1:15">
      <c r="A114" s="12" t="s">
        <v>31</v>
      </c>
      <c r="B114" s="14" t="s">
        <v>43</v>
      </c>
      <c r="C114" t="s">
        <v>41</v>
      </c>
      <c r="D114" t="s">
        <v>32</v>
      </c>
      <c r="E114">
        <v>5</v>
      </c>
      <c r="F114" t="str">
        <f t="shared" si="1"/>
        <v>Average Per Ton1-in-10August System Peak Day50% Cycling5</v>
      </c>
      <c r="G114" s="44">
        <v>0.2071799</v>
      </c>
      <c r="H114" s="14">
        <v>0.2071799</v>
      </c>
      <c r="I114" s="14">
        <v>71.417299999999997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">
        <v>12158</v>
      </c>
    </row>
    <row r="115" spans="1:15">
      <c r="A115" s="12" t="s">
        <v>29</v>
      </c>
      <c r="B115" s="14" t="s">
        <v>43</v>
      </c>
      <c r="C115" t="s">
        <v>41</v>
      </c>
      <c r="D115" t="s">
        <v>32</v>
      </c>
      <c r="E115">
        <v>5</v>
      </c>
      <c r="F115" t="str">
        <f t="shared" si="1"/>
        <v>Average Per Premise1-in-10August System Peak Day50% Cycling5</v>
      </c>
      <c r="G115" s="44">
        <v>0.85260029999999998</v>
      </c>
      <c r="H115" s="14">
        <v>0.85260029999999998</v>
      </c>
      <c r="I115" s="14">
        <v>71.417299999999997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">
        <v>12158</v>
      </c>
    </row>
    <row r="116" spans="1:15">
      <c r="A116" s="12" t="s">
        <v>30</v>
      </c>
      <c r="B116" s="14" t="s">
        <v>43</v>
      </c>
      <c r="C116" t="s">
        <v>41</v>
      </c>
      <c r="D116" t="s">
        <v>32</v>
      </c>
      <c r="E116">
        <v>5</v>
      </c>
      <c r="F116" t="str">
        <f t="shared" si="1"/>
        <v>Average Per Device1-in-10August System Peak Day50% Cycling5</v>
      </c>
      <c r="G116" s="44">
        <v>0.72539629999999999</v>
      </c>
      <c r="H116" s="14">
        <v>0.72539629999999999</v>
      </c>
      <c r="I116" s="14">
        <v>71.417299999999997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">
        <v>12158</v>
      </c>
    </row>
    <row r="117" spans="1:15">
      <c r="A117" s="12" t="s">
        <v>52</v>
      </c>
      <c r="B117" s="14" t="s">
        <v>43</v>
      </c>
      <c r="C117" t="s">
        <v>41</v>
      </c>
      <c r="D117" t="s">
        <v>32</v>
      </c>
      <c r="E117">
        <v>5</v>
      </c>
      <c r="F117" t="str">
        <f t="shared" si="1"/>
        <v>Aggregate1-in-10August System Peak Day50% Cycling5</v>
      </c>
      <c r="G117" s="44">
        <v>10.36591</v>
      </c>
      <c r="H117" s="14">
        <v>10.36591</v>
      </c>
      <c r="I117" s="14">
        <v>71.417299999999997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">
        <v>12158</v>
      </c>
    </row>
    <row r="118" spans="1:15">
      <c r="A118" s="12" t="s">
        <v>31</v>
      </c>
      <c r="B118" s="14" t="s">
        <v>43</v>
      </c>
      <c r="C118" t="s">
        <v>41</v>
      </c>
      <c r="D118" t="s">
        <v>32</v>
      </c>
      <c r="E118">
        <v>6</v>
      </c>
      <c r="F118" t="str">
        <f t="shared" si="1"/>
        <v>Average Per Ton1-in-10August System Peak Day50% Cycling6</v>
      </c>
      <c r="G118" s="44">
        <v>0.21696119999999999</v>
      </c>
      <c r="H118" s="14">
        <v>0.21696119999999999</v>
      </c>
      <c r="I118" s="14">
        <v>71.807400000000001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">
        <v>12158</v>
      </c>
    </row>
    <row r="119" spans="1:15">
      <c r="A119" s="12" t="s">
        <v>29</v>
      </c>
      <c r="B119" s="14" t="s">
        <v>43</v>
      </c>
      <c r="C119" t="s">
        <v>41</v>
      </c>
      <c r="D119" t="s">
        <v>32</v>
      </c>
      <c r="E119">
        <v>6</v>
      </c>
      <c r="F119" t="str">
        <f t="shared" si="1"/>
        <v>Average Per Premise1-in-10August System Peak Day50% Cycling6</v>
      </c>
      <c r="G119" s="44">
        <v>0.89285289999999995</v>
      </c>
      <c r="H119" s="14">
        <v>0.89285289999999995</v>
      </c>
      <c r="I119" s="14">
        <v>71.807400000000001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">
        <v>12158</v>
      </c>
    </row>
    <row r="120" spans="1:15">
      <c r="A120" s="12" t="s">
        <v>30</v>
      </c>
      <c r="B120" s="14" t="s">
        <v>43</v>
      </c>
      <c r="C120" t="s">
        <v>41</v>
      </c>
      <c r="D120" t="s">
        <v>32</v>
      </c>
      <c r="E120">
        <v>6</v>
      </c>
      <c r="F120" t="str">
        <f t="shared" si="1"/>
        <v>Average Per Device1-in-10August System Peak Day50% Cycling6</v>
      </c>
      <c r="G120" s="44">
        <v>0.75964339999999997</v>
      </c>
      <c r="H120" s="14">
        <v>0.75964339999999997</v>
      </c>
      <c r="I120" s="14">
        <v>71.807400000000001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">
        <v>12158</v>
      </c>
    </row>
    <row r="121" spans="1:15">
      <c r="A121" s="12" t="s">
        <v>52</v>
      </c>
      <c r="B121" s="14" t="s">
        <v>43</v>
      </c>
      <c r="C121" t="s">
        <v>41</v>
      </c>
      <c r="D121" t="s">
        <v>32</v>
      </c>
      <c r="E121">
        <v>6</v>
      </c>
      <c r="F121" t="str">
        <f t="shared" si="1"/>
        <v>Aggregate1-in-10August System Peak Day50% Cycling6</v>
      </c>
      <c r="G121" s="44">
        <v>10.855309999999999</v>
      </c>
      <c r="H121" s="14">
        <v>10.855309999999999</v>
      </c>
      <c r="I121" s="14">
        <v>71.807400000000001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">
        <v>12158</v>
      </c>
    </row>
    <row r="122" spans="1:15">
      <c r="A122" s="12" t="s">
        <v>31</v>
      </c>
      <c r="B122" s="14" t="s">
        <v>43</v>
      </c>
      <c r="C122" t="s">
        <v>41</v>
      </c>
      <c r="D122" t="s">
        <v>32</v>
      </c>
      <c r="E122">
        <v>7</v>
      </c>
      <c r="F122" t="str">
        <f t="shared" si="1"/>
        <v>Average Per Ton1-in-10August System Peak Day50% Cycling7</v>
      </c>
      <c r="G122" s="44">
        <v>0.24850030000000001</v>
      </c>
      <c r="H122" s="14">
        <v>0.24850030000000001</v>
      </c>
      <c r="I122" s="14">
        <v>71.796999999999997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">
        <v>12158</v>
      </c>
    </row>
    <row r="123" spans="1:15">
      <c r="A123" s="12" t="s">
        <v>29</v>
      </c>
      <c r="B123" s="14" t="s">
        <v>43</v>
      </c>
      <c r="C123" t="s">
        <v>41</v>
      </c>
      <c r="D123" t="s">
        <v>32</v>
      </c>
      <c r="E123">
        <v>7</v>
      </c>
      <c r="F123" t="str">
        <f t="shared" si="1"/>
        <v>Average Per Premise1-in-10August System Peak Day50% Cycling7</v>
      </c>
      <c r="G123" s="44">
        <v>1.022645</v>
      </c>
      <c r="H123" s="14">
        <v>1.022645</v>
      </c>
      <c r="I123" s="14">
        <v>71.796999999999997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">
        <v>12158</v>
      </c>
    </row>
    <row r="124" spans="1:15">
      <c r="A124" s="12" t="s">
        <v>30</v>
      </c>
      <c r="B124" s="14" t="s">
        <v>43</v>
      </c>
      <c r="C124" t="s">
        <v>41</v>
      </c>
      <c r="D124" t="s">
        <v>32</v>
      </c>
      <c r="E124">
        <v>7</v>
      </c>
      <c r="F124" t="str">
        <f t="shared" si="1"/>
        <v>Average Per Device1-in-10August System Peak Day50% Cycling7</v>
      </c>
      <c r="G124" s="44">
        <v>0.87007089999999998</v>
      </c>
      <c r="H124" s="14">
        <v>0.87007089999999998</v>
      </c>
      <c r="I124" s="14">
        <v>71.796999999999997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">
        <v>12158</v>
      </c>
    </row>
    <row r="125" spans="1:15">
      <c r="A125" s="12" t="s">
        <v>52</v>
      </c>
      <c r="B125" s="14" t="s">
        <v>43</v>
      </c>
      <c r="C125" t="s">
        <v>41</v>
      </c>
      <c r="D125" t="s">
        <v>32</v>
      </c>
      <c r="E125">
        <v>7</v>
      </c>
      <c r="F125" t="str">
        <f t="shared" si="1"/>
        <v>Aggregate1-in-10August System Peak Day50% Cycling7</v>
      </c>
      <c r="G125" s="44">
        <v>12.433310000000001</v>
      </c>
      <c r="H125" s="14">
        <v>12.433310000000001</v>
      </c>
      <c r="I125" s="14">
        <v>71.796999999999997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">
        <v>12158</v>
      </c>
    </row>
    <row r="126" spans="1:15">
      <c r="A126" s="12" t="s">
        <v>31</v>
      </c>
      <c r="B126" s="14" t="s">
        <v>43</v>
      </c>
      <c r="C126" t="s">
        <v>41</v>
      </c>
      <c r="D126" t="s">
        <v>32</v>
      </c>
      <c r="E126">
        <v>8</v>
      </c>
      <c r="F126" t="str">
        <f t="shared" si="1"/>
        <v>Average Per Ton1-in-10August System Peak Day50% Cycling8</v>
      </c>
      <c r="G126" s="44">
        <v>0.266899</v>
      </c>
      <c r="H126" s="14">
        <v>0.266899</v>
      </c>
      <c r="I126" s="14">
        <v>74.803700000000006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">
        <v>12158</v>
      </c>
    </row>
    <row r="127" spans="1:15">
      <c r="A127" s="12" t="s">
        <v>29</v>
      </c>
      <c r="B127" s="14" t="s">
        <v>43</v>
      </c>
      <c r="C127" t="s">
        <v>41</v>
      </c>
      <c r="D127" t="s">
        <v>32</v>
      </c>
      <c r="E127">
        <v>8</v>
      </c>
      <c r="F127" t="str">
        <f t="shared" si="1"/>
        <v>Average Per Premise1-in-10August System Peak Day50% Cycling8</v>
      </c>
      <c r="G127" s="44">
        <v>1.0983609999999999</v>
      </c>
      <c r="H127" s="14">
        <v>1.0983609999999999</v>
      </c>
      <c r="I127" s="14">
        <v>74.803700000000006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">
        <v>12158</v>
      </c>
    </row>
    <row r="128" spans="1:15">
      <c r="A128" s="12" t="s">
        <v>30</v>
      </c>
      <c r="B128" s="14" t="s">
        <v>43</v>
      </c>
      <c r="C128" t="s">
        <v>41</v>
      </c>
      <c r="D128" t="s">
        <v>32</v>
      </c>
      <c r="E128">
        <v>8</v>
      </c>
      <c r="F128" t="str">
        <f t="shared" si="1"/>
        <v>Average Per Device1-in-10August System Peak Day50% Cycling8</v>
      </c>
      <c r="G128" s="44">
        <v>0.93449040000000005</v>
      </c>
      <c r="H128" s="14">
        <v>0.93449040000000005</v>
      </c>
      <c r="I128" s="14">
        <v>74.803700000000006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">
        <v>12158</v>
      </c>
    </row>
    <row r="129" spans="1:15">
      <c r="A129" s="12" t="s">
        <v>52</v>
      </c>
      <c r="B129" s="14" t="s">
        <v>43</v>
      </c>
      <c r="C129" t="s">
        <v>41</v>
      </c>
      <c r="D129" t="s">
        <v>32</v>
      </c>
      <c r="E129">
        <v>8</v>
      </c>
      <c r="F129" t="str">
        <f t="shared" si="1"/>
        <v>Aggregate1-in-10August System Peak Day50% Cycling8</v>
      </c>
      <c r="G129" s="44">
        <v>13.353870000000001</v>
      </c>
      <c r="H129" s="14">
        <v>13.353870000000001</v>
      </c>
      <c r="I129" s="14">
        <v>74.803700000000006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">
        <v>12158</v>
      </c>
    </row>
    <row r="130" spans="1:15">
      <c r="A130" s="12" t="s">
        <v>31</v>
      </c>
      <c r="B130" s="14" t="s">
        <v>43</v>
      </c>
      <c r="C130" t="s">
        <v>41</v>
      </c>
      <c r="D130" t="s">
        <v>32</v>
      </c>
      <c r="E130">
        <v>9</v>
      </c>
      <c r="F130" t="str">
        <f t="shared" si="1"/>
        <v>Average Per Ton1-in-10August System Peak Day50% Cycling9</v>
      </c>
      <c r="G130" s="44">
        <v>0.29262909999999998</v>
      </c>
      <c r="H130" s="14">
        <v>0.29262909999999998</v>
      </c>
      <c r="I130" s="14">
        <v>78.8108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">
        <v>12158</v>
      </c>
    </row>
    <row r="131" spans="1:15">
      <c r="A131" s="12" t="s">
        <v>29</v>
      </c>
      <c r="B131" s="14" t="s">
        <v>43</v>
      </c>
      <c r="C131" t="s">
        <v>41</v>
      </c>
      <c r="D131" t="s">
        <v>32</v>
      </c>
      <c r="E131">
        <v>9</v>
      </c>
      <c r="F131" t="str">
        <f t="shared" ref="F131:F194" si="2">CONCATENATE(A131,B131,C131,D131,E131)</f>
        <v>Average Per Premise1-in-10August System Peak Day50% Cycling9</v>
      </c>
      <c r="G131" s="44">
        <v>1.2042459999999999</v>
      </c>
      <c r="H131" s="14">
        <v>1.2042459999999999</v>
      </c>
      <c r="I131" s="14">
        <v>78.8108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">
        <v>12158</v>
      </c>
    </row>
    <row r="132" spans="1:15">
      <c r="A132" s="12" t="s">
        <v>30</v>
      </c>
      <c r="B132" s="14" t="s">
        <v>43</v>
      </c>
      <c r="C132" t="s">
        <v>41</v>
      </c>
      <c r="D132" t="s">
        <v>32</v>
      </c>
      <c r="E132">
        <v>9</v>
      </c>
      <c r="F132" t="str">
        <f t="shared" si="2"/>
        <v>Average Per Device1-in-10August System Peak Day50% Cycling9</v>
      </c>
      <c r="G132" s="44">
        <v>1.0245789999999999</v>
      </c>
      <c r="H132" s="14">
        <v>1.0245789999999999</v>
      </c>
      <c r="I132" s="14">
        <v>78.8108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">
        <v>12158</v>
      </c>
    </row>
    <row r="133" spans="1:15">
      <c r="A133" s="12" t="s">
        <v>52</v>
      </c>
      <c r="B133" s="14" t="s">
        <v>43</v>
      </c>
      <c r="C133" t="s">
        <v>41</v>
      </c>
      <c r="D133" t="s">
        <v>32</v>
      </c>
      <c r="E133">
        <v>9</v>
      </c>
      <c r="F133" t="str">
        <f t="shared" si="2"/>
        <v>Aggregate1-in-10August System Peak Day50% Cycling9</v>
      </c>
      <c r="G133" s="44">
        <v>14.64123</v>
      </c>
      <c r="H133" s="14">
        <v>14.64123</v>
      </c>
      <c r="I133" s="14">
        <v>78.8108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">
        <v>12158</v>
      </c>
    </row>
    <row r="134" spans="1:15">
      <c r="A134" s="12" t="s">
        <v>31</v>
      </c>
      <c r="B134" s="14" t="s">
        <v>43</v>
      </c>
      <c r="C134" t="s">
        <v>41</v>
      </c>
      <c r="D134" t="s">
        <v>32</v>
      </c>
      <c r="E134">
        <v>10</v>
      </c>
      <c r="F134" t="str">
        <f t="shared" si="2"/>
        <v>Average Per Ton1-in-10August System Peak Day50% Cycling10</v>
      </c>
      <c r="G134" s="44">
        <v>0.32854440000000001</v>
      </c>
      <c r="H134" s="14">
        <v>0.32854440000000001</v>
      </c>
      <c r="I134" s="14">
        <v>84.676000000000002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">
        <v>12158</v>
      </c>
    </row>
    <row r="135" spans="1:15">
      <c r="A135" s="12" t="s">
        <v>29</v>
      </c>
      <c r="B135" s="14" t="s">
        <v>43</v>
      </c>
      <c r="C135" t="s">
        <v>41</v>
      </c>
      <c r="D135" t="s">
        <v>32</v>
      </c>
      <c r="E135">
        <v>10</v>
      </c>
      <c r="F135" t="str">
        <f t="shared" si="2"/>
        <v>Average Per Premise1-in-10August System Peak Day50% Cycling10</v>
      </c>
      <c r="G135" s="44">
        <v>1.3520479999999999</v>
      </c>
      <c r="H135" s="14">
        <v>1.3520479999999999</v>
      </c>
      <c r="I135" s="14">
        <v>84.676000000000002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">
        <v>12158</v>
      </c>
    </row>
    <row r="136" spans="1:15">
      <c r="A136" s="12" t="s">
        <v>30</v>
      </c>
      <c r="B136" s="14" t="s">
        <v>43</v>
      </c>
      <c r="C136" t="s">
        <v>41</v>
      </c>
      <c r="D136" t="s">
        <v>32</v>
      </c>
      <c r="E136">
        <v>10</v>
      </c>
      <c r="F136" t="str">
        <f t="shared" si="2"/>
        <v>Average Per Device1-in-10August System Peak Day50% Cycling10</v>
      </c>
      <c r="G136" s="44">
        <v>1.150328</v>
      </c>
      <c r="H136" s="14">
        <v>1.150328</v>
      </c>
      <c r="I136" s="14">
        <v>84.676000000000002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">
        <v>12158</v>
      </c>
    </row>
    <row r="137" spans="1:15">
      <c r="A137" s="12" t="s">
        <v>52</v>
      </c>
      <c r="B137" s="14" t="s">
        <v>43</v>
      </c>
      <c r="C137" t="s">
        <v>41</v>
      </c>
      <c r="D137" t="s">
        <v>32</v>
      </c>
      <c r="E137">
        <v>10</v>
      </c>
      <c r="F137" t="str">
        <f t="shared" si="2"/>
        <v>Aggregate1-in-10August System Peak Day50% Cycling10</v>
      </c>
      <c r="G137" s="44">
        <v>16.438189999999999</v>
      </c>
      <c r="H137" s="14">
        <v>16.438189999999999</v>
      </c>
      <c r="I137" s="14">
        <v>84.676000000000002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">
        <v>12158</v>
      </c>
    </row>
    <row r="138" spans="1:15">
      <c r="A138" s="12" t="s">
        <v>31</v>
      </c>
      <c r="B138" s="14" t="s">
        <v>43</v>
      </c>
      <c r="C138" t="s">
        <v>41</v>
      </c>
      <c r="D138" t="s">
        <v>32</v>
      </c>
      <c r="E138">
        <v>11</v>
      </c>
      <c r="F138" t="str">
        <f t="shared" si="2"/>
        <v>Average Per Ton1-in-10August System Peak Day50% Cycling11</v>
      </c>
      <c r="G138" s="44">
        <v>0.39730179999999998</v>
      </c>
      <c r="H138" s="14">
        <v>0.39730179999999998</v>
      </c>
      <c r="I138" s="14">
        <v>88.013099999999994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">
        <v>12158</v>
      </c>
    </row>
    <row r="139" spans="1:15">
      <c r="A139" s="12" t="s">
        <v>29</v>
      </c>
      <c r="B139" s="14" t="s">
        <v>43</v>
      </c>
      <c r="C139" t="s">
        <v>41</v>
      </c>
      <c r="D139" t="s">
        <v>32</v>
      </c>
      <c r="E139">
        <v>11</v>
      </c>
      <c r="F139" t="str">
        <f t="shared" si="2"/>
        <v>Average Per Premise1-in-10August System Peak Day50% Cycling11</v>
      </c>
      <c r="G139" s="44">
        <v>1.635003</v>
      </c>
      <c r="H139" s="14">
        <v>1.635003</v>
      </c>
      <c r="I139" s="14">
        <v>88.013099999999994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">
        <v>12158</v>
      </c>
    </row>
    <row r="140" spans="1:15">
      <c r="A140" s="12" t="s">
        <v>30</v>
      </c>
      <c r="B140" s="14" t="s">
        <v>43</v>
      </c>
      <c r="C140" t="s">
        <v>41</v>
      </c>
      <c r="D140" t="s">
        <v>32</v>
      </c>
      <c r="E140">
        <v>11</v>
      </c>
      <c r="F140" t="str">
        <f t="shared" si="2"/>
        <v>Average Per Device1-in-10August System Peak Day50% Cycling11</v>
      </c>
      <c r="G140" s="44">
        <v>1.391068</v>
      </c>
      <c r="H140" s="14">
        <v>1.391068</v>
      </c>
      <c r="I140" s="14">
        <v>88.013099999999994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">
        <v>12158</v>
      </c>
    </row>
    <row r="141" spans="1:15">
      <c r="A141" s="12" t="s">
        <v>52</v>
      </c>
      <c r="B141" s="14" t="s">
        <v>43</v>
      </c>
      <c r="C141" t="s">
        <v>41</v>
      </c>
      <c r="D141" t="s">
        <v>32</v>
      </c>
      <c r="E141">
        <v>11</v>
      </c>
      <c r="F141" t="str">
        <f t="shared" si="2"/>
        <v>Aggregate1-in-10August System Peak Day50% Cycling11</v>
      </c>
      <c r="G141" s="44">
        <v>19.878360000000001</v>
      </c>
      <c r="H141" s="14">
        <v>19.878360000000001</v>
      </c>
      <c r="I141" s="14">
        <v>88.013099999999994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">
        <v>12158</v>
      </c>
    </row>
    <row r="142" spans="1:15">
      <c r="A142" s="12" t="s">
        <v>31</v>
      </c>
      <c r="B142" s="14" t="s">
        <v>43</v>
      </c>
      <c r="C142" t="s">
        <v>41</v>
      </c>
      <c r="D142" t="s">
        <v>32</v>
      </c>
      <c r="E142">
        <v>12</v>
      </c>
      <c r="F142" t="str">
        <f t="shared" si="2"/>
        <v>Average Per Ton1-in-10August System Peak Day50% Cycling12</v>
      </c>
      <c r="G142" s="44">
        <v>0.47565069999999998</v>
      </c>
      <c r="H142" s="14">
        <v>0.47565069999999998</v>
      </c>
      <c r="I142" s="14">
        <v>91.611099999999993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">
        <v>12158</v>
      </c>
    </row>
    <row r="143" spans="1:15">
      <c r="A143" s="12" t="s">
        <v>29</v>
      </c>
      <c r="B143" s="14" t="s">
        <v>43</v>
      </c>
      <c r="C143" t="s">
        <v>41</v>
      </c>
      <c r="D143" t="s">
        <v>32</v>
      </c>
      <c r="E143">
        <v>12</v>
      </c>
      <c r="F143" t="str">
        <f t="shared" si="2"/>
        <v>Average Per Premise1-in-10August System Peak Day50% Cycling12</v>
      </c>
      <c r="G143" s="44">
        <v>1.9574290000000001</v>
      </c>
      <c r="H143" s="14">
        <v>1.9574290000000001</v>
      </c>
      <c r="I143" s="14">
        <v>91.611099999999993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">
        <v>12158</v>
      </c>
    </row>
    <row r="144" spans="1:15">
      <c r="A144" s="12" t="s">
        <v>30</v>
      </c>
      <c r="B144" s="14" t="s">
        <v>43</v>
      </c>
      <c r="C144" t="s">
        <v>41</v>
      </c>
      <c r="D144" t="s">
        <v>32</v>
      </c>
      <c r="E144">
        <v>12</v>
      </c>
      <c r="F144" t="str">
        <f t="shared" si="2"/>
        <v>Average Per Device1-in-10August System Peak Day50% Cycling12</v>
      </c>
      <c r="G144" s="44">
        <v>1.6653899999999999</v>
      </c>
      <c r="H144" s="14">
        <v>1.6653899999999999</v>
      </c>
      <c r="I144" s="14">
        <v>91.611099999999993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">
        <v>12158</v>
      </c>
    </row>
    <row r="145" spans="1:15">
      <c r="A145" s="12" t="s">
        <v>52</v>
      </c>
      <c r="B145" s="14" t="s">
        <v>43</v>
      </c>
      <c r="C145" t="s">
        <v>41</v>
      </c>
      <c r="D145" t="s">
        <v>32</v>
      </c>
      <c r="E145">
        <v>12</v>
      </c>
      <c r="F145" t="str">
        <f t="shared" si="2"/>
        <v>Aggregate1-in-10August System Peak Day50% Cycling12</v>
      </c>
      <c r="G145" s="44">
        <v>23.79842</v>
      </c>
      <c r="H145" s="14">
        <v>23.79842</v>
      </c>
      <c r="I145" s="14">
        <v>91.611099999999993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">
        <v>12158</v>
      </c>
    </row>
    <row r="146" spans="1:15">
      <c r="A146" s="12" t="s">
        <v>31</v>
      </c>
      <c r="B146" s="14" t="s">
        <v>43</v>
      </c>
      <c r="C146" t="s">
        <v>41</v>
      </c>
      <c r="D146" t="s">
        <v>32</v>
      </c>
      <c r="E146">
        <v>13</v>
      </c>
      <c r="F146" t="str">
        <f t="shared" si="2"/>
        <v>Average Per Ton1-in-10August System Peak Day50% Cycling13</v>
      </c>
      <c r="G146" s="44">
        <v>0.55884679999999998</v>
      </c>
      <c r="H146" s="14">
        <v>0.55884679999999998</v>
      </c>
      <c r="I146" s="14">
        <v>91.325699999999998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">
        <v>12158</v>
      </c>
    </row>
    <row r="147" spans="1:15">
      <c r="A147" s="12" t="s">
        <v>29</v>
      </c>
      <c r="B147" s="14" t="s">
        <v>43</v>
      </c>
      <c r="C147" t="s">
        <v>41</v>
      </c>
      <c r="D147" t="s">
        <v>32</v>
      </c>
      <c r="E147">
        <v>13</v>
      </c>
      <c r="F147" t="str">
        <f t="shared" si="2"/>
        <v>Average Per Premise1-in-10August System Peak Day50% Cycling13</v>
      </c>
      <c r="G147" s="44">
        <v>2.2998029999999998</v>
      </c>
      <c r="H147" s="14">
        <v>2.2998029999999998</v>
      </c>
      <c r="I147" s="14">
        <v>91.325699999999998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">
        <v>12158</v>
      </c>
    </row>
    <row r="148" spans="1:15">
      <c r="A148" s="12" t="s">
        <v>30</v>
      </c>
      <c r="B148" s="14" t="s">
        <v>43</v>
      </c>
      <c r="C148" t="s">
        <v>41</v>
      </c>
      <c r="D148" t="s">
        <v>32</v>
      </c>
      <c r="E148">
        <v>13</v>
      </c>
      <c r="F148" t="str">
        <f t="shared" si="2"/>
        <v>Average Per Device1-in-10August System Peak Day50% Cycling13</v>
      </c>
      <c r="G148" s="44">
        <v>1.956683</v>
      </c>
      <c r="H148" s="14">
        <v>1.956683</v>
      </c>
      <c r="I148" s="14">
        <v>91.325699999999998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">
        <v>12158</v>
      </c>
    </row>
    <row r="149" spans="1:15">
      <c r="A149" s="12" t="s">
        <v>52</v>
      </c>
      <c r="B149" s="14" t="s">
        <v>43</v>
      </c>
      <c r="C149" t="s">
        <v>41</v>
      </c>
      <c r="D149" t="s">
        <v>32</v>
      </c>
      <c r="E149">
        <v>13</v>
      </c>
      <c r="F149" t="str">
        <f t="shared" si="2"/>
        <v>Aggregate1-in-10August System Peak Day50% Cycling13</v>
      </c>
      <c r="G149" s="44">
        <v>27.961010000000002</v>
      </c>
      <c r="H149" s="14">
        <v>27.961010000000002</v>
      </c>
      <c r="I149" s="14">
        <v>91.325699999999998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">
        <v>12158</v>
      </c>
    </row>
    <row r="150" spans="1:15">
      <c r="A150" s="12" t="s">
        <v>31</v>
      </c>
      <c r="B150" s="14" t="s">
        <v>43</v>
      </c>
      <c r="C150" t="s">
        <v>41</v>
      </c>
      <c r="D150" t="s">
        <v>32</v>
      </c>
      <c r="E150">
        <v>14</v>
      </c>
      <c r="F150" t="str">
        <f t="shared" si="2"/>
        <v>Average Per Ton1-in-10August System Peak Day50% Cycling14</v>
      </c>
      <c r="G150" s="44">
        <v>0.47981010000000002</v>
      </c>
      <c r="H150" s="14">
        <v>0.61426219999999998</v>
      </c>
      <c r="I150" s="14">
        <v>89.060299999999998</v>
      </c>
      <c r="J150" s="14">
        <v>0.1001239</v>
      </c>
      <c r="K150" s="14">
        <v>0.12040530000000001</v>
      </c>
      <c r="L150" s="14">
        <v>0.13445209999999999</v>
      </c>
      <c r="M150" s="14">
        <v>0.14849879999999999</v>
      </c>
      <c r="N150" s="14">
        <v>0.16878019999999999</v>
      </c>
      <c r="O150" s="1">
        <v>12158</v>
      </c>
    </row>
    <row r="151" spans="1:15">
      <c r="A151" s="12" t="s">
        <v>29</v>
      </c>
      <c r="B151" s="14" t="s">
        <v>43</v>
      </c>
      <c r="C151" t="s">
        <v>41</v>
      </c>
      <c r="D151" t="s">
        <v>32</v>
      </c>
      <c r="E151">
        <v>14</v>
      </c>
      <c r="F151" t="str">
        <f t="shared" si="2"/>
        <v>Average Per Premise1-in-10August System Peak Day50% Cycling14</v>
      </c>
      <c r="G151" s="44">
        <v>1.9745459999999999</v>
      </c>
      <c r="H151" s="14">
        <v>2.5278520000000002</v>
      </c>
      <c r="I151" s="14">
        <v>89.060299999999998</v>
      </c>
      <c r="J151" s="14">
        <v>0.41203659999999998</v>
      </c>
      <c r="K151" s="14">
        <v>0.49549969999999999</v>
      </c>
      <c r="L151" s="14">
        <v>0.55330599999999996</v>
      </c>
      <c r="M151" s="14">
        <v>0.61111219999999999</v>
      </c>
      <c r="N151" s="14">
        <v>0.69457530000000001</v>
      </c>
      <c r="O151" s="1">
        <v>12158</v>
      </c>
    </row>
    <row r="152" spans="1:15">
      <c r="A152" s="12" t="s">
        <v>30</v>
      </c>
      <c r="B152" s="14" t="s">
        <v>43</v>
      </c>
      <c r="C152" t="s">
        <v>41</v>
      </c>
      <c r="D152" t="s">
        <v>32</v>
      </c>
      <c r="E152">
        <v>14</v>
      </c>
      <c r="F152" t="str">
        <f t="shared" si="2"/>
        <v>Average Per Device1-in-10August System Peak Day50% Cycling14</v>
      </c>
      <c r="G152" s="44">
        <v>1.679953</v>
      </c>
      <c r="H152" s="14">
        <v>2.150709</v>
      </c>
      <c r="I152" s="14">
        <v>89.060299999999998</v>
      </c>
      <c r="J152" s="14">
        <v>0.3505627</v>
      </c>
      <c r="K152" s="14">
        <v>0.42157349999999999</v>
      </c>
      <c r="L152" s="14">
        <v>0.47075529999999999</v>
      </c>
      <c r="M152" s="14">
        <v>0.51993719999999999</v>
      </c>
      <c r="N152" s="14">
        <v>0.59094800000000003</v>
      </c>
      <c r="O152" s="1">
        <v>12158</v>
      </c>
    </row>
    <row r="153" spans="1:15">
      <c r="A153" s="12" t="s">
        <v>52</v>
      </c>
      <c r="B153" s="14" t="s">
        <v>43</v>
      </c>
      <c r="C153" t="s">
        <v>41</v>
      </c>
      <c r="D153" t="s">
        <v>32</v>
      </c>
      <c r="E153">
        <v>14</v>
      </c>
      <c r="F153" t="str">
        <f t="shared" si="2"/>
        <v>Aggregate1-in-10August System Peak Day50% Cycling14</v>
      </c>
      <c r="G153" s="44">
        <v>24.006530000000001</v>
      </c>
      <c r="H153" s="14">
        <v>30.733630000000002</v>
      </c>
      <c r="I153" s="14">
        <v>89.060299999999998</v>
      </c>
      <c r="J153" s="14">
        <v>5.0095409999999996</v>
      </c>
      <c r="K153" s="14">
        <v>6.0242849999999999</v>
      </c>
      <c r="L153" s="14">
        <v>6.7270940000000001</v>
      </c>
      <c r="M153" s="14">
        <v>7.4299030000000004</v>
      </c>
      <c r="N153" s="14">
        <v>8.4446469999999998</v>
      </c>
      <c r="O153" s="1">
        <v>12158</v>
      </c>
    </row>
    <row r="154" spans="1:15">
      <c r="A154" s="12" t="s">
        <v>31</v>
      </c>
      <c r="B154" s="14" t="s">
        <v>43</v>
      </c>
      <c r="C154" t="s">
        <v>41</v>
      </c>
      <c r="D154" t="s">
        <v>32</v>
      </c>
      <c r="E154">
        <v>15</v>
      </c>
      <c r="F154" t="str">
        <f t="shared" si="2"/>
        <v>Average Per Ton1-in-10August System Peak Day50% Cycling15</v>
      </c>
      <c r="G154" s="44">
        <v>0.51320739999999998</v>
      </c>
      <c r="H154" s="14">
        <v>0.66277109999999995</v>
      </c>
      <c r="I154" s="14">
        <v>87.991500000000002</v>
      </c>
      <c r="J154" s="14">
        <v>0.1113773</v>
      </c>
      <c r="K154" s="14">
        <v>0.1339381</v>
      </c>
      <c r="L154" s="14">
        <v>0.14956369999999999</v>
      </c>
      <c r="M154" s="14">
        <v>0.16518930000000001</v>
      </c>
      <c r="N154" s="14">
        <v>0.1877501</v>
      </c>
      <c r="O154" s="1">
        <v>12158</v>
      </c>
    </row>
    <row r="155" spans="1:15">
      <c r="A155" s="12" t="s">
        <v>29</v>
      </c>
      <c r="B155" s="14" t="s">
        <v>43</v>
      </c>
      <c r="C155" t="s">
        <v>41</v>
      </c>
      <c r="D155" t="s">
        <v>32</v>
      </c>
      <c r="E155">
        <v>15</v>
      </c>
      <c r="F155" t="str">
        <f t="shared" si="2"/>
        <v>Average Per Premise1-in-10August System Peak Day50% Cycling15</v>
      </c>
      <c r="G155" s="44">
        <v>2.1119849999999998</v>
      </c>
      <c r="H155" s="14">
        <v>2.7274790000000002</v>
      </c>
      <c r="I155" s="14">
        <v>87.991500000000002</v>
      </c>
      <c r="J155" s="14">
        <v>0.45834710000000001</v>
      </c>
      <c r="K155" s="14">
        <v>0.55119099999999999</v>
      </c>
      <c r="L155" s="14">
        <v>0.61549430000000005</v>
      </c>
      <c r="M155" s="14">
        <v>0.67979769999999995</v>
      </c>
      <c r="N155" s="14">
        <v>0.77264149999999998</v>
      </c>
      <c r="O155" s="1">
        <v>12158</v>
      </c>
    </row>
    <row r="156" spans="1:15">
      <c r="A156" s="12" t="s">
        <v>30</v>
      </c>
      <c r="B156" s="14" t="s">
        <v>43</v>
      </c>
      <c r="C156" t="s">
        <v>41</v>
      </c>
      <c r="D156" t="s">
        <v>32</v>
      </c>
      <c r="E156">
        <v>15</v>
      </c>
      <c r="F156" t="str">
        <f t="shared" si="2"/>
        <v>Average Per Device1-in-10August System Peak Day50% Cycling15</v>
      </c>
      <c r="G156" s="44">
        <v>1.7968869999999999</v>
      </c>
      <c r="H156" s="14">
        <v>2.3205520000000002</v>
      </c>
      <c r="I156" s="14">
        <v>87.991500000000002</v>
      </c>
      <c r="J156" s="14">
        <v>0.38996389999999997</v>
      </c>
      <c r="K156" s="14">
        <v>0.46895589999999998</v>
      </c>
      <c r="L156" s="14">
        <v>0.52366550000000001</v>
      </c>
      <c r="M156" s="14">
        <v>0.57837510000000003</v>
      </c>
      <c r="N156" s="14">
        <v>0.65736709999999998</v>
      </c>
      <c r="O156" s="1">
        <v>12158</v>
      </c>
    </row>
    <row r="157" spans="1:15">
      <c r="A157" s="12" t="s">
        <v>52</v>
      </c>
      <c r="B157" s="14" t="s">
        <v>43</v>
      </c>
      <c r="C157" t="s">
        <v>41</v>
      </c>
      <c r="D157" t="s">
        <v>32</v>
      </c>
      <c r="E157">
        <v>15</v>
      </c>
      <c r="F157" t="str">
        <f t="shared" si="2"/>
        <v>Aggregate1-in-10August System Peak Day50% Cycling15</v>
      </c>
      <c r="G157" s="44">
        <v>25.677510000000002</v>
      </c>
      <c r="H157" s="14">
        <v>33.160690000000002</v>
      </c>
      <c r="I157" s="14">
        <v>87.991500000000002</v>
      </c>
      <c r="J157" s="14">
        <v>5.572584</v>
      </c>
      <c r="K157" s="14">
        <v>6.7013800000000003</v>
      </c>
      <c r="L157" s="14">
        <v>7.4831799999999999</v>
      </c>
      <c r="M157" s="14">
        <v>8.2649799999999995</v>
      </c>
      <c r="N157" s="14">
        <v>9.3937760000000008</v>
      </c>
      <c r="O157" s="1">
        <v>12158</v>
      </c>
    </row>
    <row r="158" spans="1:15">
      <c r="A158" s="12" t="s">
        <v>31</v>
      </c>
      <c r="B158" s="14" t="s">
        <v>43</v>
      </c>
      <c r="C158" t="s">
        <v>41</v>
      </c>
      <c r="D158" t="s">
        <v>32</v>
      </c>
      <c r="E158">
        <v>16</v>
      </c>
      <c r="F158" t="str">
        <f t="shared" si="2"/>
        <v>Average Per Ton1-in-10August System Peak Day50% Cycling16</v>
      </c>
      <c r="G158" s="44">
        <v>0.55534620000000001</v>
      </c>
      <c r="H158" s="14">
        <v>0.72634940000000003</v>
      </c>
      <c r="I158" s="14">
        <v>87.3476</v>
      </c>
      <c r="J158" s="14">
        <v>0.12734280000000001</v>
      </c>
      <c r="K158" s="14">
        <v>0.15313769999999999</v>
      </c>
      <c r="L158" s="14">
        <v>0.17100309999999999</v>
      </c>
      <c r="M158" s="14">
        <v>0.1888686</v>
      </c>
      <c r="N158" s="14">
        <v>0.21466350000000001</v>
      </c>
      <c r="O158" s="1">
        <v>12158</v>
      </c>
    </row>
    <row r="159" spans="1:15">
      <c r="A159" s="12" t="s">
        <v>29</v>
      </c>
      <c r="B159" s="14" t="s">
        <v>43</v>
      </c>
      <c r="C159" t="s">
        <v>41</v>
      </c>
      <c r="D159" t="s">
        <v>32</v>
      </c>
      <c r="E159">
        <v>16</v>
      </c>
      <c r="F159" t="str">
        <f t="shared" si="2"/>
        <v>Average Per Premise1-in-10August System Peak Day50% Cycling16</v>
      </c>
      <c r="G159" s="44">
        <v>2.2853970000000001</v>
      </c>
      <c r="H159" s="14">
        <v>2.9891209999999999</v>
      </c>
      <c r="I159" s="14">
        <v>87.3476</v>
      </c>
      <c r="J159" s="14">
        <v>0.52404969999999995</v>
      </c>
      <c r="K159" s="14">
        <v>0.63020229999999999</v>
      </c>
      <c r="L159" s="14">
        <v>0.7037234</v>
      </c>
      <c r="M159" s="14">
        <v>0.7772445</v>
      </c>
      <c r="N159" s="14">
        <v>0.88339719999999999</v>
      </c>
      <c r="O159" s="1">
        <v>12158</v>
      </c>
    </row>
    <row r="160" spans="1:15">
      <c r="A160" s="12" t="s">
        <v>30</v>
      </c>
      <c r="B160" s="14" t="s">
        <v>43</v>
      </c>
      <c r="C160" t="s">
        <v>41</v>
      </c>
      <c r="D160" t="s">
        <v>32</v>
      </c>
      <c r="E160">
        <v>16</v>
      </c>
      <c r="F160" t="str">
        <f t="shared" si="2"/>
        <v>Average Per Device1-in-10August System Peak Day50% Cycling16</v>
      </c>
      <c r="G160" s="44">
        <v>1.9444269999999999</v>
      </c>
      <c r="H160" s="14">
        <v>2.543158</v>
      </c>
      <c r="I160" s="14">
        <v>87.3476</v>
      </c>
      <c r="J160" s="14">
        <v>0.44586399999999998</v>
      </c>
      <c r="K160" s="14">
        <v>0.53617910000000002</v>
      </c>
      <c r="L160" s="14">
        <v>0.59873120000000002</v>
      </c>
      <c r="M160" s="14">
        <v>0.66128330000000002</v>
      </c>
      <c r="N160" s="14">
        <v>0.75159849999999995</v>
      </c>
      <c r="O160" s="1">
        <v>12158</v>
      </c>
    </row>
    <row r="161" spans="1:15">
      <c r="A161" s="12" t="s">
        <v>52</v>
      </c>
      <c r="B161" s="14" t="s">
        <v>43</v>
      </c>
      <c r="C161" t="s">
        <v>41</v>
      </c>
      <c r="D161" t="s">
        <v>32</v>
      </c>
      <c r="E161">
        <v>16</v>
      </c>
      <c r="F161" t="str">
        <f t="shared" si="2"/>
        <v>Aggregate1-in-10August System Peak Day50% Cycling16</v>
      </c>
      <c r="G161" s="44">
        <v>27.78586</v>
      </c>
      <c r="H161" s="14">
        <v>36.341729999999998</v>
      </c>
      <c r="I161" s="14">
        <v>87.3476</v>
      </c>
      <c r="J161" s="14">
        <v>6.3713959999999998</v>
      </c>
      <c r="K161" s="14">
        <v>7.6619999999999999</v>
      </c>
      <c r="L161" s="14">
        <v>8.5558689999999995</v>
      </c>
      <c r="M161" s="14">
        <v>9.4497389999999992</v>
      </c>
      <c r="N161" s="14">
        <v>10.74034</v>
      </c>
      <c r="O161" s="1">
        <v>12158</v>
      </c>
    </row>
    <row r="162" spans="1:15">
      <c r="A162" s="12" t="s">
        <v>31</v>
      </c>
      <c r="B162" s="14" t="s">
        <v>43</v>
      </c>
      <c r="C162" t="s">
        <v>41</v>
      </c>
      <c r="D162" t="s">
        <v>32</v>
      </c>
      <c r="E162">
        <v>17</v>
      </c>
      <c r="F162" t="str">
        <f t="shared" si="2"/>
        <v>Average Per Ton1-in-10August System Peak Day50% Cycling17</v>
      </c>
      <c r="G162" s="44">
        <v>0.6087593</v>
      </c>
      <c r="H162" s="14">
        <v>0.77999439999999998</v>
      </c>
      <c r="I162" s="14">
        <v>85.002099999999999</v>
      </c>
      <c r="J162" s="14">
        <v>0.12751560000000001</v>
      </c>
      <c r="K162" s="14">
        <v>0.15334539999999999</v>
      </c>
      <c r="L162" s="14">
        <v>0.1712351</v>
      </c>
      <c r="M162" s="14">
        <v>0.18912470000000001</v>
      </c>
      <c r="N162" s="14">
        <v>0.2149546</v>
      </c>
      <c r="O162" s="1">
        <v>12158</v>
      </c>
    </row>
    <row r="163" spans="1:15">
      <c r="A163" s="12" t="s">
        <v>29</v>
      </c>
      <c r="B163" s="14" t="s">
        <v>43</v>
      </c>
      <c r="C163" t="s">
        <v>41</v>
      </c>
      <c r="D163" t="s">
        <v>32</v>
      </c>
      <c r="E163">
        <v>17</v>
      </c>
      <c r="F163" t="str">
        <f t="shared" si="2"/>
        <v>Average Per Premise1-in-10August System Peak Day50% Cycling17</v>
      </c>
      <c r="G163" s="44">
        <v>2.505207</v>
      </c>
      <c r="H163" s="14">
        <v>3.2098840000000002</v>
      </c>
      <c r="I163" s="14">
        <v>85.002099999999999</v>
      </c>
      <c r="J163" s="14">
        <v>0.52476040000000002</v>
      </c>
      <c r="K163" s="14">
        <v>0.63105710000000004</v>
      </c>
      <c r="L163" s="14">
        <v>0.70467780000000002</v>
      </c>
      <c r="M163" s="14">
        <v>0.77829859999999995</v>
      </c>
      <c r="N163" s="14">
        <v>0.88459529999999997</v>
      </c>
      <c r="O163" s="1">
        <v>12158</v>
      </c>
    </row>
    <row r="164" spans="1:15">
      <c r="A164" s="12" t="s">
        <v>30</v>
      </c>
      <c r="B164" s="14" t="s">
        <v>43</v>
      </c>
      <c r="C164" t="s">
        <v>41</v>
      </c>
      <c r="D164" t="s">
        <v>32</v>
      </c>
      <c r="E164">
        <v>17</v>
      </c>
      <c r="F164" t="str">
        <f t="shared" si="2"/>
        <v>Average Per Device1-in-10August System Peak Day50% Cycling17</v>
      </c>
      <c r="G164" s="44">
        <v>2.1314419999999998</v>
      </c>
      <c r="H164" s="14">
        <v>2.730985</v>
      </c>
      <c r="I164" s="14">
        <v>85.002099999999999</v>
      </c>
      <c r="J164" s="14">
        <v>0.44646859999999999</v>
      </c>
      <c r="K164" s="14">
        <v>0.53690640000000001</v>
      </c>
      <c r="L164" s="14">
        <v>0.59954320000000005</v>
      </c>
      <c r="M164" s="14">
        <v>0.6621802</v>
      </c>
      <c r="N164" s="14">
        <v>0.75261789999999995</v>
      </c>
      <c r="O164" s="1">
        <v>12158</v>
      </c>
    </row>
    <row r="165" spans="1:15">
      <c r="A165" s="12" t="s">
        <v>52</v>
      </c>
      <c r="B165" s="14" t="s">
        <v>43</v>
      </c>
      <c r="C165" t="s">
        <v>41</v>
      </c>
      <c r="D165" t="s">
        <v>32</v>
      </c>
      <c r="E165">
        <v>17</v>
      </c>
      <c r="F165" t="str">
        <f t="shared" si="2"/>
        <v>Aggregate1-in-10August System Peak Day50% Cycling17</v>
      </c>
      <c r="G165" s="44">
        <v>30.458300000000001</v>
      </c>
      <c r="H165" s="14">
        <v>39.025779999999997</v>
      </c>
      <c r="I165" s="14">
        <v>85.002099999999999</v>
      </c>
      <c r="J165" s="14">
        <v>6.3800369999999997</v>
      </c>
      <c r="K165" s="14">
        <v>7.6723920000000003</v>
      </c>
      <c r="L165" s="14">
        <v>8.5674729999999997</v>
      </c>
      <c r="M165" s="14">
        <v>9.462555</v>
      </c>
      <c r="N165" s="14">
        <v>10.754910000000001</v>
      </c>
      <c r="O165" s="1">
        <v>12158</v>
      </c>
    </row>
    <row r="166" spans="1:15">
      <c r="A166" s="12" t="s">
        <v>31</v>
      </c>
      <c r="B166" s="14" t="s">
        <v>43</v>
      </c>
      <c r="C166" t="s">
        <v>41</v>
      </c>
      <c r="D166" t="s">
        <v>32</v>
      </c>
      <c r="E166">
        <v>18</v>
      </c>
      <c r="F166" t="str">
        <f t="shared" si="2"/>
        <v>Average Per Ton1-in-10August System Peak Day50% Cycling18</v>
      </c>
      <c r="G166" s="44">
        <v>0.6581669</v>
      </c>
      <c r="H166" s="14">
        <v>0.81032599999999999</v>
      </c>
      <c r="I166" s="14">
        <v>82.798199999999994</v>
      </c>
      <c r="J166" s="14">
        <v>0.1133101</v>
      </c>
      <c r="K166" s="14">
        <v>0.13626240000000001</v>
      </c>
      <c r="L166" s="14">
        <v>0.15215919999999999</v>
      </c>
      <c r="M166" s="14">
        <v>0.16805590000000001</v>
      </c>
      <c r="N166" s="14">
        <v>0.19100829999999999</v>
      </c>
      <c r="O166" s="1">
        <v>12158</v>
      </c>
    </row>
    <row r="167" spans="1:15">
      <c r="A167" s="12" t="s">
        <v>29</v>
      </c>
      <c r="B167" s="14" t="s">
        <v>43</v>
      </c>
      <c r="C167" t="s">
        <v>41</v>
      </c>
      <c r="D167" t="s">
        <v>32</v>
      </c>
      <c r="E167">
        <v>18</v>
      </c>
      <c r="F167" t="str">
        <f t="shared" si="2"/>
        <v>Average Per Premise1-in-10August System Peak Day50% Cycling18</v>
      </c>
      <c r="G167" s="44">
        <v>2.7085319999999999</v>
      </c>
      <c r="H167" s="14">
        <v>3.3347069999999999</v>
      </c>
      <c r="I167" s="14">
        <v>82.798199999999994</v>
      </c>
      <c r="J167" s="14">
        <v>0.46630110000000002</v>
      </c>
      <c r="K167" s="14">
        <v>0.56075609999999998</v>
      </c>
      <c r="L167" s="14">
        <v>0.62617540000000005</v>
      </c>
      <c r="M167" s="14">
        <v>0.69159470000000001</v>
      </c>
      <c r="N167" s="14">
        <v>0.78604980000000002</v>
      </c>
      <c r="O167" s="1">
        <v>12158</v>
      </c>
    </row>
    <row r="168" spans="1:15">
      <c r="A168" s="12" t="s">
        <v>30</v>
      </c>
      <c r="B168" s="14" t="s">
        <v>43</v>
      </c>
      <c r="C168" t="s">
        <v>41</v>
      </c>
      <c r="D168" t="s">
        <v>32</v>
      </c>
      <c r="E168">
        <v>18</v>
      </c>
      <c r="F168" t="str">
        <f t="shared" si="2"/>
        <v>Average Per Device1-in-10August System Peak Day50% Cycling18</v>
      </c>
      <c r="G168" s="44">
        <v>2.3044319999999998</v>
      </c>
      <c r="H168" s="14">
        <v>2.8371849999999998</v>
      </c>
      <c r="I168" s="14">
        <v>82.798199999999994</v>
      </c>
      <c r="J168" s="14">
        <v>0.39673120000000001</v>
      </c>
      <c r="K168" s="14">
        <v>0.47709400000000002</v>
      </c>
      <c r="L168" s="14">
        <v>0.53275300000000003</v>
      </c>
      <c r="M168" s="14">
        <v>0.58841200000000005</v>
      </c>
      <c r="N168" s="14">
        <v>0.66877489999999995</v>
      </c>
      <c r="O168" s="1">
        <v>12158</v>
      </c>
    </row>
    <row r="169" spans="1:15">
      <c r="A169" s="12" t="s">
        <v>52</v>
      </c>
      <c r="B169" s="14" t="s">
        <v>43</v>
      </c>
      <c r="C169" t="s">
        <v>41</v>
      </c>
      <c r="D169" t="s">
        <v>32</v>
      </c>
      <c r="E169">
        <v>18</v>
      </c>
      <c r="F169" t="str">
        <f t="shared" si="2"/>
        <v>Aggregate1-in-10August System Peak Day50% Cycling18</v>
      </c>
      <c r="G169" s="44">
        <v>32.930329999999998</v>
      </c>
      <c r="H169" s="14">
        <v>40.543370000000003</v>
      </c>
      <c r="I169" s="14">
        <v>82.798199999999994</v>
      </c>
      <c r="J169" s="14">
        <v>5.669289</v>
      </c>
      <c r="K169" s="14">
        <v>6.8176730000000001</v>
      </c>
      <c r="L169" s="14">
        <v>7.6130409999999999</v>
      </c>
      <c r="M169" s="14">
        <v>8.4084079999999997</v>
      </c>
      <c r="N169" s="14">
        <v>9.5567930000000008</v>
      </c>
      <c r="O169" s="1">
        <v>12158</v>
      </c>
    </row>
    <row r="170" spans="1:15">
      <c r="A170" s="12" t="s">
        <v>31</v>
      </c>
      <c r="B170" s="14" t="s">
        <v>43</v>
      </c>
      <c r="C170" t="s">
        <v>41</v>
      </c>
      <c r="D170" t="s">
        <v>32</v>
      </c>
      <c r="E170">
        <v>19</v>
      </c>
      <c r="F170" t="str">
        <f t="shared" si="2"/>
        <v>Average Per Ton1-in-10August System Peak Day50% Cycling19</v>
      </c>
      <c r="G170" s="44">
        <v>0.81521949999999999</v>
      </c>
      <c r="H170" s="14">
        <v>0.7587062</v>
      </c>
      <c r="I170" s="14">
        <v>80.534499999999994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">
        <v>12158</v>
      </c>
    </row>
    <row r="171" spans="1:15">
      <c r="A171" s="12" t="s">
        <v>29</v>
      </c>
      <c r="B171" s="14" t="s">
        <v>43</v>
      </c>
      <c r="C171" t="s">
        <v>41</v>
      </c>
      <c r="D171" t="s">
        <v>32</v>
      </c>
      <c r="E171">
        <v>19</v>
      </c>
      <c r="F171" t="str">
        <f t="shared" si="2"/>
        <v>Average Per Premise1-in-10August System Peak Day50% Cycling19</v>
      </c>
      <c r="G171" s="44">
        <v>3.3548450000000001</v>
      </c>
      <c r="H171" s="14">
        <v>3.1222780000000001</v>
      </c>
      <c r="I171" s="14">
        <v>80.534499999999994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">
        <v>12158</v>
      </c>
    </row>
    <row r="172" spans="1:15">
      <c r="A172" s="12" t="s">
        <v>30</v>
      </c>
      <c r="B172" s="14" t="s">
        <v>43</v>
      </c>
      <c r="C172" t="s">
        <v>41</v>
      </c>
      <c r="D172" t="s">
        <v>32</v>
      </c>
      <c r="E172">
        <v>19</v>
      </c>
      <c r="F172" t="str">
        <f t="shared" si="2"/>
        <v>Average Per Device1-in-10August System Peak Day50% Cycling19</v>
      </c>
      <c r="G172" s="44">
        <v>2.8543180000000001</v>
      </c>
      <c r="H172" s="14">
        <v>2.6564489999999998</v>
      </c>
      <c r="I172" s="14">
        <v>80.534499999999994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">
        <v>12158</v>
      </c>
    </row>
    <row r="173" spans="1:15">
      <c r="A173" s="12" t="s">
        <v>52</v>
      </c>
      <c r="B173" s="14" t="s">
        <v>43</v>
      </c>
      <c r="C173" t="s">
        <v>41</v>
      </c>
      <c r="D173" t="s">
        <v>32</v>
      </c>
      <c r="E173">
        <v>19</v>
      </c>
      <c r="F173" t="str">
        <f t="shared" si="2"/>
        <v>Aggregate1-in-10August System Peak Day50% Cycling19</v>
      </c>
      <c r="G173" s="44">
        <v>40.788200000000003</v>
      </c>
      <c r="H173" s="14">
        <v>37.960650000000001</v>
      </c>
      <c r="I173" s="14">
        <v>80.534499999999994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">
        <v>12158</v>
      </c>
    </row>
    <row r="174" spans="1:15">
      <c r="A174" s="12" t="s">
        <v>31</v>
      </c>
      <c r="B174" s="14" t="s">
        <v>43</v>
      </c>
      <c r="C174" t="s">
        <v>41</v>
      </c>
      <c r="D174" t="s">
        <v>32</v>
      </c>
      <c r="E174">
        <v>20</v>
      </c>
      <c r="F174" t="str">
        <f t="shared" si="2"/>
        <v>Average Per Ton1-in-10August System Peak Day50% Cycling20</v>
      </c>
      <c r="G174" s="44">
        <v>0.80270640000000004</v>
      </c>
      <c r="H174" s="14">
        <v>0.7097348</v>
      </c>
      <c r="I174" s="14">
        <v>78.115799999999993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">
        <v>12158</v>
      </c>
    </row>
    <row r="175" spans="1:15">
      <c r="A175" s="12" t="s">
        <v>29</v>
      </c>
      <c r="B175" s="14" t="s">
        <v>43</v>
      </c>
      <c r="C175" t="s">
        <v>41</v>
      </c>
      <c r="D175" t="s">
        <v>32</v>
      </c>
      <c r="E175">
        <v>20</v>
      </c>
      <c r="F175" t="str">
        <f t="shared" si="2"/>
        <v>Average Per Premise1-in-10August System Peak Day50% Cycling20</v>
      </c>
      <c r="G175" s="44">
        <v>3.30335</v>
      </c>
      <c r="H175" s="14">
        <v>2.920747</v>
      </c>
      <c r="I175" s="14">
        <v>78.115799999999993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">
        <v>12158</v>
      </c>
    </row>
    <row r="176" spans="1:15">
      <c r="A176" s="12" t="s">
        <v>30</v>
      </c>
      <c r="B176" s="14" t="s">
        <v>43</v>
      </c>
      <c r="C176" t="s">
        <v>41</v>
      </c>
      <c r="D176" t="s">
        <v>32</v>
      </c>
      <c r="E176">
        <v>20</v>
      </c>
      <c r="F176" t="str">
        <f t="shared" si="2"/>
        <v>Average Per Device1-in-10August System Peak Day50% Cycling20</v>
      </c>
      <c r="G176" s="44">
        <v>2.8105060000000002</v>
      </c>
      <c r="H176" s="14">
        <v>2.4849860000000001</v>
      </c>
      <c r="I176" s="14">
        <v>78.115799999999993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">
        <v>12158</v>
      </c>
    </row>
    <row r="177" spans="1:15">
      <c r="A177" s="12" t="s">
        <v>52</v>
      </c>
      <c r="B177" s="14" t="s">
        <v>43</v>
      </c>
      <c r="C177" t="s">
        <v>41</v>
      </c>
      <c r="D177" t="s">
        <v>32</v>
      </c>
      <c r="E177">
        <v>20</v>
      </c>
      <c r="F177" t="str">
        <f t="shared" si="2"/>
        <v>Aggregate1-in-10August System Peak Day50% Cycling20</v>
      </c>
      <c r="G177" s="44">
        <v>40.162129999999998</v>
      </c>
      <c r="H177" s="14">
        <v>35.510449999999999</v>
      </c>
      <c r="I177" s="14">
        <v>78.115799999999993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">
        <v>12158</v>
      </c>
    </row>
    <row r="178" spans="1:15">
      <c r="A178" s="12" t="s">
        <v>31</v>
      </c>
      <c r="B178" s="14" t="s">
        <v>43</v>
      </c>
      <c r="C178" t="s">
        <v>41</v>
      </c>
      <c r="D178" t="s">
        <v>32</v>
      </c>
      <c r="E178">
        <v>21</v>
      </c>
      <c r="F178" t="str">
        <f t="shared" si="2"/>
        <v>Average Per Ton1-in-10August System Peak Day50% Cycling21</v>
      </c>
      <c r="G178" s="44">
        <v>0.74067709999999998</v>
      </c>
      <c r="H178" s="14">
        <v>0.67189690000000002</v>
      </c>
      <c r="I178" s="14">
        <v>77.207700000000003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">
        <v>12158</v>
      </c>
    </row>
    <row r="179" spans="1:15">
      <c r="A179" s="12" t="s">
        <v>29</v>
      </c>
      <c r="B179" s="14" t="s">
        <v>43</v>
      </c>
      <c r="C179" t="s">
        <v>41</v>
      </c>
      <c r="D179" t="s">
        <v>32</v>
      </c>
      <c r="E179">
        <v>21</v>
      </c>
      <c r="F179" t="str">
        <f t="shared" si="2"/>
        <v>Average Per Premise1-in-10August System Peak Day50% Cycling21</v>
      </c>
      <c r="G179" s="44">
        <v>3.0480830000000001</v>
      </c>
      <c r="H179" s="14">
        <v>2.765034</v>
      </c>
      <c r="I179" s="14">
        <v>77.207700000000003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">
        <v>12158</v>
      </c>
    </row>
    <row r="180" spans="1:15">
      <c r="A180" s="12" t="s">
        <v>30</v>
      </c>
      <c r="B180" s="14" t="s">
        <v>43</v>
      </c>
      <c r="C180" t="s">
        <v>41</v>
      </c>
      <c r="D180" t="s">
        <v>32</v>
      </c>
      <c r="E180">
        <v>21</v>
      </c>
      <c r="F180" t="str">
        <f t="shared" si="2"/>
        <v>Average Per Device1-in-10August System Peak Day50% Cycling21</v>
      </c>
      <c r="G180" s="44">
        <v>2.593324</v>
      </c>
      <c r="H180" s="14">
        <v>2.3525040000000002</v>
      </c>
      <c r="I180" s="14">
        <v>77.207700000000003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">
        <v>12158</v>
      </c>
    </row>
    <row r="181" spans="1:15">
      <c r="A181" s="12" t="s">
        <v>52</v>
      </c>
      <c r="B181" s="14" t="s">
        <v>43</v>
      </c>
      <c r="C181" t="s">
        <v>41</v>
      </c>
      <c r="D181" t="s">
        <v>32</v>
      </c>
      <c r="E181">
        <v>21</v>
      </c>
      <c r="F181" t="str">
        <f t="shared" si="2"/>
        <v>Aggregate1-in-10August System Peak Day50% Cycling21</v>
      </c>
      <c r="G181" s="44">
        <v>37.058599999999998</v>
      </c>
      <c r="H181" s="14">
        <v>33.617289999999997</v>
      </c>
      <c r="I181" s="14">
        <v>77.207700000000003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">
        <v>12158</v>
      </c>
    </row>
    <row r="182" spans="1:15">
      <c r="A182" s="12" t="s">
        <v>31</v>
      </c>
      <c r="B182" s="14" t="s">
        <v>43</v>
      </c>
      <c r="C182" t="s">
        <v>41</v>
      </c>
      <c r="D182" t="s">
        <v>32</v>
      </c>
      <c r="E182">
        <v>22</v>
      </c>
      <c r="F182" t="str">
        <f t="shared" si="2"/>
        <v>Average Per Ton1-in-10August System Peak Day50% Cycling22</v>
      </c>
      <c r="G182" s="44">
        <v>0.64385749999999997</v>
      </c>
      <c r="H182" s="14">
        <v>0.60368080000000002</v>
      </c>
      <c r="I182" s="14">
        <v>75.470399999999998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">
        <v>12158</v>
      </c>
    </row>
    <row r="183" spans="1:15">
      <c r="A183" s="12" t="s">
        <v>29</v>
      </c>
      <c r="B183" s="14" t="s">
        <v>43</v>
      </c>
      <c r="C183" t="s">
        <v>41</v>
      </c>
      <c r="D183" t="s">
        <v>32</v>
      </c>
      <c r="E183">
        <v>22</v>
      </c>
      <c r="F183" t="str">
        <f t="shared" si="2"/>
        <v>Average Per Premise1-in-10August System Peak Day50% Cycling22</v>
      </c>
      <c r="G183" s="44">
        <v>2.649645</v>
      </c>
      <c r="H183" s="14">
        <v>2.4843069999999998</v>
      </c>
      <c r="I183" s="14">
        <v>75.470399999999998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">
        <v>12158</v>
      </c>
    </row>
    <row r="184" spans="1:15">
      <c r="A184" s="12" t="s">
        <v>30</v>
      </c>
      <c r="B184" s="14" t="s">
        <v>43</v>
      </c>
      <c r="C184" t="s">
        <v>41</v>
      </c>
      <c r="D184" t="s">
        <v>32</v>
      </c>
      <c r="E184">
        <v>22</v>
      </c>
      <c r="F184" t="str">
        <f t="shared" si="2"/>
        <v>Average Per Device1-in-10August System Peak Day50% Cycling22</v>
      </c>
      <c r="G184" s="44">
        <v>2.2543299999999999</v>
      </c>
      <c r="H184" s="14">
        <v>2.1136599999999999</v>
      </c>
      <c r="I184" s="14">
        <v>75.470399999999998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">
        <v>12158</v>
      </c>
    </row>
    <row r="185" spans="1:15">
      <c r="A185" s="12" t="s">
        <v>52</v>
      </c>
      <c r="B185" s="14" t="s">
        <v>43</v>
      </c>
      <c r="C185" t="s">
        <v>41</v>
      </c>
      <c r="D185" t="s">
        <v>32</v>
      </c>
      <c r="E185">
        <v>22</v>
      </c>
      <c r="F185" t="str">
        <f t="shared" si="2"/>
        <v>Aggregate1-in-10August System Peak Day50% Cycling22</v>
      </c>
      <c r="G185" s="44">
        <v>32.214379999999998</v>
      </c>
      <c r="H185" s="14">
        <v>30.2042</v>
      </c>
      <c r="I185" s="14">
        <v>75.470399999999998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">
        <v>12158</v>
      </c>
    </row>
    <row r="186" spans="1:15">
      <c r="A186" s="12" t="s">
        <v>31</v>
      </c>
      <c r="B186" s="14" t="s">
        <v>43</v>
      </c>
      <c r="C186" t="s">
        <v>41</v>
      </c>
      <c r="D186" t="s">
        <v>32</v>
      </c>
      <c r="E186">
        <v>23</v>
      </c>
      <c r="F186" t="str">
        <f t="shared" si="2"/>
        <v>Average Per Ton1-in-10August System Peak Day50% Cycling23</v>
      </c>
      <c r="G186" s="44">
        <v>0.52327449999999998</v>
      </c>
      <c r="H186" s="14">
        <v>0.50188929999999998</v>
      </c>
      <c r="I186" s="14">
        <v>74.427599999999998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">
        <v>12158</v>
      </c>
    </row>
    <row r="187" spans="1:15">
      <c r="A187" s="12" t="s">
        <v>29</v>
      </c>
      <c r="B187" s="14" t="s">
        <v>43</v>
      </c>
      <c r="C187" t="s">
        <v>41</v>
      </c>
      <c r="D187" t="s">
        <v>32</v>
      </c>
      <c r="E187">
        <v>23</v>
      </c>
      <c r="F187" t="str">
        <f t="shared" si="2"/>
        <v>Average Per Premise1-in-10August System Peak Day50% Cycling23</v>
      </c>
      <c r="G187" s="44">
        <v>2.1534140000000002</v>
      </c>
      <c r="H187" s="14">
        <v>2.0654080000000001</v>
      </c>
      <c r="I187" s="14">
        <v>74.427599999999998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">
        <v>12158</v>
      </c>
    </row>
    <row r="188" spans="1:15">
      <c r="A188" s="12" t="s">
        <v>30</v>
      </c>
      <c r="B188" s="14" t="s">
        <v>43</v>
      </c>
      <c r="C188" t="s">
        <v>41</v>
      </c>
      <c r="D188" t="s">
        <v>32</v>
      </c>
      <c r="E188">
        <v>23</v>
      </c>
      <c r="F188" t="str">
        <f t="shared" si="2"/>
        <v>Average Per Device1-in-10August System Peak Day50% Cycling23</v>
      </c>
      <c r="G188" s="44">
        <v>1.8321350000000001</v>
      </c>
      <c r="H188" s="14">
        <v>1.7572589999999999</v>
      </c>
      <c r="I188" s="14">
        <v>74.427599999999998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">
        <v>12158</v>
      </c>
    </row>
    <row r="189" spans="1:15">
      <c r="A189" s="12" t="s">
        <v>52</v>
      </c>
      <c r="B189" s="14" t="s">
        <v>43</v>
      </c>
      <c r="C189" t="s">
        <v>41</v>
      </c>
      <c r="D189" t="s">
        <v>32</v>
      </c>
      <c r="E189">
        <v>23</v>
      </c>
      <c r="F189" t="str">
        <f t="shared" si="2"/>
        <v>Aggregate1-in-10August System Peak Day50% Cycling23</v>
      </c>
      <c r="G189" s="44">
        <v>26.18121</v>
      </c>
      <c r="H189" s="14">
        <v>25.111229999999999</v>
      </c>
      <c r="I189" s="14">
        <v>74.427599999999998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">
        <v>12158</v>
      </c>
    </row>
    <row r="190" spans="1:15">
      <c r="A190" s="12" t="s">
        <v>31</v>
      </c>
      <c r="B190" s="14" t="s">
        <v>43</v>
      </c>
      <c r="C190" t="s">
        <v>41</v>
      </c>
      <c r="D190" t="s">
        <v>32</v>
      </c>
      <c r="E190">
        <v>24</v>
      </c>
      <c r="F190" t="str">
        <f t="shared" si="2"/>
        <v>Average Per Ton1-in-10August System Peak Day50% Cycling24</v>
      </c>
      <c r="G190" s="44">
        <v>0.43230740000000001</v>
      </c>
      <c r="H190" s="14">
        <v>0.41080119999999998</v>
      </c>
      <c r="I190" s="14">
        <v>72.782899999999998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">
        <v>12158</v>
      </c>
    </row>
    <row r="191" spans="1:15">
      <c r="A191" s="12" t="s">
        <v>29</v>
      </c>
      <c r="B191" s="14" t="s">
        <v>43</v>
      </c>
      <c r="C191" t="s">
        <v>41</v>
      </c>
      <c r="D191" t="s">
        <v>32</v>
      </c>
      <c r="E191">
        <v>24</v>
      </c>
      <c r="F191" t="str">
        <f t="shared" si="2"/>
        <v>Average Per Premise1-in-10August System Peak Day50% Cycling24</v>
      </c>
      <c r="G191" s="44">
        <v>1.7790600000000001</v>
      </c>
      <c r="H191" s="14">
        <v>1.6905559999999999</v>
      </c>
      <c r="I191" s="14">
        <v>72.782899999999998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">
        <v>12158</v>
      </c>
    </row>
    <row r="192" spans="1:15">
      <c r="A192" s="12" t="s">
        <v>30</v>
      </c>
      <c r="B192" s="14" t="s">
        <v>43</v>
      </c>
      <c r="C192" t="s">
        <v>41</v>
      </c>
      <c r="D192" t="s">
        <v>32</v>
      </c>
      <c r="E192">
        <v>24</v>
      </c>
      <c r="F192" t="str">
        <f t="shared" si="2"/>
        <v>Average Per Device1-in-10August System Peak Day50% Cycling24</v>
      </c>
      <c r="G192" s="44">
        <v>1.5136320000000001</v>
      </c>
      <c r="H192" s="14">
        <v>1.4383330000000001</v>
      </c>
      <c r="I192" s="14">
        <v>72.782899999999998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">
        <v>12158</v>
      </c>
    </row>
    <row r="193" spans="1:15">
      <c r="A193" s="12" t="s">
        <v>52</v>
      </c>
      <c r="B193" s="14" t="s">
        <v>43</v>
      </c>
      <c r="C193" t="s">
        <v>41</v>
      </c>
      <c r="D193" t="s">
        <v>32</v>
      </c>
      <c r="E193">
        <v>24</v>
      </c>
      <c r="F193" t="str">
        <f t="shared" si="2"/>
        <v>Aggregate1-in-10August System Peak Day50% Cycling24</v>
      </c>
      <c r="G193" s="44">
        <v>21.629809999999999</v>
      </c>
      <c r="H193" s="14">
        <v>20.55378</v>
      </c>
      <c r="I193" s="14">
        <v>72.782899999999998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">
        <v>12158</v>
      </c>
    </row>
    <row r="194" spans="1:15">
      <c r="A194" s="12" t="s">
        <v>31</v>
      </c>
      <c r="B194" s="14" t="s">
        <v>43</v>
      </c>
      <c r="C194" t="s">
        <v>41</v>
      </c>
      <c r="D194" t="s">
        <v>27</v>
      </c>
      <c r="E194">
        <v>1</v>
      </c>
      <c r="F194" t="str">
        <f t="shared" si="2"/>
        <v>Average Per Ton1-in-10August System Peak DayAll1</v>
      </c>
      <c r="G194" s="14">
        <v>0.2807694</v>
      </c>
      <c r="H194" s="14">
        <v>0.2807694</v>
      </c>
      <c r="I194" s="14">
        <v>71.814499999999995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>
        <v>23602</v>
      </c>
    </row>
    <row r="195" spans="1:15">
      <c r="A195" s="12" t="s">
        <v>29</v>
      </c>
      <c r="B195" s="14" t="s">
        <v>43</v>
      </c>
      <c r="C195" t="s">
        <v>41</v>
      </c>
      <c r="D195" t="s">
        <v>27</v>
      </c>
      <c r="E195">
        <v>1</v>
      </c>
      <c r="F195" t="str">
        <f t="shared" ref="F195:F258" si="3">CONCATENATE(A195,B195,C195,D195,E195)</f>
        <v>Average Per Premise1-in-10August System Peak DayAll1</v>
      </c>
      <c r="G195" s="14">
        <v>1.2035530000000001</v>
      </c>
      <c r="H195" s="14">
        <v>1.2035530000000001</v>
      </c>
      <c r="I195" s="14">
        <v>71.814499999999995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>
        <v>23602</v>
      </c>
    </row>
    <row r="196" spans="1:15">
      <c r="A196" s="12" t="s">
        <v>30</v>
      </c>
      <c r="B196" s="14" t="s">
        <v>43</v>
      </c>
      <c r="C196" t="s">
        <v>41</v>
      </c>
      <c r="D196" t="s">
        <v>27</v>
      </c>
      <c r="E196">
        <v>1</v>
      </c>
      <c r="F196" t="str">
        <f t="shared" si="3"/>
        <v>Average Per Device1-in-10August System Peak DayAll1</v>
      </c>
      <c r="G196" s="14">
        <v>1.000291</v>
      </c>
      <c r="H196" s="14">
        <v>1.000291</v>
      </c>
      <c r="I196" s="14">
        <v>71.814499999999995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>
        <v>23602</v>
      </c>
    </row>
    <row r="197" spans="1:15">
      <c r="A197" s="12" t="s">
        <v>52</v>
      </c>
      <c r="B197" s="14" t="s">
        <v>43</v>
      </c>
      <c r="C197" t="s">
        <v>41</v>
      </c>
      <c r="D197" t="s">
        <v>27</v>
      </c>
      <c r="E197">
        <v>1</v>
      </c>
      <c r="F197" t="str">
        <f t="shared" si="3"/>
        <v>Aggregate1-in-10August System Peak DayAll1</v>
      </c>
      <c r="G197" s="14">
        <v>28.40626</v>
      </c>
      <c r="H197" s="14">
        <v>28.40626</v>
      </c>
      <c r="I197" s="14">
        <v>71.814499999999995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>
        <v>23602</v>
      </c>
    </row>
    <row r="198" spans="1:15">
      <c r="A198" s="12" t="s">
        <v>31</v>
      </c>
      <c r="B198" s="14" t="s">
        <v>43</v>
      </c>
      <c r="C198" t="s">
        <v>41</v>
      </c>
      <c r="D198" t="s">
        <v>27</v>
      </c>
      <c r="E198">
        <v>2</v>
      </c>
      <c r="F198" t="str">
        <f t="shared" si="3"/>
        <v>Average Per Ton1-in-10August System Peak DayAll2</v>
      </c>
      <c r="G198" s="14">
        <v>0.2437009</v>
      </c>
      <c r="H198" s="14">
        <v>0.2437009</v>
      </c>
      <c r="I198" s="14">
        <v>71.966300000000004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>
        <v>23602</v>
      </c>
    </row>
    <row r="199" spans="1:15">
      <c r="A199" s="12" t="s">
        <v>29</v>
      </c>
      <c r="B199" s="14" t="s">
        <v>43</v>
      </c>
      <c r="C199" t="s">
        <v>41</v>
      </c>
      <c r="D199" t="s">
        <v>27</v>
      </c>
      <c r="E199">
        <v>2</v>
      </c>
      <c r="F199" t="str">
        <f t="shared" si="3"/>
        <v>Average Per Premise1-in-10August System Peak DayAll2</v>
      </c>
      <c r="G199" s="14">
        <v>1.044654</v>
      </c>
      <c r="H199" s="14">
        <v>1.044654</v>
      </c>
      <c r="I199" s="14">
        <v>71.966300000000004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>
        <v>23602</v>
      </c>
    </row>
    <row r="200" spans="1:15">
      <c r="A200" s="12" t="s">
        <v>30</v>
      </c>
      <c r="B200" s="14" t="s">
        <v>43</v>
      </c>
      <c r="C200" t="s">
        <v>41</v>
      </c>
      <c r="D200" t="s">
        <v>27</v>
      </c>
      <c r="E200">
        <v>2</v>
      </c>
      <c r="F200" t="str">
        <f t="shared" si="3"/>
        <v>Average Per Device1-in-10August System Peak DayAll2</v>
      </c>
      <c r="G200" s="14">
        <v>0.86822739999999998</v>
      </c>
      <c r="H200" s="14">
        <v>0.86822739999999998</v>
      </c>
      <c r="I200" s="14">
        <v>71.966300000000004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>
        <v>23602</v>
      </c>
    </row>
    <row r="201" spans="1:15">
      <c r="A201" s="12" t="s">
        <v>52</v>
      </c>
      <c r="B201" s="14" t="s">
        <v>43</v>
      </c>
      <c r="C201" t="s">
        <v>41</v>
      </c>
      <c r="D201" t="s">
        <v>27</v>
      </c>
      <c r="E201">
        <v>2</v>
      </c>
      <c r="F201" t="str">
        <f t="shared" si="3"/>
        <v>Aggregate1-in-10August System Peak DayAll2</v>
      </c>
      <c r="G201" s="14">
        <v>24.655919999999998</v>
      </c>
      <c r="H201" s="14">
        <v>24.655919999999998</v>
      </c>
      <c r="I201" s="14">
        <v>71.966300000000004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>
        <v>23602</v>
      </c>
    </row>
    <row r="202" spans="1:15">
      <c r="A202" s="12" t="s">
        <v>31</v>
      </c>
      <c r="B202" s="14" t="s">
        <v>43</v>
      </c>
      <c r="C202" t="s">
        <v>41</v>
      </c>
      <c r="D202" t="s">
        <v>27</v>
      </c>
      <c r="E202">
        <v>3</v>
      </c>
      <c r="F202" t="str">
        <f t="shared" si="3"/>
        <v>Average Per Ton1-in-10August System Peak DayAll3</v>
      </c>
      <c r="G202" s="14">
        <v>0.22041839999999999</v>
      </c>
      <c r="H202" s="14">
        <v>0.22041839999999999</v>
      </c>
      <c r="I202" s="14">
        <v>71.372299999999996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>
        <v>23602</v>
      </c>
    </row>
    <row r="203" spans="1:15">
      <c r="A203" s="12" t="s">
        <v>29</v>
      </c>
      <c r="B203" s="14" t="s">
        <v>43</v>
      </c>
      <c r="C203" t="s">
        <v>41</v>
      </c>
      <c r="D203" t="s">
        <v>27</v>
      </c>
      <c r="E203">
        <v>3</v>
      </c>
      <c r="F203" t="str">
        <f t="shared" si="3"/>
        <v>Average Per Premise1-in-10August System Peak DayAll3</v>
      </c>
      <c r="G203" s="14">
        <v>0.94485090000000005</v>
      </c>
      <c r="H203" s="14">
        <v>0.94485090000000005</v>
      </c>
      <c r="I203" s="14">
        <v>71.372299999999996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>
        <v>23602</v>
      </c>
    </row>
    <row r="204" spans="1:15">
      <c r="A204" s="12" t="s">
        <v>30</v>
      </c>
      <c r="B204" s="14" t="s">
        <v>43</v>
      </c>
      <c r="C204" t="s">
        <v>41</v>
      </c>
      <c r="D204" t="s">
        <v>27</v>
      </c>
      <c r="E204">
        <v>3</v>
      </c>
      <c r="F204" t="str">
        <f t="shared" si="3"/>
        <v>Average Per Device1-in-10August System Peak DayAll3</v>
      </c>
      <c r="G204" s="14">
        <v>0.78527970000000002</v>
      </c>
      <c r="H204" s="14">
        <v>0.78527970000000002</v>
      </c>
      <c r="I204" s="14">
        <v>71.372299999999996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>
        <v>23602</v>
      </c>
    </row>
    <row r="205" spans="1:15">
      <c r="A205" s="12" t="s">
        <v>52</v>
      </c>
      <c r="B205" s="14" t="s">
        <v>43</v>
      </c>
      <c r="C205" t="s">
        <v>41</v>
      </c>
      <c r="D205" t="s">
        <v>27</v>
      </c>
      <c r="E205">
        <v>3</v>
      </c>
      <c r="F205" t="str">
        <f t="shared" si="3"/>
        <v>Aggregate1-in-10August System Peak DayAll3</v>
      </c>
      <c r="G205" s="14">
        <v>22.300370000000001</v>
      </c>
      <c r="H205" s="14">
        <v>22.300370000000001</v>
      </c>
      <c r="I205" s="14">
        <v>71.372299999999996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>
        <v>23602</v>
      </c>
    </row>
    <row r="206" spans="1:15">
      <c r="A206" s="12" t="s">
        <v>31</v>
      </c>
      <c r="B206" s="14" t="s">
        <v>43</v>
      </c>
      <c r="C206" t="s">
        <v>41</v>
      </c>
      <c r="D206" t="s">
        <v>27</v>
      </c>
      <c r="E206">
        <v>4</v>
      </c>
      <c r="F206" t="str">
        <f t="shared" si="3"/>
        <v>Average Per Ton1-in-10August System Peak DayAll4</v>
      </c>
      <c r="G206" s="14">
        <v>0.19957220000000001</v>
      </c>
      <c r="H206" s="14">
        <v>0.19957220000000001</v>
      </c>
      <c r="I206" s="14">
        <v>71.249200000000002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>
        <v>23602</v>
      </c>
    </row>
    <row r="207" spans="1:15">
      <c r="A207" s="12" t="s">
        <v>29</v>
      </c>
      <c r="B207" s="14" t="s">
        <v>43</v>
      </c>
      <c r="C207" t="s">
        <v>41</v>
      </c>
      <c r="D207" t="s">
        <v>27</v>
      </c>
      <c r="E207">
        <v>4</v>
      </c>
      <c r="F207" t="str">
        <f t="shared" si="3"/>
        <v>Average Per Premise1-in-10August System Peak DayAll4</v>
      </c>
      <c r="G207" s="14">
        <v>0.85549109999999995</v>
      </c>
      <c r="H207" s="14">
        <v>0.85549109999999995</v>
      </c>
      <c r="I207" s="14">
        <v>71.249200000000002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>
        <v>23602</v>
      </c>
    </row>
    <row r="208" spans="1:15">
      <c r="A208" s="12" t="s">
        <v>30</v>
      </c>
      <c r="B208" s="14" t="s">
        <v>43</v>
      </c>
      <c r="C208" t="s">
        <v>41</v>
      </c>
      <c r="D208" t="s">
        <v>27</v>
      </c>
      <c r="E208">
        <v>4</v>
      </c>
      <c r="F208" t="str">
        <f t="shared" si="3"/>
        <v>Average Per Device1-in-10August System Peak DayAll4</v>
      </c>
      <c r="G208" s="14">
        <v>0.71101139999999996</v>
      </c>
      <c r="H208" s="14">
        <v>0.71101139999999996</v>
      </c>
      <c r="I208" s="14">
        <v>71.249200000000002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>
        <v>23602</v>
      </c>
    </row>
    <row r="209" spans="1:15">
      <c r="A209" s="12" t="s">
        <v>52</v>
      </c>
      <c r="B209" s="14" t="s">
        <v>43</v>
      </c>
      <c r="C209" t="s">
        <v>41</v>
      </c>
      <c r="D209" t="s">
        <v>27</v>
      </c>
      <c r="E209">
        <v>4</v>
      </c>
      <c r="F209" t="str">
        <f t="shared" si="3"/>
        <v>Aggregate1-in-10August System Peak DayAll4</v>
      </c>
      <c r="G209" s="14">
        <v>20.191299999999998</v>
      </c>
      <c r="H209" s="14">
        <v>20.191299999999998</v>
      </c>
      <c r="I209" s="14">
        <v>71.249200000000002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>
        <v>23602</v>
      </c>
    </row>
    <row r="210" spans="1:15">
      <c r="A210" s="12" t="s">
        <v>31</v>
      </c>
      <c r="B210" s="14" t="s">
        <v>43</v>
      </c>
      <c r="C210" t="s">
        <v>41</v>
      </c>
      <c r="D210" t="s">
        <v>27</v>
      </c>
      <c r="E210">
        <v>5</v>
      </c>
      <c r="F210" t="str">
        <f t="shared" si="3"/>
        <v>Average Per Ton1-in-10August System Peak DayAll5</v>
      </c>
      <c r="G210" s="14">
        <v>0.1902336</v>
      </c>
      <c r="H210" s="14">
        <v>0.1902336</v>
      </c>
      <c r="I210" s="14">
        <v>71.350700000000003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>
        <v>23602</v>
      </c>
    </row>
    <row r="211" spans="1:15">
      <c r="A211" s="12" t="s">
        <v>29</v>
      </c>
      <c r="B211" s="14" t="s">
        <v>43</v>
      </c>
      <c r="C211" t="s">
        <v>41</v>
      </c>
      <c r="D211" t="s">
        <v>27</v>
      </c>
      <c r="E211">
        <v>5</v>
      </c>
      <c r="F211" t="str">
        <f t="shared" si="3"/>
        <v>Average Per Premise1-in-10August System Peak DayAll5</v>
      </c>
      <c r="G211" s="14">
        <v>0.81545979999999996</v>
      </c>
      <c r="H211" s="14">
        <v>0.81545979999999996</v>
      </c>
      <c r="I211" s="14">
        <v>71.350700000000003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>
        <v>23602</v>
      </c>
    </row>
    <row r="212" spans="1:15">
      <c r="A212" s="12" t="s">
        <v>30</v>
      </c>
      <c r="B212" s="14" t="s">
        <v>43</v>
      </c>
      <c r="C212" t="s">
        <v>41</v>
      </c>
      <c r="D212" t="s">
        <v>27</v>
      </c>
      <c r="E212">
        <v>5</v>
      </c>
      <c r="F212" t="str">
        <f t="shared" si="3"/>
        <v>Average Per Device1-in-10August System Peak DayAll5</v>
      </c>
      <c r="G212" s="14">
        <v>0.67774080000000003</v>
      </c>
      <c r="H212" s="14">
        <v>0.67774080000000003</v>
      </c>
      <c r="I212" s="14">
        <v>71.350700000000003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>
        <v>23602</v>
      </c>
    </row>
    <row r="213" spans="1:15">
      <c r="A213" s="12" t="s">
        <v>52</v>
      </c>
      <c r="B213" s="14" t="s">
        <v>43</v>
      </c>
      <c r="C213" t="s">
        <v>41</v>
      </c>
      <c r="D213" t="s">
        <v>27</v>
      </c>
      <c r="E213">
        <v>5</v>
      </c>
      <c r="F213" t="str">
        <f t="shared" si="3"/>
        <v>Aggregate1-in-10August System Peak DayAll5</v>
      </c>
      <c r="G213" s="14">
        <v>19.246479999999998</v>
      </c>
      <c r="H213" s="14">
        <v>19.246479999999998</v>
      </c>
      <c r="I213" s="14">
        <v>71.350700000000003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>
        <v>23602</v>
      </c>
    </row>
    <row r="214" spans="1:15">
      <c r="A214" s="12" t="s">
        <v>31</v>
      </c>
      <c r="B214" s="14" t="s">
        <v>43</v>
      </c>
      <c r="C214" t="s">
        <v>41</v>
      </c>
      <c r="D214" t="s">
        <v>27</v>
      </c>
      <c r="E214">
        <v>6</v>
      </c>
      <c r="F214" t="str">
        <f t="shared" si="3"/>
        <v>Average Per Ton1-in-10August System Peak DayAll6</v>
      </c>
      <c r="G214" s="14">
        <v>0.1995528</v>
      </c>
      <c r="H214" s="14">
        <v>0.1995528</v>
      </c>
      <c r="I214" s="14">
        <v>71.725999999999999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>
        <v>23602</v>
      </c>
    </row>
    <row r="215" spans="1:15">
      <c r="A215" s="12" t="s">
        <v>29</v>
      </c>
      <c r="B215" s="14" t="s">
        <v>43</v>
      </c>
      <c r="C215" t="s">
        <v>41</v>
      </c>
      <c r="D215" t="s">
        <v>27</v>
      </c>
      <c r="E215">
        <v>6</v>
      </c>
      <c r="F215" t="str">
        <f t="shared" si="3"/>
        <v>Average Per Premise1-in-10August System Peak DayAll6</v>
      </c>
      <c r="G215" s="14">
        <v>0.85540799999999995</v>
      </c>
      <c r="H215" s="14">
        <v>0.85540799999999995</v>
      </c>
      <c r="I215" s="14">
        <v>71.725999999999999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>
        <v>23602</v>
      </c>
    </row>
    <row r="216" spans="1:15">
      <c r="A216" s="12" t="s">
        <v>30</v>
      </c>
      <c r="B216" s="14" t="s">
        <v>43</v>
      </c>
      <c r="C216" t="s">
        <v>41</v>
      </c>
      <c r="D216" t="s">
        <v>27</v>
      </c>
      <c r="E216">
        <v>6</v>
      </c>
      <c r="F216" t="str">
        <f t="shared" si="3"/>
        <v>Average Per Device1-in-10August System Peak DayAll6</v>
      </c>
      <c r="G216" s="14">
        <v>0.71094230000000003</v>
      </c>
      <c r="H216" s="14">
        <v>0.71094230000000003</v>
      </c>
      <c r="I216" s="14">
        <v>71.725999999999999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>
        <v>23602</v>
      </c>
    </row>
    <row r="217" spans="1:15">
      <c r="A217" s="12" t="s">
        <v>52</v>
      </c>
      <c r="B217" s="14" t="s">
        <v>43</v>
      </c>
      <c r="C217" t="s">
        <v>41</v>
      </c>
      <c r="D217" t="s">
        <v>27</v>
      </c>
      <c r="E217">
        <v>6</v>
      </c>
      <c r="F217" t="str">
        <f t="shared" si="3"/>
        <v>Aggregate1-in-10August System Peak DayAll6</v>
      </c>
      <c r="G217" s="14">
        <v>20.189340000000001</v>
      </c>
      <c r="H217" s="14">
        <v>20.189340000000001</v>
      </c>
      <c r="I217" s="14">
        <v>71.725999999999999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>
        <v>23602</v>
      </c>
    </row>
    <row r="218" spans="1:15">
      <c r="A218" s="12" t="s">
        <v>31</v>
      </c>
      <c r="B218" s="14" t="s">
        <v>43</v>
      </c>
      <c r="C218" t="s">
        <v>41</v>
      </c>
      <c r="D218" t="s">
        <v>27</v>
      </c>
      <c r="E218">
        <v>7</v>
      </c>
      <c r="F218" t="str">
        <f t="shared" si="3"/>
        <v>Average Per Ton1-in-10August System Peak DayAll7</v>
      </c>
      <c r="G218" s="14">
        <v>0.22932379999999999</v>
      </c>
      <c r="H218" s="14">
        <v>0.22932379999999999</v>
      </c>
      <c r="I218" s="14">
        <v>71.691599999999994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>
        <v>23602</v>
      </c>
    </row>
    <row r="219" spans="1:15">
      <c r="A219" s="12" t="s">
        <v>29</v>
      </c>
      <c r="B219" s="14" t="s">
        <v>43</v>
      </c>
      <c r="C219" t="s">
        <v>41</v>
      </c>
      <c r="D219" t="s">
        <v>27</v>
      </c>
      <c r="E219">
        <v>7</v>
      </c>
      <c r="F219" t="str">
        <f t="shared" si="3"/>
        <v>Average Per Premise1-in-10August System Peak DayAll7</v>
      </c>
      <c r="G219" s="14">
        <v>0.98302489999999998</v>
      </c>
      <c r="H219" s="14">
        <v>0.98302489999999998</v>
      </c>
      <c r="I219" s="14">
        <v>71.691599999999994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>
        <v>23602</v>
      </c>
    </row>
    <row r="220" spans="1:15">
      <c r="A220" s="12" t="s">
        <v>30</v>
      </c>
      <c r="B220" s="14" t="s">
        <v>43</v>
      </c>
      <c r="C220" t="s">
        <v>41</v>
      </c>
      <c r="D220" t="s">
        <v>27</v>
      </c>
      <c r="E220">
        <v>7</v>
      </c>
      <c r="F220" t="str">
        <f t="shared" si="3"/>
        <v>Average Per Device1-in-10August System Peak DayAll7</v>
      </c>
      <c r="G220" s="14">
        <v>0.81700660000000003</v>
      </c>
      <c r="H220" s="14">
        <v>0.81700660000000003</v>
      </c>
      <c r="I220" s="14">
        <v>71.691599999999994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>
        <v>23602</v>
      </c>
    </row>
    <row r="221" spans="1:15">
      <c r="A221" s="12" t="s">
        <v>52</v>
      </c>
      <c r="B221" s="14" t="s">
        <v>43</v>
      </c>
      <c r="C221" t="s">
        <v>41</v>
      </c>
      <c r="D221" t="s">
        <v>27</v>
      </c>
      <c r="E221">
        <v>7</v>
      </c>
      <c r="F221" t="str">
        <f t="shared" si="3"/>
        <v>Aggregate1-in-10August System Peak DayAll7</v>
      </c>
      <c r="G221" s="14">
        <v>23.201350000000001</v>
      </c>
      <c r="H221" s="14">
        <v>23.201350000000001</v>
      </c>
      <c r="I221" s="14">
        <v>71.691599999999994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>
        <v>23602</v>
      </c>
    </row>
    <row r="222" spans="1:15">
      <c r="A222" s="12" t="s">
        <v>31</v>
      </c>
      <c r="B222" s="14" t="s">
        <v>43</v>
      </c>
      <c r="C222" t="s">
        <v>41</v>
      </c>
      <c r="D222" t="s">
        <v>27</v>
      </c>
      <c r="E222">
        <v>8</v>
      </c>
      <c r="F222" t="str">
        <f t="shared" si="3"/>
        <v>Average Per Ton1-in-10August System Peak DayAll8</v>
      </c>
      <c r="G222" s="14">
        <v>0.24344930000000001</v>
      </c>
      <c r="H222" s="14">
        <v>0.24344930000000001</v>
      </c>
      <c r="I222" s="14">
        <v>74.649799999999999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>
        <v>23602</v>
      </c>
    </row>
    <row r="223" spans="1:15">
      <c r="A223" s="12" t="s">
        <v>29</v>
      </c>
      <c r="B223" s="14" t="s">
        <v>43</v>
      </c>
      <c r="C223" t="s">
        <v>41</v>
      </c>
      <c r="D223" t="s">
        <v>27</v>
      </c>
      <c r="E223">
        <v>8</v>
      </c>
      <c r="F223" t="str">
        <f t="shared" si="3"/>
        <v>Average Per Premise1-in-10August System Peak DayAll8</v>
      </c>
      <c r="G223" s="14">
        <v>1.0435760000000001</v>
      </c>
      <c r="H223" s="14">
        <v>1.0435760000000001</v>
      </c>
      <c r="I223" s="14">
        <v>74.649799999999999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>
        <v>23602</v>
      </c>
    </row>
    <row r="224" spans="1:15">
      <c r="A224" s="12" t="s">
        <v>30</v>
      </c>
      <c r="B224" s="14" t="s">
        <v>43</v>
      </c>
      <c r="C224" t="s">
        <v>41</v>
      </c>
      <c r="D224" t="s">
        <v>27</v>
      </c>
      <c r="E224">
        <v>8</v>
      </c>
      <c r="F224" t="str">
        <f t="shared" si="3"/>
        <v>Average Per Device1-in-10August System Peak DayAll8</v>
      </c>
      <c r="G224" s="14">
        <v>0.86733130000000003</v>
      </c>
      <c r="H224" s="14">
        <v>0.86733130000000003</v>
      </c>
      <c r="I224" s="14">
        <v>74.649799999999999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>
        <v>23602</v>
      </c>
    </row>
    <row r="225" spans="1:15">
      <c r="A225" s="12" t="s">
        <v>52</v>
      </c>
      <c r="B225" s="14" t="s">
        <v>43</v>
      </c>
      <c r="C225" t="s">
        <v>41</v>
      </c>
      <c r="D225" t="s">
        <v>27</v>
      </c>
      <c r="E225">
        <v>8</v>
      </c>
      <c r="F225" t="str">
        <f t="shared" si="3"/>
        <v>Aggregate1-in-10August System Peak DayAll8</v>
      </c>
      <c r="G225" s="14">
        <v>24.630469999999999</v>
      </c>
      <c r="H225" s="14">
        <v>24.630469999999999</v>
      </c>
      <c r="I225" s="14">
        <v>74.649799999999999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>
        <v>23602</v>
      </c>
    </row>
    <row r="226" spans="1:15">
      <c r="A226" s="12" t="s">
        <v>31</v>
      </c>
      <c r="B226" s="14" t="s">
        <v>43</v>
      </c>
      <c r="C226" t="s">
        <v>41</v>
      </c>
      <c r="D226" t="s">
        <v>27</v>
      </c>
      <c r="E226">
        <v>9</v>
      </c>
      <c r="F226" t="str">
        <f t="shared" si="3"/>
        <v>Average Per Ton1-in-10August System Peak DayAll9</v>
      </c>
      <c r="G226" s="14">
        <v>0.26636539999999997</v>
      </c>
      <c r="H226" s="14">
        <v>0.26636539999999997</v>
      </c>
      <c r="I226" s="14">
        <v>78.6524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>
        <v>23602</v>
      </c>
    </row>
    <row r="227" spans="1:15">
      <c r="A227" s="12" t="s">
        <v>29</v>
      </c>
      <c r="B227" s="14" t="s">
        <v>43</v>
      </c>
      <c r="C227" t="s">
        <v>41</v>
      </c>
      <c r="D227" t="s">
        <v>27</v>
      </c>
      <c r="E227">
        <v>9</v>
      </c>
      <c r="F227" t="str">
        <f t="shared" si="3"/>
        <v>Average Per Premise1-in-10August System Peak DayAll9</v>
      </c>
      <c r="G227" s="14">
        <v>1.1418079999999999</v>
      </c>
      <c r="H227" s="14">
        <v>1.1418079999999999</v>
      </c>
      <c r="I227" s="14">
        <v>78.6524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>
        <v>23602</v>
      </c>
    </row>
    <row r="228" spans="1:15">
      <c r="A228" s="12" t="s">
        <v>30</v>
      </c>
      <c r="B228" s="14" t="s">
        <v>43</v>
      </c>
      <c r="C228" t="s">
        <v>41</v>
      </c>
      <c r="D228" t="s">
        <v>27</v>
      </c>
      <c r="E228">
        <v>9</v>
      </c>
      <c r="F228" t="str">
        <f t="shared" si="3"/>
        <v>Average Per Device1-in-10August System Peak DayAll9</v>
      </c>
      <c r="G228" s="14">
        <v>0.94897390000000004</v>
      </c>
      <c r="H228" s="14">
        <v>0.94897390000000004</v>
      </c>
      <c r="I228" s="14">
        <v>78.6524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>
        <v>23602</v>
      </c>
    </row>
    <row r="229" spans="1:15">
      <c r="A229" s="12" t="s">
        <v>52</v>
      </c>
      <c r="B229" s="14" t="s">
        <v>43</v>
      </c>
      <c r="C229" t="s">
        <v>41</v>
      </c>
      <c r="D229" t="s">
        <v>27</v>
      </c>
      <c r="E229">
        <v>9</v>
      </c>
      <c r="F229" t="str">
        <f t="shared" si="3"/>
        <v>Aggregate1-in-10August System Peak DayAll9</v>
      </c>
      <c r="G229" s="14">
        <v>26.94896</v>
      </c>
      <c r="H229" s="14">
        <v>26.94896</v>
      </c>
      <c r="I229" s="14">
        <v>78.6524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>
        <v>23602</v>
      </c>
    </row>
    <row r="230" spans="1:15">
      <c r="A230" s="12" t="s">
        <v>31</v>
      </c>
      <c r="B230" s="14" t="s">
        <v>43</v>
      </c>
      <c r="C230" t="s">
        <v>41</v>
      </c>
      <c r="D230" t="s">
        <v>27</v>
      </c>
      <c r="E230">
        <v>10</v>
      </c>
      <c r="F230" t="str">
        <f t="shared" si="3"/>
        <v>Average Per Ton1-in-10August System Peak DayAll10</v>
      </c>
      <c r="G230" s="14">
        <v>0.29459950000000001</v>
      </c>
      <c r="H230" s="14">
        <v>0.29459950000000001</v>
      </c>
      <c r="I230" s="14">
        <v>84.449399999999997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>
        <v>23602</v>
      </c>
    </row>
    <row r="231" spans="1:15">
      <c r="A231" s="12" t="s">
        <v>29</v>
      </c>
      <c r="B231" s="14" t="s">
        <v>43</v>
      </c>
      <c r="C231" t="s">
        <v>41</v>
      </c>
      <c r="D231" t="s">
        <v>27</v>
      </c>
      <c r="E231">
        <v>10</v>
      </c>
      <c r="F231" t="str">
        <f t="shared" si="3"/>
        <v>Average Per Premise1-in-10August System Peak DayAll10</v>
      </c>
      <c r="G231" s="14">
        <v>1.262837</v>
      </c>
      <c r="H231" s="14">
        <v>1.262837</v>
      </c>
      <c r="I231" s="14">
        <v>84.449399999999997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>
        <v>23602</v>
      </c>
    </row>
    <row r="232" spans="1:15">
      <c r="A232" s="12" t="s">
        <v>30</v>
      </c>
      <c r="B232" s="14" t="s">
        <v>43</v>
      </c>
      <c r="C232" t="s">
        <v>41</v>
      </c>
      <c r="D232" t="s">
        <v>27</v>
      </c>
      <c r="E232">
        <v>10</v>
      </c>
      <c r="F232" t="str">
        <f t="shared" si="3"/>
        <v>Average Per Device1-in-10August System Peak DayAll10</v>
      </c>
      <c r="G232" s="14">
        <v>1.049563</v>
      </c>
      <c r="H232" s="14">
        <v>1.049563</v>
      </c>
      <c r="I232" s="14">
        <v>84.449399999999997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>
        <v>23602</v>
      </c>
    </row>
    <row r="233" spans="1:15">
      <c r="A233" s="12" t="s">
        <v>52</v>
      </c>
      <c r="B233" s="14" t="s">
        <v>43</v>
      </c>
      <c r="C233" t="s">
        <v>41</v>
      </c>
      <c r="D233" t="s">
        <v>27</v>
      </c>
      <c r="E233">
        <v>10</v>
      </c>
      <c r="F233" t="str">
        <f t="shared" si="3"/>
        <v>Aggregate1-in-10August System Peak DayAll10</v>
      </c>
      <c r="G233" s="14">
        <v>29.805489999999999</v>
      </c>
      <c r="H233" s="14">
        <v>29.805489999999999</v>
      </c>
      <c r="I233" s="14">
        <v>84.449399999999997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>
        <v>23602</v>
      </c>
    </row>
    <row r="234" spans="1:15">
      <c r="A234" s="12" t="s">
        <v>31</v>
      </c>
      <c r="B234" s="14" t="s">
        <v>43</v>
      </c>
      <c r="C234" t="s">
        <v>41</v>
      </c>
      <c r="D234" t="s">
        <v>27</v>
      </c>
      <c r="E234">
        <v>11</v>
      </c>
      <c r="F234" t="str">
        <f t="shared" si="3"/>
        <v>Average Per Ton1-in-10August System Peak DayAll11</v>
      </c>
      <c r="G234" s="14">
        <v>0.34847119999999998</v>
      </c>
      <c r="H234" s="14">
        <v>0.34847119999999998</v>
      </c>
      <c r="I234" s="14">
        <v>87.632800000000003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>
        <v>23602</v>
      </c>
    </row>
    <row r="235" spans="1:15">
      <c r="A235" s="12" t="s">
        <v>29</v>
      </c>
      <c r="B235" s="14" t="s">
        <v>43</v>
      </c>
      <c r="C235" t="s">
        <v>41</v>
      </c>
      <c r="D235" t="s">
        <v>27</v>
      </c>
      <c r="E235">
        <v>11</v>
      </c>
      <c r="F235" t="str">
        <f t="shared" si="3"/>
        <v>Average Per Premise1-in-10August System Peak DayAll11</v>
      </c>
      <c r="G235" s="14">
        <v>1.493765</v>
      </c>
      <c r="H235" s="14">
        <v>1.493765</v>
      </c>
      <c r="I235" s="14">
        <v>87.632800000000003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>
        <v>23602</v>
      </c>
    </row>
    <row r="236" spans="1:15">
      <c r="A236" s="12" t="s">
        <v>30</v>
      </c>
      <c r="B236" s="14" t="s">
        <v>43</v>
      </c>
      <c r="C236" t="s">
        <v>41</v>
      </c>
      <c r="D236" t="s">
        <v>27</v>
      </c>
      <c r="E236">
        <v>11</v>
      </c>
      <c r="F236" t="str">
        <f t="shared" si="3"/>
        <v>Average Per Device1-in-10August System Peak DayAll11</v>
      </c>
      <c r="G236" s="14">
        <v>1.24149</v>
      </c>
      <c r="H236" s="14">
        <v>1.24149</v>
      </c>
      <c r="I236" s="14">
        <v>87.632800000000003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>
        <v>23602</v>
      </c>
    </row>
    <row r="237" spans="1:15">
      <c r="A237" s="12" t="s">
        <v>52</v>
      </c>
      <c r="B237" s="14" t="s">
        <v>43</v>
      </c>
      <c r="C237" t="s">
        <v>41</v>
      </c>
      <c r="D237" t="s">
        <v>27</v>
      </c>
      <c r="E237">
        <v>11</v>
      </c>
      <c r="F237" t="str">
        <f t="shared" si="3"/>
        <v>Aggregate1-in-10August System Peak DayAll11</v>
      </c>
      <c r="G237" s="14">
        <v>35.255839999999999</v>
      </c>
      <c r="H237" s="14">
        <v>35.255839999999999</v>
      </c>
      <c r="I237" s="14">
        <v>87.632800000000003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>
        <v>23602</v>
      </c>
    </row>
    <row r="238" spans="1:15">
      <c r="A238" s="12" t="s">
        <v>31</v>
      </c>
      <c r="B238" s="14" t="s">
        <v>43</v>
      </c>
      <c r="C238" t="s">
        <v>41</v>
      </c>
      <c r="D238" t="s">
        <v>27</v>
      </c>
      <c r="E238">
        <v>12</v>
      </c>
      <c r="F238" t="str">
        <f t="shared" si="3"/>
        <v>Average Per Ton1-in-10August System Peak DayAll12</v>
      </c>
      <c r="G238" s="14">
        <v>0.40952509999999998</v>
      </c>
      <c r="H238" s="14">
        <v>0.40952509999999998</v>
      </c>
      <c r="I238" s="14">
        <v>91.088899999999995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>
        <v>23602</v>
      </c>
    </row>
    <row r="239" spans="1:15">
      <c r="A239" s="12" t="s">
        <v>29</v>
      </c>
      <c r="B239" s="14" t="s">
        <v>43</v>
      </c>
      <c r="C239" t="s">
        <v>41</v>
      </c>
      <c r="D239" t="s">
        <v>27</v>
      </c>
      <c r="E239">
        <v>12</v>
      </c>
      <c r="F239" t="str">
        <f t="shared" si="3"/>
        <v>Average Per Premise1-in-10August System Peak DayAll12</v>
      </c>
      <c r="G239" s="14">
        <v>1.7554799999999999</v>
      </c>
      <c r="H239" s="14">
        <v>1.7554799999999999</v>
      </c>
      <c r="I239" s="14">
        <v>91.088899999999995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>
        <v>23602</v>
      </c>
    </row>
    <row r="240" spans="1:15">
      <c r="A240" s="12" t="s">
        <v>30</v>
      </c>
      <c r="B240" s="14" t="s">
        <v>43</v>
      </c>
      <c r="C240" t="s">
        <v>41</v>
      </c>
      <c r="D240" t="s">
        <v>27</v>
      </c>
      <c r="E240">
        <v>12</v>
      </c>
      <c r="F240" t="str">
        <f t="shared" si="3"/>
        <v>Average Per Device1-in-10August System Peak DayAll12</v>
      </c>
      <c r="G240" s="14">
        <v>1.459006</v>
      </c>
      <c r="H240" s="14">
        <v>1.459006</v>
      </c>
      <c r="I240" s="14">
        <v>91.088899999999995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>
        <v>23602</v>
      </c>
    </row>
    <row r="241" spans="1:15">
      <c r="A241" s="12" t="s">
        <v>52</v>
      </c>
      <c r="B241" s="14" t="s">
        <v>43</v>
      </c>
      <c r="C241" t="s">
        <v>41</v>
      </c>
      <c r="D241" t="s">
        <v>27</v>
      </c>
      <c r="E241">
        <v>12</v>
      </c>
      <c r="F241" t="str">
        <f t="shared" si="3"/>
        <v>Aggregate1-in-10August System Peak DayAll12</v>
      </c>
      <c r="G241" s="14">
        <v>41.432839999999999</v>
      </c>
      <c r="H241" s="14">
        <v>41.432839999999999</v>
      </c>
      <c r="I241" s="14">
        <v>91.088899999999995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>
        <v>23602</v>
      </c>
    </row>
    <row r="242" spans="1:15">
      <c r="A242" s="12" t="s">
        <v>31</v>
      </c>
      <c r="B242" s="14" t="s">
        <v>43</v>
      </c>
      <c r="C242" t="s">
        <v>41</v>
      </c>
      <c r="D242" t="s">
        <v>27</v>
      </c>
      <c r="E242">
        <v>13</v>
      </c>
      <c r="F242" t="str">
        <f t="shared" si="3"/>
        <v>Average Per Ton1-in-10August System Peak DayAll13</v>
      </c>
      <c r="G242" s="14">
        <v>0.47194720000000001</v>
      </c>
      <c r="H242" s="14">
        <v>0.47194720000000001</v>
      </c>
      <c r="I242" s="14">
        <v>90.652799999999999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>
        <v>23602</v>
      </c>
    </row>
    <row r="243" spans="1:15">
      <c r="A243" s="12" t="s">
        <v>29</v>
      </c>
      <c r="B243" s="14" t="s">
        <v>43</v>
      </c>
      <c r="C243" t="s">
        <v>41</v>
      </c>
      <c r="D243" t="s">
        <v>27</v>
      </c>
      <c r="E243">
        <v>13</v>
      </c>
      <c r="F243" t="str">
        <f t="shared" si="3"/>
        <v>Average Per Premise1-in-10August System Peak DayAll13</v>
      </c>
      <c r="G243" s="14">
        <v>2.0230600000000001</v>
      </c>
      <c r="H243" s="14">
        <v>2.0230600000000001</v>
      </c>
      <c r="I243" s="14">
        <v>90.652799999999999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>
        <v>23602</v>
      </c>
    </row>
    <row r="244" spans="1:15">
      <c r="A244" s="12" t="s">
        <v>30</v>
      </c>
      <c r="B244" s="14" t="s">
        <v>43</v>
      </c>
      <c r="C244" t="s">
        <v>41</v>
      </c>
      <c r="D244" t="s">
        <v>27</v>
      </c>
      <c r="E244">
        <v>13</v>
      </c>
      <c r="F244" t="str">
        <f t="shared" si="3"/>
        <v>Average Per Device1-in-10August System Peak DayAll13</v>
      </c>
      <c r="G244" s="14">
        <v>1.681395</v>
      </c>
      <c r="H244" s="14">
        <v>1.681395</v>
      </c>
      <c r="I244" s="14">
        <v>90.652799999999999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>
        <v>23602</v>
      </c>
    </row>
    <row r="245" spans="1:15">
      <c r="A245" s="12" t="s">
        <v>52</v>
      </c>
      <c r="B245" s="14" t="s">
        <v>43</v>
      </c>
      <c r="C245" t="s">
        <v>41</v>
      </c>
      <c r="D245" t="s">
        <v>27</v>
      </c>
      <c r="E245">
        <v>13</v>
      </c>
      <c r="F245" t="str">
        <f t="shared" si="3"/>
        <v>Aggregate1-in-10August System Peak DayAll13</v>
      </c>
      <c r="G245" s="14">
        <v>47.748260000000002</v>
      </c>
      <c r="H245" s="14">
        <v>47.748260000000002</v>
      </c>
      <c r="I245" s="14">
        <v>90.652799999999999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>
        <v>23602</v>
      </c>
    </row>
    <row r="246" spans="1:15">
      <c r="A246" s="12" t="s">
        <v>31</v>
      </c>
      <c r="B246" s="14" t="s">
        <v>43</v>
      </c>
      <c r="C246" t="s">
        <v>41</v>
      </c>
      <c r="D246" t="s">
        <v>27</v>
      </c>
      <c r="E246">
        <v>14</v>
      </c>
      <c r="F246" t="str">
        <f t="shared" si="3"/>
        <v>Average Per Ton1-in-10August System Peak DayAll14</v>
      </c>
      <c r="G246" s="14">
        <v>0.38303540000000003</v>
      </c>
      <c r="H246" s="14">
        <v>0.51102150000000002</v>
      </c>
      <c r="I246" s="14">
        <v>88.456699999999998</v>
      </c>
      <c r="J246" s="14">
        <v>9.4656699999999996E-2</v>
      </c>
      <c r="K246" s="14">
        <v>0.11434800000000001</v>
      </c>
      <c r="L246" s="14">
        <v>0.12798609999999999</v>
      </c>
      <c r="M246" s="14">
        <v>0.14162420000000001</v>
      </c>
      <c r="N246" s="14">
        <v>0.1613155</v>
      </c>
      <c r="O246">
        <v>23602</v>
      </c>
    </row>
    <row r="247" spans="1:15">
      <c r="A247" s="12" t="s">
        <v>29</v>
      </c>
      <c r="B247" s="14" t="s">
        <v>43</v>
      </c>
      <c r="C247" t="s">
        <v>41</v>
      </c>
      <c r="D247" t="s">
        <v>27</v>
      </c>
      <c r="E247">
        <v>14</v>
      </c>
      <c r="F247" t="str">
        <f t="shared" si="3"/>
        <v>Average Per Premise1-in-10August System Peak DayAll14</v>
      </c>
      <c r="G247" s="14">
        <v>1.641929</v>
      </c>
      <c r="H247" s="14">
        <v>2.1905570000000001</v>
      </c>
      <c r="I247" s="14">
        <v>88.456699999999998</v>
      </c>
      <c r="J247" s="14">
        <v>0.40575749999999999</v>
      </c>
      <c r="K247" s="14">
        <v>0.49016670000000001</v>
      </c>
      <c r="L247" s="14">
        <v>0.54862829999999996</v>
      </c>
      <c r="M247" s="14">
        <v>0.60708980000000001</v>
      </c>
      <c r="N247" s="14">
        <v>0.69149899999999997</v>
      </c>
      <c r="O247">
        <v>23602</v>
      </c>
    </row>
    <row r="248" spans="1:15">
      <c r="A248" s="12" t="s">
        <v>30</v>
      </c>
      <c r="B248" s="14" t="s">
        <v>43</v>
      </c>
      <c r="C248" t="s">
        <v>41</v>
      </c>
      <c r="D248" t="s">
        <v>27</v>
      </c>
      <c r="E248">
        <v>14</v>
      </c>
      <c r="F248" t="str">
        <f t="shared" si="3"/>
        <v>Average Per Device1-in-10August System Peak DayAll14</v>
      </c>
      <c r="G248" s="14">
        <v>1.3646309999999999</v>
      </c>
      <c r="H248" s="14">
        <v>1.8206039999999999</v>
      </c>
      <c r="I248" s="14">
        <v>88.456699999999998</v>
      </c>
      <c r="J248" s="14">
        <v>0.33723110000000001</v>
      </c>
      <c r="K248" s="14">
        <v>0.40738479999999999</v>
      </c>
      <c r="L248" s="14">
        <v>0.45597310000000002</v>
      </c>
      <c r="M248" s="14">
        <v>0.50456140000000005</v>
      </c>
      <c r="N248" s="14">
        <v>0.57471510000000003</v>
      </c>
      <c r="O248">
        <v>23602</v>
      </c>
    </row>
    <row r="249" spans="1:15">
      <c r="A249" s="12" t="s">
        <v>52</v>
      </c>
      <c r="B249" s="14" t="s">
        <v>43</v>
      </c>
      <c r="C249" t="s">
        <v>41</v>
      </c>
      <c r="D249" t="s">
        <v>27</v>
      </c>
      <c r="E249">
        <v>14</v>
      </c>
      <c r="F249" t="str">
        <f t="shared" si="3"/>
        <v>Aggregate1-in-10August System Peak DayAll14</v>
      </c>
      <c r="G249" s="14">
        <v>38.752800000000001</v>
      </c>
      <c r="H249" s="14">
        <v>51.701520000000002</v>
      </c>
      <c r="I249" s="14">
        <v>88.456699999999998</v>
      </c>
      <c r="J249" s="14">
        <v>9.576689</v>
      </c>
      <c r="K249" s="14">
        <v>11.568910000000001</v>
      </c>
      <c r="L249" s="14">
        <v>12.94872</v>
      </c>
      <c r="M249" s="14">
        <v>14.328530000000001</v>
      </c>
      <c r="N249" s="14">
        <v>16.32076</v>
      </c>
      <c r="O249">
        <v>23602</v>
      </c>
    </row>
    <row r="250" spans="1:15">
      <c r="A250" s="12" t="s">
        <v>31</v>
      </c>
      <c r="B250" s="14" t="s">
        <v>43</v>
      </c>
      <c r="C250" t="s">
        <v>41</v>
      </c>
      <c r="D250" t="s">
        <v>27</v>
      </c>
      <c r="E250">
        <v>15</v>
      </c>
      <c r="F250" t="str">
        <f t="shared" si="3"/>
        <v>Average Per Ton1-in-10August System Peak DayAll15</v>
      </c>
      <c r="G250" s="14">
        <v>0.39937850000000003</v>
      </c>
      <c r="H250" s="14">
        <v>0.55220210000000003</v>
      </c>
      <c r="I250" s="14">
        <v>87.470399999999998</v>
      </c>
      <c r="J250" s="14">
        <v>0.1129633</v>
      </c>
      <c r="K250" s="14">
        <v>0.1365131</v>
      </c>
      <c r="L250" s="14">
        <v>0.1528236</v>
      </c>
      <c r="M250" s="14">
        <v>0.16913410000000001</v>
      </c>
      <c r="N250" s="14">
        <v>0.19268389999999999</v>
      </c>
      <c r="O250">
        <v>23602</v>
      </c>
    </row>
    <row r="251" spans="1:15">
      <c r="A251" s="12" t="s">
        <v>29</v>
      </c>
      <c r="B251" s="14" t="s">
        <v>43</v>
      </c>
      <c r="C251" t="s">
        <v>41</v>
      </c>
      <c r="D251" t="s">
        <v>27</v>
      </c>
      <c r="E251">
        <v>15</v>
      </c>
      <c r="F251" t="str">
        <f t="shared" si="3"/>
        <v>Average Per Premise1-in-10August System Peak DayAll15</v>
      </c>
      <c r="G251" s="14">
        <v>1.7119850000000001</v>
      </c>
      <c r="H251" s="14">
        <v>2.367083</v>
      </c>
      <c r="I251" s="14">
        <v>87.470399999999998</v>
      </c>
      <c r="J251" s="14">
        <v>0.48423110000000003</v>
      </c>
      <c r="K251" s="14">
        <v>0.58518020000000004</v>
      </c>
      <c r="L251" s="14">
        <v>0.65509720000000005</v>
      </c>
      <c r="M251" s="14">
        <v>0.72501420000000005</v>
      </c>
      <c r="N251" s="14">
        <v>0.82596320000000001</v>
      </c>
      <c r="O251">
        <v>23602</v>
      </c>
    </row>
    <row r="252" spans="1:15">
      <c r="A252" s="12" t="s">
        <v>30</v>
      </c>
      <c r="B252" s="14" t="s">
        <v>43</v>
      </c>
      <c r="C252" t="s">
        <v>41</v>
      </c>
      <c r="D252" t="s">
        <v>27</v>
      </c>
      <c r="E252">
        <v>15</v>
      </c>
      <c r="F252" t="str">
        <f t="shared" si="3"/>
        <v>Average Per Device1-in-10August System Peak DayAll15</v>
      </c>
      <c r="G252" s="14">
        <v>1.422857</v>
      </c>
      <c r="H252" s="14">
        <v>1.9673179999999999</v>
      </c>
      <c r="I252" s="14">
        <v>87.470399999999998</v>
      </c>
      <c r="J252" s="14">
        <v>0.40245170000000002</v>
      </c>
      <c r="K252" s="14">
        <v>0.48635200000000001</v>
      </c>
      <c r="L252" s="14">
        <v>0.54446099999999997</v>
      </c>
      <c r="M252" s="14">
        <v>0.6025701</v>
      </c>
      <c r="N252" s="14">
        <v>0.68647029999999998</v>
      </c>
      <c r="O252">
        <v>23602</v>
      </c>
    </row>
    <row r="253" spans="1:15">
      <c r="A253" s="12" t="s">
        <v>52</v>
      </c>
      <c r="B253" s="14" t="s">
        <v>43</v>
      </c>
      <c r="C253" t="s">
        <v>41</v>
      </c>
      <c r="D253" t="s">
        <v>27</v>
      </c>
      <c r="E253">
        <v>15</v>
      </c>
      <c r="F253" t="str">
        <f t="shared" si="3"/>
        <v>Aggregate1-in-10August System Peak DayAll15</v>
      </c>
      <c r="G253" s="14">
        <v>40.406280000000002</v>
      </c>
      <c r="H253" s="14">
        <v>55.86788</v>
      </c>
      <c r="I253" s="14">
        <v>87.470399999999998</v>
      </c>
      <c r="J253" s="14">
        <v>11.42882</v>
      </c>
      <c r="K253" s="14">
        <v>13.81142</v>
      </c>
      <c r="L253" s="14">
        <v>15.461600000000001</v>
      </c>
      <c r="M253" s="14">
        <v>17.11178</v>
      </c>
      <c r="N253" s="14">
        <v>19.49438</v>
      </c>
      <c r="O253">
        <v>23602</v>
      </c>
    </row>
    <row r="254" spans="1:15">
      <c r="A254" s="12" t="s">
        <v>31</v>
      </c>
      <c r="B254" s="14" t="s">
        <v>43</v>
      </c>
      <c r="C254" t="s">
        <v>41</v>
      </c>
      <c r="D254" t="s">
        <v>27</v>
      </c>
      <c r="E254">
        <v>16</v>
      </c>
      <c r="F254" t="str">
        <f t="shared" si="3"/>
        <v>Average Per Ton1-in-10August System Peak DayAll16</v>
      </c>
      <c r="G254" s="14">
        <v>0.43088579999999999</v>
      </c>
      <c r="H254" s="14">
        <v>0.60209869999999999</v>
      </c>
      <c r="I254" s="14">
        <v>86.960599999999999</v>
      </c>
      <c r="J254" s="14">
        <v>0.12657589999999999</v>
      </c>
      <c r="K254" s="14">
        <v>0.15294779999999999</v>
      </c>
      <c r="L254" s="14">
        <v>0.171213</v>
      </c>
      <c r="M254" s="14">
        <v>0.18947810000000001</v>
      </c>
      <c r="N254" s="14">
        <v>0.21584999999999999</v>
      </c>
      <c r="O254">
        <v>23602</v>
      </c>
    </row>
    <row r="255" spans="1:15">
      <c r="A255" s="12" t="s">
        <v>29</v>
      </c>
      <c r="B255" s="14" t="s">
        <v>43</v>
      </c>
      <c r="C255" t="s">
        <v>41</v>
      </c>
      <c r="D255" t="s">
        <v>27</v>
      </c>
      <c r="E255">
        <v>16</v>
      </c>
      <c r="F255" t="str">
        <f t="shared" si="3"/>
        <v>Average Per Premise1-in-10August System Peak DayAll16</v>
      </c>
      <c r="G255" s="14">
        <v>1.847045</v>
      </c>
      <c r="H255" s="14">
        <v>2.5809709999999999</v>
      </c>
      <c r="I255" s="14">
        <v>86.960599999999999</v>
      </c>
      <c r="J255" s="14">
        <v>0.5425835</v>
      </c>
      <c r="K255" s="14">
        <v>0.65562989999999999</v>
      </c>
      <c r="L255" s="14">
        <v>0.73392559999999996</v>
      </c>
      <c r="M255" s="14">
        <v>0.81222119999999998</v>
      </c>
      <c r="N255" s="14">
        <v>0.92526770000000003</v>
      </c>
      <c r="O255">
        <v>23602</v>
      </c>
    </row>
    <row r="256" spans="1:15">
      <c r="A256" s="12" t="s">
        <v>30</v>
      </c>
      <c r="B256" s="14" t="s">
        <v>43</v>
      </c>
      <c r="C256" t="s">
        <v>41</v>
      </c>
      <c r="D256" t="s">
        <v>27</v>
      </c>
      <c r="E256">
        <v>16</v>
      </c>
      <c r="F256" t="str">
        <f t="shared" si="3"/>
        <v>Average Per Device1-in-10August System Peak DayAll16</v>
      </c>
      <c r="G256" s="14">
        <v>1.535107</v>
      </c>
      <c r="H256" s="14">
        <v>2.1450830000000001</v>
      </c>
      <c r="I256" s="14">
        <v>86.960599999999999</v>
      </c>
      <c r="J256" s="14">
        <v>0.45094919999999999</v>
      </c>
      <c r="K256" s="14">
        <v>0.54490369999999999</v>
      </c>
      <c r="L256" s="14">
        <v>0.60997650000000003</v>
      </c>
      <c r="M256" s="14">
        <v>0.67504920000000002</v>
      </c>
      <c r="N256" s="14">
        <v>0.76900369999999996</v>
      </c>
      <c r="O256">
        <v>23602</v>
      </c>
    </row>
    <row r="257" spans="1:15">
      <c r="A257" s="12" t="s">
        <v>52</v>
      </c>
      <c r="B257" s="14" t="s">
        <v>43</v>
      </c>
      <c r="C257" t="s">
        <v>41</v>
      </c>
      <c r="D257" t="s">
        <v>27</v>
      </c>
      <c r="E257">
        <v>16</v>
      </c>
      <c r="F257" t="str">
        <f t="shared" si="3"/>
        <v>Aggregate1-in-10August System Peak DayAll16</v>
      </c>
      <c r="G257" s="14">
        <v>43.593960000000003</v>
      </c>
      <c r="H257" s="14">
        <v>60.916069999999998</v>
      </c>
      <c r="I257" s="14">
        <v>86.960599999999999</v>
      </c>
      <c r="J257" s="14">
        <v>12.80606</v>
      </c>
      <c r="K257" s="14">
        <v>15.47418</v>
      </c>
      <c r="L257" s="14">
        <v>17.322109999999999</v>
      </c>
      <c r="M257" s="14">
        <v>19.17005</v>
      </c>
      <c r="N257" s="14">
        <v>21.838170000000002</v>
      </c>
      <c r="O257">
        <v>23602</v>
      </c>
    </row>
    <row r="258" spans="1:15">
      <c r="A258" s="12" t="s">
        <v>31</v>
      </c>
      <c r="B258" s="14" t="s">
        <v>43</v>
      </c>
      <c r="C258" t="s">
        <v>41</v>
      </c>
      <c r="D258" t="s">
        <v>27</v>
      </c>
      <c r="E258">
        <v>17</v>
      </c>
      <c r="F258" t="str">
        <f t="shared" si="3"/>
        <v>Average Per Ton1-in-10August System Peak DayAll17</v>
      </c>
      <c r="G258" s="14">
        <v>0.46659149999999999</v>
      </c>
      <c r="H258" s="14">
        <v>0.65728830000000005</v>
      </c>
      <c r="I258" s="14">
        <v>84.682199999999995</v>
      </c>
      <c r="J258" s="14">
        <v>0.1408701</v>
      </c>
      <c r="K258" s="14">
        <v>0.17030809999999999</v>
      </c>
      <c r="L258" s="14">
        <v>0.1906968</v>
      </c>
      <c r="M258" s="14">
        <v>0.21108540000000001</v>
      </c>
      <c r="N258" s="14">
        <v>0.2405234</v>
      </c>
      <c r="O258">
        <v>23602</v>
      </c>
    </row>
    <row r="259" spans="1:15">
      <c r="A259" s="12" t="s">
        <v>29</v>
      </c>
      <c r="B259" s="14" t="s">
        <v>43</v>
      </c>
      <c r="C259" t="s">
        <v>41</v>
      </c>
      <c r="D259" t="s">
        <v>27</v>
      </c>
      <c r="E259">
        <v>17</v>
      </c>
      <c r="F259" t="str">
        <f t="shared" ref="F259:F322" si="4">CONCATENATE(A259,B259,C259,D259,E259)</f>
        <v>Average Per Premise1-in-10August System Peak DayAll17</v>
      </c>
      <c r="G259" s="14">
        <v>2.000102</v>
      </c>
      <c r="H259" s="14">
        <v>2.8175479999999999</v>
      </c>
      <c r="I259" s="14">
        <v>84.682199999999995</v>
      </c>
      <c r="J259" s="14">
        <v>0.60385730000000004</v>
      </c>
      <c r="K259" s="14">
        <v>0.7300468</v>
      </c>
      <c r="L259" s="14">
        <v>0.81744530000000004</v>
      </c>
      <c r="M259" s="14">
        <v>0.90484379999999998</v>
      </c>
      <c r="N259" s="14">
        <v>1.0310330000000001</v>
      </c>
      <c r="O259">
        <v>23602</v>
      </c>
    </row>
    <row r="260" spans="1:15">
      <c r="A260" s="12" t="s">
        <v>30</v>
      </c>
      <c r="B260" s="14" t="s">
        <v>43</v>
      </c>
      <c r="C260" t="s">
        <v>41</v>
      </c>
      <c r="D260" t="s">
        <v>27</v>
      </c>
      <c r="E260">
        <v>17</v>
      </c>
      <c r="F260" t="str">
        <f t="shared" si="4"/>
        <v>Average Per Device1-in-10August System Peak DayAll17</v>
      </c>
      <c r="G260" s="14">
        <v>1.662315</v>
      </c>
      <c r="H260" s="14">
        <v>2.3417059999999998</v>
      </c>
      <c r="I260" s="14">
        <v>84.682199999999995</v>
      </c>
      <c r="J260" s="14">
        <v>0.50187479999999995</v>
      </c>
      <c r="K260" s="14">
        <v>0.60675279999999998</v>
      </c>
      <c r="L260" s="14">
        <v>0.67939099999999997</v>
      </c>
      <c r="M260" s="14">
        <v>0.75202919999999995</v>
      </c>
      <c r="N260" s="14">
        <v>0.85690719999999998</v>
      </c>
      <c r="O260">
        <v>23602</v>
      </c>
    </row>
    <row r="261" spans="1:15">
      <c r="A261" s="12" t="s">
        <v>52</v>
      </c>
      <c r="B261" s="14" t="s">
        <v>43</v>
      </c>
      <c r="C261" t="s">
        <v>41</v>
      </c>
      <c r="D261" t="s">
        <v>27</v>
      </c>
      <c r="E261">
        <v>17</v>
      </c>
      <c r="F261" t="str">
        <f t="shared" si="4"/>
        <v>Aggregate1-in-10August System Peak DayAll17</v>
      </c>
      <c r="G261" s="14">
        <v>47.206420000000001</v>
      </c>
      <c r="H261" s="14">
        <v>66.499759999999995</v>
      </c>
      <c r="I261" s="14">
        <v>84.682199999999995</v>
      </c>
      <c r="J261" s="14">
        <v>14.25224</v>
      </c>
      <c r="K261" s="14">
        <v>17.230560000000001</v>
      </c>
      <c r="L261" s="14">
        <v>19.29335</v>
      </c>
      <c r="M261" s="14">
        <v>21.356120000000001</v>
      </c>
      <c r="N261" s="14">
        <v>24.33445</v>
      </c>
      <c r="O261">
        <v>23602</v>
      </c>
    </row>
    <row r="262" spans="1:15">
      <c r="A262" s="12" t="s">
        <v>31</v>
      </c>
      <c r="B262" s="14" t="s">
        <v>43</v>
      </c>
      <c r="C262" t="s">
        <v>41</v>
      </c>
      <c r="D262" t="s">
        <v>27</v>
      </c>
      <c r="E262">
        <v>18</v>
      </c>
      <c r="F262" t="str">
        <f t="shared" si="4"/>
        <v>Average Per Ton1-in-10August System Peak DayAll18</v>
      </c>
      <c r="G262" s="14">
        <v>0.53326510000000005</v>
      </c>
      <c r="H262" s="14">
        <v>0.6931524</v>
      </c>
      <c r="I262" s="14">
        <v>82.527900000000002</v>
      </c>
      <c r="J262" s="14">
        <v>0.1181599</v>
      </c>
      <c r="K262" s="14">
        <v>0.14281279999999999</v>
      </c>
      <c r="L262" s="14">
        <v>0.15988730000000001</v>
      </c>
      <c r="M262" s="14">
        <v>0.1769618</v>
      </c>
      <c r="N262" s="14">
        <v>0.2016146</v>
      </c>
      <c r="O262">
        <v>23602</v>
      </c>
    </row>
    <row r="263" spans="1:15">
      <c r="A263" s="12" t="s">
        <v>29</v>
      </c>
      <c r="B263" s="14" t="s">
        <v>43</v>
      </c>
      <c r="C263" t="s">
        <v>41</v>
      </c>
      <c r="D263" t="s">
        <v>27</v>
      </c>
      <c r="E263">
        <v>18</v>
      </c>
      <c r="F263" t="str">
        <f t="shared" si="4"/>
        <v>Average Per Premise1-in-10August System Peak DayAll18</v>
      </c>
      <c r="G263" s="14">
        <v>2.2859069999999999</v>
      </c>
      <c r="H263" s="14">
        <v>2.9712830000000001</v>
      </c>
      <c r="I263" s="14">
        <v>82.527900000000002</v>
      </c>
      <c r="J263" s="14">
        <v>0.50650700000000004</v>
      </c>
      <c r="K263" s="14">
        <v>0.61218459999999997</v>
      </c>
      <c r="L263" s="14">
        <v>0.6853766</v>
      </c>
      <c r="M263" s="14">
        <v>0.75856860000000004</v>
      </c>
      <c r="N263" s="14">
        <v>0.86424610000000002</v>
      </c>
      <c r="O263">
        <v>23602</v>
      </c>
    </row>
    <row r="264" spans="1:15">
      <c r="A264" s="12" t="s">
        <v>30</v>
      </c>
      <c r="B264" s="14" t="s">
        <v>43</v>
      </c>
      <c r="C264" t="s">
        <v>41</v>
      </c>
      <c r="D264" t="s">
        <v>27</v>
      </c>
      <c r="E264">
        <v>18</v>
      </c>
      <c r="F264" t="str">
        <f t="shared" si="4"/>
        <v>Average Per Device1-in-10August System Peak DayAll18</v>
      </c>
      <c r="G264" s="14">
        <v>1.899851</v>
      </c>
      <c r="H264" s="14">
        <v>2.4694780000000001</v>
      </c>
      <c r="I264" s="14">
        <v>82.527900000000002</v>
      </c>
      <c r="J264" s="14">
        <v>0.42096549999999999</v>
      </c>
      <c r="K264" s="14">
        <v>0.50879569999999996</v>
      </c>
      <c r="L264" s="14">
        <v>0.56962670000000004</v>
      </c>
      <c r="M264" s="14">
        <v>0.63045759999999995</v>
      </c>
      <c r="N264" s="14">
        <v>0.71828780000000003</v>
      </c>
      <c r="O264">
        <v>23602</v>
      </c>
    </row>
    <row r="265" spans="1:15">
      <c r="A265" s="12" t="s">
        <v>52</v>
      </c>
      <c r="B265" s="14" t="s">
        <v>43</v>
      </c>
      <c r="C265" t="s">
        <v>41</v>
      </c>
      <c r="D265" t="s">
        <v>27</v>
      </c>
      <c r="E265">
        <v>18</v>
      </c>
      <c r="F265" t="str">
        <f t="shared" si="4"/>
        <v>Aggregate1-in-10August System Peak DayAll18</v>
      </c>
      <c r="G265" s="14">
        <v>53.951979999999999</v>
      </c>
      <c r="H265" s="14">
        <v>70.128230000000002</v>
      </c>
      <c r="I265" s="14">
        <v>82.527900000000002</v>
      </c>
      <c r="J265" s="14">
        <v>11.95458</v>
      </c>
      <c r="K265" s="14">
        <v>14.448779999999999</v>
      </c>
      <c r="L265" s="14">
        <v>16.176259999999999</v>
      </c>
      <c r="M265" s="14">
        <v>17.903729999999999</v>
      </c>
      <c r="N265" s="14">
        <v>20.397939999999998</v>
      </c>
      <c r="O265">
        <v>23602</v>
      </c>
    </row>
    <row r="266" spans="1:15">
      <c r="A266" s="12" t="s">
        <v>31</v>
      </c>
      <c r="B266" s="14" t="s">
        <v>43</v>
      </c>
      <c r="C266" t="s">
        <v>41</v>
      </c>
      <c r="D266" t="s">
        <v>27</v>
      </c>
      <c r="E266">
        <v>19</v>
      </c>
      <c r="F266" t="str">
        <f t="shared" si="4"/>
        <v>Average Per Ton1-in-10August System Peak DayAll19</v>
      </c>
      <c r="G266" s="14">
        <v>0.68875640000000005</v>
      </c>
      <c r="H266" s="14">
        <v>0.66911549999999997</v>
      </c>
      <c r="I266" s="14">
        <v>80.348500000000001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>
        <v>23602</v>
      </c>
    </row>
    <row r="267" spans="1:15">
      <c r="A267" s="12" t="s">
        <v>29</v>
      </c>
      <c r="B267" s="14" t="s">
        <v>43</v>
      </c>
      <c r="C267" t="s">
        <v>41</v>
      </c>
      <c r="D267" t="s">
        <v>27</v>
      </c>
      <c r="E267">
        <v>19</v>
      </c>
      <c r="F267" t="str">
        <f t="shared" si="4"/>
        <v>Average Per Premise1-in-10August System Peak DayAll19</v>
      </c>
      <c r="G267" s="14">
        <v>2.952439</v>
      </c>
      <c r="H267" s="14">
        <v>2.8682460000000001</v>
      </c>
      <c r="I267" s="14">
        <v>80.348500000000001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>
        <v>23602</v>
      </c>
    </row>
    <row r="268" spans="1:15">
      <c r="A268" s="12" t="s">
        <v>30</v>
      </c>
      <c r="B268" s="14" t="s">
        <v>43</v>
      </c>
      <c r="C268" t="s">
        <v>41</v>
      </c>
      <c r="D268" t="s">
        <v>27</v>
      </c>
      <c r="E268">
        <v>19</v>
      </c>
      <c r="F268" t="str">
        <f t="shared" si="4"/>
        <v>Average Per Device1-in-10August System Peak DayAll19</v>
      </c>
      <c r="G268" s="14">
        <v>2.4538160000000002</v>
      </c>
      <c r="H268" s="14">
        <v>2.383842</v>
      </c>
      <c r="I268" s="14">
        <v>80.348500000000001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>
        <v>23602</v>
      </c>
    </row>
    <row r="269" spans="1:15">
      <c r="A269" s="12" t="s">
        <v>52</v>
      </c>
      <c r="B269" s="14" t="s">
        <v>43</v>
      </c>
      <c r="C269" t="s">
        <v>41</v>
      </c>
      <c r="D269" t="s">
        <v>27</v>
      </c>
      <c r="E269">
        <v>19</v>
      </c>
      <c r="F269" t="str">
        <f t="shared" si="4"/>
        <v>Aggregate1-in-10August System Peak DayAll19</v>
      </c>
      <c r="G269" s="14">
        <v>69.683480000000003</v>
      </c>
      <c r="H269" s="14">
        <v>67.696349999999995</v>
      </c>
      <c r="I269" s="14">
        <v>80.348500000000001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>
        <v>23602</v>
      </c>
    </row>
    <row r="270" spans="1:15">
      <c r="A270" s="12" t="s">
        <v>31</v>
      </c>
      <c r="B270" s="14" t="s">
        <v>43</v>
      </c>
      <c r="C270" t="s">
        <v>41</v>
      </c>
      <c r="D270" t="s">
        <v>27</v>
      </c>
      <c r="E270">
        <v>20</v>
      </c>
      <c r="F270" t="str">
        <f t="shared" si="4"/>
        <v>Average Per Ton1-in-10August System Peak DayAll20</v>
      </c>
      <c r="G270" s="14">
        <v>0.71987069999999997</v>
      </c>
      <c r="H270" s="14">
        <v>0.63109090000000001</v>
      </c>
      <c r="I270" s="14">
        <v>77.917500000000004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>
        <v>23602</v>
      </c>
    </row>
    <row r="271" spans="1:15">
      <c r="A271" s="12" t="s">
        <v>29</v>
      </c>
      <c r="B271" s="14" t="s">
        <v>43</v>
      </c>
      <c r="C271" t="s">
        <v>41</v>
      </c>
      <c r="D271" t="s">
        <v>27</v>
      </c>
      <c r="E271">
        <v>20</v>
      </c>
      <c r="F271" t="str">
        <f t="shared" si="4"/>
        <v>Average Per Premise1-in-10August System Peak DayAll20</v>
      </c>
      <c r="G271" s="14">
        <v>3.0858150000000002</v>
      </c>
      <c r="H271" s="14">
        <v>2.7052489999999998</v>
      </c>
      <c r="I271" s="14">
        <v>77.917500000000004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>
        <v>23602</v>
      </c>
    </row>
    <row r="272" spans="1:15">
      <c r="A272" s="12" t="s">
        <v>30</v>
      </c>
      <c r="B272" s="14" t="s">
        <v>43</v>
      </c>
      <c r="C272" t="s">
        <v>41</v>
      </c>
      <c r="D272" t="s">
        <v>27</v>
      </c>
      <c r="E272">
        <v>20</v>
      </c>
      <c r="F272" t="str">
        <f t="shared" si="4"/>
        <v>Average Per Device1-in-10August System Peak DayAll20</v>
      </c>
      <c r="G272" s="14">
        <v>2.564667</v>
      </c>
      <c r="H272" s="14">
        <v>2.248373</v>
      </c>
      <c r="I272" s="14">
        <v>77.917500000000004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>
        <v>23602</v>
      </c>
    </row>
    <row r="273" spans="1:15">
      <c r="A273" s="12" t="s">
        <v>52</v>
      </c>
      <c r="B273" s="14" t="s">
        <v>43</v>
      </c>
      <c r="C273" t="s">
        <v>41</v>
      </c>
      <c r="D273" t="s">
        <v>27</v>
      </c>
      <c r="E273">
        <v>20</v>
      </c>
      <c r="F273" t="str">
        <f t="shared" si="4"/>
        <v>Aggregate1-in-10August System Peak DayAll20</v>
      </c>
      <c r="G273" s="14">
        <v>72.831410000000005</v>
      </c>
      <c r="H273" s="14">
        <v>63.849299999999999</v>
      </c>
      <c r="I273" s="14">
        <v>77.917500000000004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>
        <v>23602</v>
      </c>
    </row>
    <row r="274" spans="1:15">
      <c r="A274" s="12" t="s">
        <v>31</v>
      </c>
      <c r="B274" s="14" t="s">
        <v>43</v>
      </c>
      <c r="C274" t="s">
        <v>41</v>
      </c>
      <c r="D274" t="s">
        <v>27</v>
      </c>
      <c r="E274">
        <v>21</v>
      </c>
      <c r="F274" t="str">
        <f t="shared" si="4"/>
        <v>Average Per Ton1-in-10August System Peak DayAll21</v>
      </c>
      <c r="G274" s="14">
        <v>0.68578380000000005</v>
      </c>
      <c r="H274" s="14">
        <v>0.60777890000000001</v>
      </c>
      <c r="I274" s="14">
        <v>77.0428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>
        <v>23602</v>
      </c>
    </row>
    <row r="275" spans="1:15">
      <c r="A275" s="12" t="s">
        <v>29</v>
      </c>
      <c r="B275" s="14" t="s">
        <v>43</v>
      </c>
      <c r="C275" t="s">
        <v>41</v>
      </c>
      <c r="D275" t="s">
        <v>27</v>
      </c>
      <c r="E275">
        <v>21</v>
      </c>
      <c r="F275" t="str">
        <f t="shared" si="4"/>
        <v>Average Per Premise1-in-10August System Peak DayAll21</v>
      </c>
      <c r="G275" s="14">
        <v>2.9396969999999998</v>
      </c>
      <c r="H275" s="14">
        <v>2.6053190000000002</v>
      </c>
      <c r="I275" s="14">
        <v>77.0428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>
        <v>23602</v>
      </c>
    </row>
    <row r="276" spans="1:15">
      <c r="A276" s="12" t="s">
        <v>30</v>
      </c>
      <c r="B276" s="14" t="s">
        <v>43</v>
      </c>
      <c r="C276" t="s">
        <v>41</v>
      </c>
      <c r="D276" t="s">
        <v>27</v>
      </c>
      <c r="E276">
        <v>21</v>
      </c>
      <c r="F276" t="str">
        <f t="shared" si="4"/>
        <v>Average Per Device1-in-10August System Peak DayAll21</v>
      </c>
      <c r="G276" s="14">
        <v>2.4432260000000001</v>
      </c>
      <c r="H276" s="14">
        <v>2.1653199999999999</v>
      </c>
      <c r="I276" s="14">
        <v>77.0428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>
        <v>23602</v>
      </c>
    </row>
    <row r="277" spans="1:15">
      <c r="A277" s="12" t="s">
        <v>52</v>
      </c>
      <c r="B277" s="14" t="s">
        <v>43</v>
      </c>
      <c r="C277" t="s">
        <v>41</v>
      </c>
      <c r="D277" t="s">
        <v>27</v>
      </c>
      <c r="E277">
        <v>21</v>
      </c>
      <c r="F277" t="str">
        <f t="shared" si="4"/>
        <v>Aggregate1-in-10August System Peak DayAll21</v>
      </c>
      <c r="G277" s="14">
        <v>69.382729999999995</v>
      </c>
      <c r="H277" s="14">
        <v>61.490749999999998</v>
      </c>
      <c r="I277" s="14">
        <v>77.0428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>
        <v>23602</v>
      </c>
    </row>
    <row r="278" spans="1:15">
      <c r="A278" s="12" t="s">
        <v>31</v>
      </c>
      <c r="B278" s="14" t="s">
        <v>43</v>
      </c>
      <c r="C278" t="s">
        <v>41</v>
      </c>
      <c r="D278" t="s">
        <v>27</v>
      </c>
      <c r="E278">
        <v>22</v>
      </c>
      <c r="F278" t="str">
        <f t="shared" si="4"/>
        <v>Average Per Ton1-in-10August System Peak DayAll22</v>
      </c>
      <c r="G278" s="14">
        <v>0.59870049999999997</v>
      </c>
      <c r="H278" s="14">
        <v>0.54650430000000005</v>
      </c>
      <c r="I278" s="14">
        <v>75.400899999999993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>
        <v>23602</v>
      </c>
    </row>
    <row r="279" spans="1:15">
      <c r="A279" s="12" t="s">
        <v>29</v>
      </c>
      <c r="B279" s="14" t="s">
        <v>43</v>
      </c>
      <c r="C279" t="s">
        <v>41</v>
      </c>
      <c r="D279" t="s">
        <v>27</v>
      </c>
      <c r="E279">
        <v>22</v>
      </c>
      <c r="F279" t="str">
        <f t="shared" si="4"/>
        <v>Average Per Premise1-in-10August System Peak DayAll22</v>
      </c>
      <c r="G279" s="14">
        <v>2.5664039999999999</v>
      </c>
      <c r="H279" s="14">
        <v>2.3426580000000001</v>
      </c>
      <c r="I279" s="14">
        <v>75.400899999999993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>
        <v>23602</v>
      </c>
    </row>
    <row r="280" spans="1:15">
      <c r="A280" s="12" t="s">
        <v>30</v>
      </c>
      <c r="B280" s="14" t="s">
        <v>43</v>
      </c>
      <c r="C280" t="s">
        <v>41</v>
      </c>
      <c r="D280" t="s">
        <v>27</v>
      </c>
      <c r="E280">
        <v>22</v>
      </c>
      <c r="F280" t="str">
        <f t="shared" si="4"/>
        <v>Average Per Device1-in-10August System Peak DayAll22</v>
      </c>
      <c r="G280" s="14">
        <v>2.1329769999999999</v>
      </c>
      <c r="H280" s="14">
        <v>1.9470179999999999</v>
      </c>
      <c r="I280" s="14">
        <v>75.400899999999993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>
        <v>23602</v>
      </c>
    </row>
    <row r="281" spans="1:15">
      <c r="A281" s="12" t="s">
        <v>52</v>
      </c>
      <c r="B281" s="14" t="s">
        <v>43</v>
      </c>
      <c r="C281" t="s">
        <v>41</v>
      </c>
      <c r="D281" t="s">
        <v>27</v>
      </c>
      <c r="E281">
        <v>22</v>
      </c>
      <c r="F281" t="str">
        <f t="shared" si="4"/>
        <v>Aggregate1-in-10August System Peak DayAll22</v>
      </c>
      <c r="G281" s="14">
        <v>60.572270000000003</v>
      </c>
      <c r="H281" s="14">
        <v>55.291420000000002</v>
      </c>
      <c r="I281" s="14">
        <v>75.400899999999993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>
        <v>23602</v>
      </c>
    </row>
    <row r="282" spans="1:15">
      <c r="A282" s="12" t="s">
        <v>31</v>
      </c>
      <c r="B282" s="14" t="s">
        <v>43</v>
      </c>
      <c r="C282" t="s">
        <v>41</v>
      </c>
      <c r="D282" t="s">
        <v>27</v>
      </c>
      <c r="E282">
        <v>23</v>
      </c>
      <c r="F282" t="str">
        <f t="shared" si="4"/>
        <v>Average Per Ton1-in-10August System Peak DayAll23</v>
      </c>
      <c r="G282" s="14">
        <v>0.48618339999999999</v>
      </c>
      <c r="H282" s="14">
        <v>0.4542774</v>
      </c>
      <c r="I282" s="14">
        <v>74.326400000000007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>
        <v>23602</v>
      </c>
    </row>
    <row r="283" spans="1:15">
      <c r="A283" s="12" t="s">
        <v>29</v>
      </c>
      <c r="B283" s="14" t="s">
        <v>43</v>
      </c>
      <c r="C283" t="s">
        <v>41</v>
      </c>
      <c r="D283" t="s">
        <v>27</v>
      </c>
      <c r="E283">
        <v>23</v>
      </c>
      <c r="F283" t="str">
        <f t="shared" si="4"/>
        <v>Average Per Premise1-in-10August System Peak DayAll23</v>
      </c>
      <c r="G283" s="14">
        <v>2.084085</v>
      </c>
      <c r="H283" s="14">
        <v>1.947316</v>
      </c>
      <c r="I283" s="14">
        <v>74.326400000000007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>
        <v>23602</v>
      </c>
    </row>
    <row r="284" spans="1:15">
      <c r="A284" s="12" t="s">
        <v>30</v>
      </c>
      <c r="B284" s="14" t="s">
        <v>43</v>
      </c>
      <c r="C284" t="s">
        <v>41</v>
      </c>
      <c r="D284" t="s">
        <v>27</v>
      </c>
      <c r="E284">
        <v>23</v>
      </c>
      <c r="F284" t="str">
        <f t="shared" si="4"/>
        <v>Average Per Device1-in-10August System Peak DayAll23</v>
      </c>
      <c r="G284" s="14">
        <v>1.7321139999999999</v>
      </c>
      <c r="H284" s="14">
        <v>1.618444</v>
      </c>
      <c r="I284" s="14">
        <v>74.326400000000007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>
        <v>23602</v>
      </c>
    </row>
    <row r="285" spans="1:15">
      <c r="A285" s="12" t="s">
        <v>52</v>
      </c>
      <c r="B285" s="14" t="s">
        <v>43</v>
      </c>
      <c r="C285" t="s">
        <v>41</v>
      </c>
      <c r="D285" t="s">
        <v>27</v>
      </c>
      <c r="E285">
        <v>23</v>
      </c>
      <c r="F285" t="str">
        <f t="shared" si="4"/>
        <v>Aggregate1-in-10August System Peak DayAll23</v>
      </c>
      <c r="G285" s="14">
        <v>49.188589999999998</v>
      </c>
      <c r="H285" s="14">
        <v>45.960560000000001</v>
      </c>
      <c r="I285" s="14">
        <v>74.326400000000007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>
        <v>23602</v>
      </c>
    </row>
    <row r="286" spans="1:15">
      <c r="A286" s="12" t="s">
        <v>31</v>
      </c>
      <c r="B286" s="14" t="s">
        <v>43</v>
      </c>
      <c r="C286" t="s">
        <v>41</v>
      </c>
      <c r="D286" t="s">
        <v>27</v>
      </c>
      <c r="E286">
        <v>24</v>
      </c>
      <c r="F286" t="str">
        <f t="shared" si="4"/>
        <v>Average Per Ton1-in-10August System Peak DayAll24</v>
      </c>
      <c r="G286" s="14">
        <v>0.3913973</v>
      </c>
      <c r="H286" s="14">
        <v>0.36795139999999998</v>
      </c>
      <c r="I286" s="14">
        <v>72.789400000000001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>
        <v>23602</v>
      </c>
    </row>
    <row r="287" spans="1:15">
      <c r="A287" s="12" t="s">
        <v>29</v>
      </c>
      <c r="B287" s="14" t="s">
        <v>43</v>
      </c>
      <c r="C287" t="s">
        <v>41</v>
      </c>
      <c r="D287" t="s">
        <v>27</v>
      </c>
      <c r="E287">
        <v>24</v>
      </c>
      <c r="F287" t="str">
        <f t="shared" si="4"/>
        <v>Average Per Premise1-in-10August System Peak DayAll24</v>
      </c>
      <c r="G287" s="14">
        <v>1.677773</v>
      </c>
      <c r="H287" s="14">
        <v>1.577269</v>
      </c>
      <c r="I287" s="14">
        <v>72.789400000000001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>
        <v>23602</v>
      </c>
    </row>
    <row r="288" spans="1:15">
      <c r="A288" s="12" t="s">
        <v>30</v>
      </c>
      <c r="B288" s="14" t="s">
        <v>43</v>
      </c>
      <c r="C288" t="s">
        <v>41</v>
      </c>
      <c r="D288" t="s">
        <v>27</v>
      </c>
      <c r="E288">
        <v>24</v>
      </c>
      <c r="F288" t="str">
        <f t="shared" si="4"/>
        <v>Average Per Device1-in-10August System Peak DayAll24</v>
      </c>
      <c r="G288" s="14">
        <v>1.3944220000000001</v>
      </c>
      <c r="H288" s="14">
        <v>1.3108919999999999</v>
      </c>
      <c r="I288" s="14">
        <v>72.789400000000001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>
        <v>23602</v>
      </c>
    </row>
    <row r="289" spans="1:15">
      <c r="A289" s="12" t="s">
        <v>52</v>
      </c>
      <c r="B289" s="14" t="s">
        <v>43</v>
      </c>
      <c r="C289" t="s">
        <v>41</v>
      </c>
      <c r="D289" t="s">
        <v>27</v>
      </c>
      <c r="E289">
        <v>24</v>
      </c>
      <c r="F289" t="str">
        <f t="shared" si="4"/>
        <v>Aggregate1-in-10August System Peak DayAll24</v>
      </c>
      <c r="G289" s="14">
        <v>39.598799999999997</v>
      </c>
      <c r="H289" s="14">
        <v>37.226709999999997</v>
      </c>
      <c r="I289" s="14">
        <v>72.789400000000001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>
        <v>23602</v>
      </c>
    </row>
    <row r="290" spans="1:15">
      <c r="A290" s="12" t="s">
        <v>31</v>
      </c>
      <c r="B290" s="14" t="s">
        <v>43</v>
      </c>
      <c r="C290" t="s">
        <v>42</v>
      </c>
      <c r="D290" t="s">
        <v>33</v>
      </c>
      <c r="E290">
        <v>1</v>
      </c>
      <c r="F290" t="str">
        <f t="shared" si="4"/>
        <v>Average Per Ton1-in-10August Typical Event Day100% Cycling1</v>
      </c>
      <c r="G290" s="14">
        <v>0.2335449</v>
      </c>
      <c r="H290" s="14">
        <v>0.2335449</v>
      </c>
      <c r="I290" s="14">
        <v>72.034499999999994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>
        <v>11444</v>
      </c>
    </row>
    <row r="291" spans="1:15">
      <c r="A291" s="12" t="s">
        <v>29</v>
      </c>
      <c r="B291" s="14" t="s">
        <v>43</v>
      </c>
      <c r="C291" t="s">
        <v>42</v>
      </c>
      <c r="D291" t="s">
        <v>33</v>
      </c>
      <c r="E291">
        <v>1</v>
      </c>
      <c r="F291" t="str">
        <f t="shared" si="4"/>
        <v>Average Per Premise1-in-10August Typical Event Day100% Cycling1</v>
      </c>
      <c r="G291" s="14">
        <v>1.043636</v>
      </c>
      <c r="H291" s="14">
        <v>1.043636</v>
      </c>
      <c r="I291" s="14">
        <v>72.034499999999994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>
        <v>11444</v>
      </c>
    </row>
    <row r="292" spans="1:15">
      <c r="A292" s="12" t="s">
        <v>30</v>
      </c>
      <c r="B292" s="14" t="s">
        <v>43</v>
      </c>
      <c r="C292" t="s">
        <v>42</v>
      </c>
      <c r="D292" t="s">
        <v>33</v>
      </c>
      <c r="E292">
        <v>1</v>
      </c>
      <c r="F292" t="str">
        <f t="shared" si="4"/>
        <v>Average Per Device1-in-10August Typical Event Day100% Cycling1</v>
      </c>
      <c r="G292" s="14">
        <v>0.84656710000000002</v>
      </c>
      <c r="H292" s="14">
        <v>0.84656710000000002</v>
      </c>
      <c r="I292" s="14">
        <v>72.034499999999994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>
        <v>11444</v>
      </c>
    </row>
    <row r="293" spans="1:15">
      <c r="A293" s="12" t="s">
        <v>52</v>
      </c>
      <c r="B293" s="14" t="s">
        <v>43</v>
      </c>
      <c r="C293" t="s">
        <v>42</v>
      </c>
      <c r="D293" t="s">
        <v>33</v>
      </c>
      <c r="E293">
        <v>1</v>
      </c>
      <c r="F293" t="str">
        <f t="shared" si="4"/>
        <v>Aggregate1-in-10August Typical Event Day100% Cycling1</v>
      </c>
      <c r="G293" s="14">
        <v>11.94337</v>
      </c>
      <c r="H293" s="14">
        <v>11.94337</v>
      </c>
      <c r="I293" s="14">
        <v>72.034499999999994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>
        <v>11444</v>
      </c>
    </row>
    <row r="294" spans="1:15">
      <c r="A294" s="12" t="s">
        <v>31</v>
      </c>
      <c r="B294" s="14" t="s">
        <v>43</v>
      </c>
      <c r="C294" t="s">
        <v>42</v>
      </c>
      <c r="D294" t="s">
        <v>33</v>
      </c>
      <c r="E294">
        <v>2</v>
      </c>
      <c r="F294" t="str">
        <f t="shared" si="4"/>
        <v>Average Per Ton1-in-10August Typical Event Day100% Cycling2</v>
      </c>
      <c r="G294" s="14">
        <v>0.20009569999999999</v>
      </c>
      <c r="H294" s="14">
        <v>0.20009569999999999</v>
      </c>
      <c r="I294" s="14">
        <v>71.534700000000001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>
        <v>11444</v>
      </c>
    </row>
    <row r="295" spans="1:15">
      <c r="A295" s="12" t="s">
        <v>29</v>
      </c>
      <c r="B295" s="14" t="s">
        <v>43</v>
      </c>
      <c r="C295" t="s">
        <v>42</v>
      </c>
      <c r="D295" t="s">
        <v>33</v>
      </c>
      <c r="E295">
        <v>2</v>
      </c>
      <c r="F295" t="str">
        <f t="shared" si="4"/>
        <v>Average Per Premise1-in-10August Typical Event Day100% Cycling2</v>
      </c>
      <c r="G295" s="14">
        <v>0.89416209999999996</v>
      </c>
      <c r="H295" s="14">
        <v>0.89416209999999996</v>
      </c>
      <c r="I295" s="14">
        <v>71.534700000000001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>
        <v>11444</v>
      </c>
    </row>
    <row r="296" spans="1:15">
      <c r="A296" s="12" t="s">
        <v>30</v>
      </c>
      <c r="B296" s="14" t="s">
        <v>43</v>
      </c>
      <c r="C296" t="s">
        <v>42</v>
      </c>
      <c r="D296" t="s">
        <v>33</v>
      </c>
      <c r="E296">
        <v>2</v>
      </c>
      <c r="F296" t="str">
        <f t="shared" si="4"/>
        <v>Average Per Device1-in-10August Typical Event Day100% Cycling2</v>
      </c>
      <c r="G296" s="14">
        <v>0.72531840000000003</v>
      </c>
      <c r="H296" s="14">
        <v>0.72531840000000003</v>
      </c>
      <c r="I296" s="14">
        <v>71.534700000000001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>
        <v>11444</v>
      </c>
    </row>
    <row r="297" spans="1:15">
      <c r="A297" s="12" t="s">
        <v>52</v>
      </c>
      <c r="B297" s="14" t="s">
        <v>43</v>
      </c>
      <c r="C297" t="s">
        <v>42</v>
      </c>
      <c r="D297" t="s">
        <v>33</v>
      </c>
      <c r="E297">
        <v>2</v>
      </c>
      <c r="F297" t="str">
        <f t="shared" si="4"/>
        <v>Aggregate1-in-10August Typical Event Day100% Cycling2</v>
      </c>
      <c r="G297" s="14">
        <v>10.23279</v>
      </c>
      <c r="H297" s="14">
        <v>10.23279</v>
      </c>
      <c r="I297" s="14">
        <v>71.534700000000001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>
        <v>11444</v>
      </c>
    </row>
    <row r="298" spans="1:15">
      <c r="A298" s="12" t="s">
        <v>31</v>
      </c>
      <c r="B298" s="14" t="s">
        <v>43</v>
      </c>
      <c r="C298" t="s">
        <v>42</v>
      </c>
      <c r="D298" t="s">
        <v>33</v>
      </c>
      <c r="E298">
        <v>3</v>
      </c>
      <c r="F298" t="str">
        <f t="shared" si="4"/>
        <v>Average Per Ton1-in-10August Typical Event Day100% Cycling3</v>
      </c>
      <c r="G298" s="14">
        <v>0.1862142</v>
      </c>
      <c r="H298" s="14">
        <v>0.1862142</v>
      </c>
      <c r="I298" s="14">
        <v>71.107500000000002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>
        <v>11444</v>
      </c>
    </row>
    <row r="299" spans="1:15">
      <c r="A299" s="12" t="s">
        <v>29</v>
      </c>
      <c r="B299" s="14" t="s">
        <v>43</v>
      </c>
      <c r="C299" t="s">
        <v>42</v>
      </c>
      <c r="D299" t="s">
        <v>33</v>
      </c>
      <c r="E299">
        <v>3</v>
      </c>
      <c r="F299" t="str">
        <f t="shared" si="4"/>
        <v>Average Per Premise1-in-10August Typical Event Day100% Cycling3</v>
      </c>
      <c r="G299" s="14">
        <v>0.83213029999999999</v>
      </c>
      <c r="H299" s="14">
        <v>0.83213029999999999</v>
      </c>
      <c r="I299" s="14">
        <v>71.107500000000002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>
        <v>11444</v>
      </c>
    </row>
    <row r="300" spans="1:15">
      <c r="A300" s="12" t="s">
        <v>30</v>
      </c>
      <c r="B300" s="14" t="s">
        <v>43</v>
      </c>
      <c r="C300" t="s">
        <v>42</v>
      </c>
      <c r="D300" t="s">
        <v>33</v>
      </c>
      <c r="E300">
        <v>3</v>
      </c>
      <c r="F300" t="str">
        <f t="shared" si="4"/>
        <v>Average Per Device1-in-10August Typical Event Day100% Cycling3</v>
      </c>
      <c r="G300" s="14">
        <v>0.67500000000000004</v>
      </c>
      <c r="H300" s="14">
        <v>0.67500000000000004</v>
      </c>
      <c r="I300" s="14">
        <v>71.107500000000002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>
        <v>11444</v>
      </c>
    </row>
    <row r="301" spans="1:15">
      <c r="A301" s="12" t="s">
        <v>52</v>
      </c>
      <c r="B301" s="14" t="s">
        <v>43</v>
      </c>
      <c r="C301" t="s">
        <v>42</v>
      </c>
      <c r="D301" t="s">
        <v>33</v>
      </c>
      <c r="E301">
        <v>3</v>
      </c>
      <c r="F301" t="str">
        <f t="shared" si="4"/>
        <v>Aggregate1-in-10August Typical Event Day100% Cycling3</v>
      </c>
      <c r="G301" s="14">
        <v>9.5228990000000007</v>
      </c>
      <c r="H301" s="14">
        <v>9.5228990000000007</v>
      </c>
      <c r="I301" s="14">
        <v>71.107500000000002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>
        <v>11444</v>
      </c>
    </row>
    <row r="302" spans="1:15">
      <c r="A302" s="12" t="s">
        <v>31</v>
      </c>
      <c r="B302" s="14" t="s">
        <v>43</v>
      </c>
      <c r="C302" t="s">
        <v>42</v>
      </c>
      <c r="D302" t="s">
        <v>33</v>
      </c>
      <c r="E302">
        <v>4</v>
      </c>
      <c r="F302" t="str">
        <f t="shared" si="4"/>
        <v>Average Per Ton1-in-10August Typical Event Day100% Cycling4</v>
      </c>
      <c r="G302" s="14">
        <v>0.16939709999999999</v>
      </c>
      <c r="H302" s="14">
        <v>0.16939709999999999</v>
      </c>
      <c r="I302" s="14">
        <v>70.4679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>
        <v>11444</v>
      </c>
    </row>
    <row r="303" spans="1:15">
      <c r="A303" s="12" t="s">
        <v>29</v>
      </c>
      <c r="B303" s="14" t="s">
        <v>43</v>
      </c>
      <c r="C303" t="s">
        <v>42</v>
      </c>
      <c r="D303" t="s">
        <v>33</v>
      </c>
      <c r="E303">
        <v>4</v>
      </c>
      <c r="F303" t="str">
        <f t="shared" si="4"/>
        <v>Average Per Premise1-in-10August Typical Event Day100% Cycling4</v>
      </c>
      <c r="G303" s="14">
        <v>0.75698010000000004</v>
      </c>
      <c r="H303" s="14">
        <v>0.75698010000000004</v>
      </c>
      <c r="I303" s="14">
        <v>70.4679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>
        <v>11444</v>
      </c>
    </row>
    <row r="304" spans="1:15">
      <c r="A304" s="12" t="s">
        <v>30</v>
      </c>
      <c r="B304" s="14" t="s">
        <v>43</v>
      </c>
      <c r="C304" t="s">
        <v>42</v>
      </c>
      <c r="D304" t="s">
        <v>33</v>
      </c>
      <c r="E304">
        <v>4</v>
      </c>
      <c r="F304" t="str">
        <f t="shared" si="4"/>
        <v>Average Per Device1-in-10August Typical Event Day100% Cycling4</v>
      </c>
      <c r="G304" s="14">
        <v>0.61404029999999998</v>
      </c>
      <c r="H304" s="14">
        <v>0.61404029999999998</v>
      </c>
      <c r="I304" s="14">
        <v>70.4679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>
        <v>11444</v>
      </c>
    </row>
    <row r="305" spans="1:15">
      <c r="A305" s="12" t="s">
        <v>52</v>
      </c>
      <c r="B305" s="14" t="s">
        <v>43</v>
      </c>
      <c r="C305" t="s">
        <v>42</v>
      </c>
      <c r="D305" t="s">
        <v>33</v>
      </c>
      <c r="E305">
        <v>4</v>
      </c>
      <c r="F305" t="str">
        <f t="shared" si="4"/>
        <v>Aggregate1-in-10August Typical Event Day100% Cycling4</v>
      </c>
      <c r="G305" s="14">
        <v>8.6628799999999995</v>
      </c>
      <c r="H305" s="14">
        <v>8.6628799999999995</v>
      </c>
      <c r="I305" s="14">
        <v>70.4679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>
        <v>11444</v>
      </c>
    </row>
    <row r="306" spans="1:15">
      <c r="A306" s="12" t="s">
        <v>31</v>
      </c>
      <c r="B306" s="14" t="s">
        <v>43</v>
      </c>
      <c r="C306" t="s">
        <v>42</v>
      </c>
      <c r="D306" t="s">
        <v>33</v>
      </c>
      <c r="E306">
        <v>5</v>
      </c>
      <c r="F306" t="str">
        <f t="shared" si="4"/>
        <v>Average Per Ton1-in-10August Typical Event Day100% Cycling5</v>
      </c>
      <c r="G306" s="14">
        <v>0.16661999999999999</v>
      </c>
      <c r="H306" s="14">
        <v>0.16661999999999999</v>
      </c>
      <c r="I306" s="14">
        <v>70.310400000000001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>
        <v>11444</v>
      </c>
    </row>
    <row r="307" spans="1:15">
      <c r="A307" s="12" t="s">
        <v>29</v>
      </c>
      <c r="B307" s="14" t="s">
        <v>43</v>
      </c>
      <c r="C307" t="s">
        <v>42</v>
      </c>
      <c r="D307" t="s">
        <v>33</v>
      </c>
      <c r="E307">
        <v>5</v>
      </c>
      <c r="F307" t="str">
        <f t="shared" si="4"/>
        <v>Average Per Premise1-in-10August Typical Event Day100% Cycling5</v>
      </c>
      <c r="G307" s="14">
        <v>0.74457010000000001</v>
      </c>
      <c r="H307" s="14">
        <v>0.74457010000000001</v>
      </c>
      <c r="I307" s="14">
        <v>70.310400000000001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>
        <v>11444</v>
      </c>
    </row>
    <row r="308" spans="1:15">
      <c r="A308" s="12" t="s">
        <v>30</v>
      </c>
      <c r="B308" s="14" t="s">
        <v>43</v>
      </c>
      <c r="C308" t="s">
        <v>42</v>
      </c>
      <c r="D308" t="s">
        <v>33</v>
      </c>
      <c r="E308">
        <v>5</v>
      </c>
      <c r="F308" t="str">
        <f t="shared" si="4"/>
        <v>Average Per Device1-in-10August Typical Event Day100% Cycling5</v>
      </c>
      <c r="G308" s="14">
        <v>0.60397369999999995</v>
      </c>
      <c r="H308" s="14">
        <v>0.60397369999999995</v>
      </c>
      <c r="I308" s="14">
        <v>70.310400000000001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>
        <v>11444</v>
      </c>
    </row>
    <row r="309" spans="1:15">
      <c r="A309" s="12" t="s">
        <v>52</v>
      </c>
      <c r="B309" s="14" t="s">
        <v>43</v>
      </c>
      <c r="C309" t="s">
        <v>42</v>
      </c>
      <c r="D309" t="s">
        <v>33</v>
      </c>
      <c r="E309">
        <v>5</v>
      </c>
      <c r="F309" t="str">
        <f t="shared" si="4"/>
        <v>Aggregate1-in-10August Typical Event Day100% Cycling5</v>
      </c>
      <c r="G309" s="14">
        <v>8.520861</v>
      </c>
      <c r="H309" s="14">
        <v>8.520861</v>
      </c>
      <c r="I309" s="14">
        <v>70.310400000000001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>
        <v>11444</v>
      </c>
    </row>
    <row r="310" spans="1:15">
      <c r="A310" s="12" t="s">
        <v>31</v>
      </c>
      <c r="B310" s="14" t="s">
        <v>43</v>
      </c>
      <c r="C310" t="s">
        <v>42</v>
      </c>
      <c r="D310" t="s">
        <v>33</v>
      </c>
      <c r="E310">
        <v>6</v>
      </c>
      <c r="F310" t="str">
        <f t="shared" si="4"/>
        <v>Average Per Ton1-in-10August Typical Event Day100% Cycling6</v>
      </c>
      <c r="G310" s="14">
        <v>0.17516080000000001</v>
      </c>
      <c r="H310" s="14">
        <v>0.17516080000000001</v>
      </c>
      <c r="I310" s="14">
        <v>70.344200000000001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>
        <v>11444</v>
      </c>
    </row>
    <row r="311" spans="1:15">
      <c r="A311" s="12" t="s">
        <v>29</v>
      </c>
      <c r="B311" s="14" t="s">
        <v>43</v>
      </c>
      <c r="C311" t="s">
        <v>42</v>
      </c>
      <c r="D311" t="s">
        <v>33</v>
      </c>
      <c r="E311">
        <v>6</v>
      </c>
      <c r="F311" t="str">
        <f t="shared" si="4"/>
        <v>Average Per Premise1-in-10August Typical Event Day100% Cycling6</v>
      </c>
      <c r="G311" s="14">
        <v>0.78273619999999999</v>
      </c>
      <c r="H311" s="14">
        <v>0.78273619999999999</v>
      </c>
      <c r="I311" s="14">
        <v>70.344200000000001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>
        <v>11444</v>
      </c>
    </row>
    <row r="312" spans="1:15">
      <c r="A312" s="12" t="s">
        <v>30</v>
      </c>
      <c r="B312" s="14" t="s">
        <v>43</v>
      </c>
      <c r="C312" t="s">
        <v>42</v>
      </c>
      <c r="D312" t="s">
        <v>33</v>
      </c>
      <c r="E312">
        <v>6</v>
      </c>
      <c r="F312" t="str">
        <f t="shared" si="4"/>
        <v>Average Per Device1-in-10August Typical Event Day100% Cycling6</v>
      </c>
      <c r="G312" s="14">
        <v>0.63493290000000002</v>
      </c>
      <c r="H312" s="14">
        <v>0.63493290000000002</v>
      </c>
      <c r="I312" s="14">
        <v>70.344200000000001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>
        <v>11444</v>
      </c>
    </row>
    <row r="313" spans="1:15">
      <c r="A313" s="12" t="s">
        <v>52</v>
      </c>
      <c r="B313" s="14" t="s">
        <v>43</v>
      </c>
      <c r="C313" t="s">
        <v>42</v>
      </c>
      <c r="D313" t="s">
        <v>33</v>
      </c>
      <c r="E313">
        <v>6</v>
      </c>
      <c r="F313" t="str">
        <f t="shared" si="4"/>
        <v>Aggregate1-in-10August Typical Event Day100% Cycling6</v>
      </c>
      <c r="G313" s="14">
        <v>8.9576329999999995</v>
      </c>
      <c r="H313" s="14">
        <v>8.9576329999999995</v>
      </c>
      <c r="I313" s="14">
        <v>70.344200000000001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>
        <v>11444</v>
      </c>
    </row>
    <row r="314" spans="1:15">
      <c r="A314" s="12" t="s">
        <v>31</v>
      </c>
      <c r="B314" s="14" t="s">
        <v>43</v>
      </c>
      <c r="C314" t="s">
        <v>42</v>
      </c>
      <c r="D314" t="s">
        <v>33</v>
      </c>
      <c r="E314">
        <v>7</v>
      </c>
      <c r="F314" t="str">
        <f t="shared" si="4"/>
        <v>Average Per Ton1-in-10August Typical Event Day100% Cycling7</v>
      </c>
      <c r="G314" s="14">
        <v>0.20214460000000001</v>
      </c>
      <c r="H314" s="14">
        <v>0.20214460000000001</v>
      </c>
      <c r="I314" s="14">
        <v>70.981499999999997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>
        <v>11444</v>
      </c>
    </row>
    <row r="315" spans="1:15">
      <c r="A315" s="12" t="s">
        <v>29</v>
      </c>
      <c r="B315" s="14" t="s">
        <v>43</v>
      </c>
      <c r="C315" t="s">
        <v>42</v>
      </c>
      <c r="D315" t="s">
        <v>33</v>
      </c>
      <c r="E315">
        <v>7</v>
      </c>
      <c r="F315" t="str">
        <f t="shared" si="4"/>
        <v>Average Per Premise1-in-10August Typical Event Day100% Cycling7</v>
      </c>
      <c r="G315" s="14">
        <v>0.90331830000000002</v>
      </c>
      <c r="H315" s="14">
        <v>0.90331830000000002</v>
      </c>
      <c r="I315" s="14">
        <v>70.981499999999997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>
        <v>11444</v>
      </c>
    </row>
    <row r="316" spans="1:15">
      <c r="A316" s="12" t="s">
        <v>30</v>
      </c>
      <c r="B316" s="14" t="s">
        <v>43</v>
      </c>
      <c r="C316" t="s">
        <v>42</v>
      </c>
      <c r="D316" t="s">
        <v>33</v>
      </c>
      <c r="E316">
        <v>7</v>
      </c>
      <c r="F316" t="str">
        <f t="shared" si="4"/>
        <v>Average Per Device1-in-10August Typical Event Day100% Cycling7</v>
      </c>
      <c r="G316" s="14">
        <v>0.7327456</v>
      </c>
      <c r="H316" s="14">
        <v>0.7327456</v>
      </c>
      <c r="I316" s="14">
        <v>70.981499999999997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>
        <v>11444</v>
      </c>
    </row>
    <row r="317" spans="1:15">
      <c r="A317" s="12" t="s">
        <v>52</v>
      </c>
      <c r="B317" s="14" t="s">
        <v>43</v>
      </c>
      <c r="C317" t="s">
        <v>42</v>
      </c>
      <c r="D317" t="s">
        <v>33</v>
      </c>
      <c r="E317">
        <v>7</v>
      </c>
      <c r="F317" t="str">
        <f t="shared" si="4"/>
        <v>Aggregate1-in-10August Typical Event Day100% Cycling7</v>
      </c>
      <c r="G317" s="14">
        <v>10.337569999999999</v>
      </c>
      <c r="H317" s="14">
        <v>10.337569999999999</v>
      </c>
      <c r="I317" s="14">
        <v>70.981499999999997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>
        <v>11444</v>
      </c>
    </row>
    <row r="318" spans="1:15">
      <c r="A318" s="12" t="s">
        <v>31</v>
      </c>
      <c r="B318" s="14" t="s">
        <v>43</v>
      </c>
      <c r="C318" t="s">
        <v>42</v>
      </c>
      <c r="D318" t="s">
        <v>33</v>
      </c>
      <c r="E318">
        <v>8</v>
      </c>
      <c r="F318" t="str">
        <f t="shared" si="4"/>
        <v>Average Per Ton1-in-10August Typical Event Day100% Cycling8</v>
      </c>
      <c r="G318" s="14">
        <v>0.21141840000000001</v>
      </c>
      <c r="H318" s="14">
        <v>0.21141840000000001</v>
      </c>
      <c r="I318" s="14">
        <v>74.863799999999998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>
        <v>11444</v>
      </c>
    </row>
    <row r="319" spans="1:15">
      <c r="A319" s="12" t="s">
        <v>29</v>
      </c>
      <c r="B319" s="14" t="s">
        <v>43</v>
      </c>
      <c r="C319" t="s">
        <v>42</v>
      </c>
      <c r="D319" t="s">
        <v>33</v>
      </c>
      <c r="E319">
        <v>8</v>
      </c>
      <c r="F319" t="str">
        <f t="shared" si="4"/>
        <v>Average Per Premise1-in-10August Typical Event Day100% Cycling8</v>
      </c>
      <c r="G319" s="14">
        <v>0.94475960000000003</v>
      </c>
      <c r="H319" s="14">
        <v>0.94475960000000003</v>
      </c>
      <c r="I319" s="14">
        <v>74.863799999999998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>
        <v>11444</v>
      </c>
    </row>
    <row r="320" spans="1:15">
      <c r="A320" s="12" t="s">
        <v>30</v>
      </c>
      <c r="B320" s="14" t="s">
        <v>43</v>
      </c>
      <c r="C320" t="s">
        <v>42</v>
      </c>
      <c r="D320" t="s">
        <v>33</v>
      </c>
      <c r="E320">
        <v>8</v>
      </c>
      <c r="F320" t="str">
        <f t="shared" si="4"/>
        <v>Average Per Device1-in-10August Typical Event Day100% Cycling8</v>
      </c>
      <c r="G320" s="14">
        <v>0.76636159999999998</v>
      </c>
      <c r="H320" s="14">
        <v>0.76636159999999998</v>
      </c>
      <c r="I320" s="14">
        <v>74.863799999999998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>
        <v>11444</v>
      </c>
    </row>
    <row r="321" spans="1:15">
      <c r="A321" s="12" t="s">
        <v>52</v>
      </c>
      <c r="B321" s="14" t="s">
        <v>43</v>
      </c>
      <c r="C321" t="s">
        <v>42</v>
      </c>
      <c r="D321" t="s">
        <v>33</v>
      </c>
      <c r="E321">
        <v>8</v>
      </c>
      <c r="F321" t="str">
        <f t="shared" si="4"/>
        <v>Aggregate1-in-10August Typical Event Day100% Cycling8</v>
      </c>
      <c r="G321" s="14">
        <v>10.81183</v>
      </c>
      <c r="H321" s="14">
        <v>10.81183</v>
      </c>
      <c r="I321" s="14">
        <v>74.863799999999998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>
        <v>11444</v>
      </c>
    </row>
    <row r="322" spans="1:15">
      <c r="A322" s="12" t="s">
        <v>31</v>
      </c>
      <c r="B322" s="14" t="s">
        <v>43</v>
      </c>
      <c r="C322" t="s">
        <v>42</v>
      </c>
      <c r="D322" t="s">
        <v>33</v>
      </c>
      <c r="E322">
        <v>9</v>
      </c>
      <c r="F322" t="str">
        <f t="shared" si="4"/>
        <v>Average Per Ton1-in-10August Typical Event Day100% Cycling9</v>
      </c>
      <c r="G322" s="14">
        <v>0.23069600000000001</v>
      </c>
      <c r="H322" s="14">
        <v>0.23069600000000001</v>
      </c>
      <c r="I322" s="14">
        <v>78.947299999999998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>
        <v>11444</v>
      </c>
    </row>
    <row r="323" spans="1:15">
      <c r="A323" s="12" t="s">
        <v>29</v>
      </c>
      <c r="B323" s="14" t="s">
        <v>43</v>
      </c>
      <c r="C323" t="s">
        <v>42</v>
      </c>
      <c r="D323" t="s">
        <v>33</v>
      </c>
      <c r="E323">
        <v>9</v>
      </c>
      <c r="F323" t="str">
        <f t="shared" ref="F323:F386" si="5">CONCATENATE(A323,B323,C323,D323,E323)</f>
        <v>Average Per Premise1-in-10August Typical Event Day100% Cycling9</v>
      </c>
      <c r="G323" s="14">
        <v>1.030905</v>
      </c>
      <c r="H323" s="14">
        <v>1.030905</v>
      </c>
      <c r="I323" s="14">
        <v>78.947299999999998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>
        <v>11444</v>
      </c>
    </row>
    <row r="324" spans="1:15">
      <c r="A324" s="12" t="s">
        <v>30</v>
      </c>
      <c r="B324" s="14" t="s">
        <v>43</v>
      </c>
      <c r="C324" t="s">
        <v>42</v>
      </c>
      <c r="D324" t="s">
        <v>33</v>
      </c>
      <c r="E324">
        <v>9</v>
      </c>
      <c r="F324" t="str">
        <f t="shared" si="5"/>
        <v>Average Per Device1-in-10August Typical Event Day100% Cycling9</v>
      </c>
      <c r="G324" s="14">
        <v>0.83624030000000005</v>
      </c>
      <c r="H324" s="14">
        <v>0.83624030000000005</v>
      </c>
      <c r="I324" s="14">
        <v>78.947299999999998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>
        <v>11444</v>
      </c>
    </row>
    <row r="325" spans="1:15">
      <c r="A325" s="12" t="s">
        <v>52</v>
      </c>
      <c r="B325" s="14" t="s">
        <v>43</v>
      </c>
      <c r="C325" t="s">
        <v>42</v>
      </c>
      <c r="D325" t="s">
        <v>33</v>
      </c>
      <c r="E325">
        <v>9</v>
      </c>
      <c r="F325" t="str">
        <f t="shared" si="5"/>
        <v>Aggregate1-in-10August Typical Event Day100% Cycling9</v>
      </c>
      <c r="G325" s="14">
        <v>11.79768</v>
      </c>
      <c r="H325" s="14">
        <v>11.79768</v>
      </c>
      <c r="I325" s="14">
        <v>78.947299999999998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>
        <v>11444</v>
      </c>
    </row>
    <row r="326" spans="1:15">
      <c r="A326" s="12" t="s">
        <v>31</v>
      </c>
      <c r="B326" s="14" t="s">
        <v>43</v>
      </c>
      <c r="C326" t="s">
        <v>42</v>
      </c>
      <c r="D326" t="s">
        <v>33</v>
      </c>
      <c r="E326">
        <v>10</v>
      </c>
      <c r="F326" t="str">
        <f t="shared" si="5"/>
        <v>Average Per Ton1-in-10August Typical Event Day100% Cycling10</v>
      </c>
      <c r="G326" s="14">
        <v>0.25011650000000002</v>
      </c>
      <c r="H326" s="14">
        <v>0.25011650000000002</v>
      </c>
      <c r="I326" s="14">
        <v>83.177199999999999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>
        <v>11444</v>
      </c>
    </row>
    <row r="327" spans="1:15">
      <c r="A327" s="12" t="s">
        <v>29</v>
      </c>
      <c r="B327" s="14" t="s">
        <v>43</v>
      </c>
      <c r="C327" t="s">
        <v>42</v>
      </c>
      <c r="D327" t="s">
        <v>33</v>
      </c>
      <c r="E327">
        <v>10</v>
      </c>
      <c r="F327" t="str">
        <f t="shared" si="5"/>
        <v>Average Per Premise1-in-10August Typical Event Day100% Cycling10</v>
      </c>
      <c r="G327" s="14">
        <v>1.1176889999999999</v>
      </c>
      <c r="H327" s="14">
        <v>1.1176889999999999</v>
      </c>
      <c r="I327" s="14">
        <v>83.177199999999999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>
        <v>11444</v>
      </c>
    </row>
    <row r="328" spans="1:15">
      <c r="A328" s="12" t="s">
        <v>30</v>
      </c>
      <c r="B328" s="14" t="s">
        <v>43</v>
      </c>
      <c r="C328" t="s">
        <v>42</v>
      </c>
      <c r="D328" t="s">
        <v>33</v>
      </c>
      <c r="E328">
        <v>10</v>
      </c>
      <c r="F328" t="str">
        <f t="shared" si="5"/>
        <v>Average Per Device1-in-10August Typical Event Day100% Cycling10</v>
      </c>
      <c r="G328" s="14">
        <v>0.90663669999999996</v>
      </c>
      <c r="H328" s="14">
        <v>0.90663669999999996</v>
      </c>
      <c r="I328" s="14">
        <v>83.177199999999999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>
        <v>11444</v>
      </c>
    </row>
    <row r="329" spans="1:15">
      <c r="A329" s="12" t="s">
        <v>52</v>
      </c>
      <c r="B329" s="14" t="s">
        <v>43</v>
      </c>
      <c r="C329" t="s">
        <v>42</v>
      </c>
      <c r="D329" t="s">
        <v>33</v>
      </c>
      <c r="E329">
        <v>10</v>
      </c>
      <c r="F329" t="str">
        <f t="shared" si="5"/>
        <v>Aggregate1-in-10August Typical Event Day100% Cycling10</v>
      </c>
      <c r="G329" s="14">
        <v>12.79083</v>
      </c>
      <c r="H329" s="14">
        <v>12.79083</v>
      </c>
      <c r="I329" s="14">
        <v>83.177199999999999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>
        <v>11444</v>
      </c>
    </row>
    <row r="330" spans="1:15">
      <c r="A330" s="12" t="s">
        <v>31</v>
      </c>
      <c r="B330" s="14" t="s">
        <v>43</v>
      </c>
      <c r="C330" t="s">
        <v>42</v>
      </c>
      <c r="D330" t="s">
        <v>33</v>
      </c>
      <c r="E330">
        <v>11</v>
      </c>
      <c r="F330" t="str">
        <f t="shared" si="5"/>
        <v>Average Per Ton1-in-10August Typical Event Day100% Cycling11</v>
      </c>
      <c r="G330" s="14">
        <v>0.2869352</v>
      </c>
      <c r="H330" s="14">
        <v>0.2869352</v>
      </c>
      <c r="I330" s="14">
        <v>86.350999999999999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>
        <v>11444</v>
      </c>
    </row>
    <row r="331" spans="1:15">
      <c r="A331" s="12" t="s">
        <v>29</v>
      </c>
      <c r="B331" s="14" t="s">
        <v>43</v>
      </c>
      <c r="C331" t="s">
        <v>42</v>
      </c>
      <c r="D331" t="s">
        <v>33</v>
      </c>
      <c r="E331">
        <v>11</v>
      </c>
      <c r="F331" t="str">
        <f t="shared" si="5"/>
        <v>Average Per Premise1-in-10August Typical Event Day100% Cycling11</v>
      </c>
      <c r="G331" s="14">
        <v>1.282219</v>
      </c>
      <c r="H331" s="14">
        <v>1.282219</v>
      </c>
      <c r="I331" s="14">
        <v>86.350999999999999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>
        <v>11444</v>
      </c>
    </row>
    <row r="332" spans="1:15">
      <c r="A332" s="12" t="s">
        <v>30</v>
      </c>
      <c r="B332" s="14" t="s">
        <v>43</v>
      </c>
      <c r="C332" t="s">
        <v>42</v>
      </c>
      <c r="D332" t="s">
        <v>33</v>
      </c>
      <c r="E332">
        <v>11</v>
      </c>
      <c r="F332" t="str">
        <f t="shared" si="5"/>
        <v>Average Per Device1-in-10August Typical Event Day100% Cycling11</v>
      </c>
      <c r="G332" s="14">
        <v>1.0400990000000001</v>
      </c>
      <c r="H332" s="14">
        <v>1.0400990000000001</v>
      </c>
      <c r="I332" s="14">
        <v>86.350999999999999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>
        <v>11444</v>
      </c>
    </row>
    <row r="333" spans="1:15">
      <c r="A333" s="12" t="s">
        <v>52</v>
      </c>
      <c r="B333" s="14" t="s">
        <v>43</v>
      </c>
      <c r="C333" t="s">
        <v>42</v>
      </c>
      <c r="D333" t="s">
        <v>33</v>
      </c>
      <c r="E333">
        <v>11</v>
      </c>
      <c r="F333" t="str">
        <f t="shared" si="5"/>
        <v>Aggregate1-in-10August Typical Event Day100% Cycling11</v>
      </c>
      <c r="G333" s="14">
        <v>14.673719999999999</v>
      </c>
      <c r="H333" s="14">
        <v>14.673719999999999</v>
      </c>
      <c r="I333" s="14">
        <v>86.350999999999999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>
        <v>11444</v>
      </c>
    </row>
    <row r="334" spans="1:15">
      <c r="A334" s="12" t="s">
        <v>31</v>
      </c>
      <c r="B334" s="14" t="s">
        <v>43</v>
      </c>
      <c r="C334" t="s">
        <v>42</v>
      </c>
      <c r="D334" t="s">
        <v>33</v>
      </c>
      <c r="E334">
        <v>12</v>
      </c>
      <c r="F334" t="str">
        <f t="shared" si="5"/>
        <v>Average Per Ton1-in-10August Typical Event Day100% Cycling12</v>
      </c>
      <c r="G334" s="14">
        <v>0.32822620000000002</v>
      </c>
      <c r="H334" s="14">
        <v>0.32822620000000002</v>
      </c>
      <c r="I334" s="14">
        <v>87.9148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>
        <v>11444</v>
      </c>
    </row>
    <row r="335" spans="1:15">
      <c r="A335" s="12" t="s">
        <v>29</v>
      </c>
      <c r="B335" s="14" t="s">
        <v>43</v>
      </c>
      <c r="C335" t="s">
        <v>42</v>
      </c>
      <c r="D335" t="s">
        <v>33</v>
      </c>
      <c r="E335">
        <v>12</v>
      </c>
      <c r="F335" t="str">
        <f t="shared" si="5"/>
        <v>Average Per Premise1-in-10August Typical Event Day100% Cycling12</v>
      </c>
      <c r="G335" s="14">
        <v>1.466736</v>
      </c>
      <c r="H335" s="14">
        <v>1.466736</v>
      </c>
      <c r="I335" s="14">
        <v>87.9148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>
        <v>11444</v>
      </c>
    </row>
    <row r="336" spans="1:15">
      <c r="A336" s="12" t="s">
        <v>30</v>
      </c>
      <c r="B336" s="14" t="s">
        <v>43</v>
      </c>
      <c r="C336" t="s">
        <v>42</v>
      </c>
      <c r="D336" t="s">
        <v>33</v>
      </c>
      <c r="E336">
        <v>12</v>
      </c>
      <c r="F336" t="str">
        <f t="shared" si="5"/>
        <v>Average Per Device1-in-10August Typical Event Day100% Cycling12</v>
      </c>
      <c r="G336" s="14">
        <v>1.189773</v>
      </c>
      <c r="H336" s="14">
        <v>1.189773</v>
      </c>
      <c r="I336" s="14">
        <v>87.9148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>
        <v>11444</v>
      </c>
    </row>
    <row r="337" spans="1:15">
      <c r="A337" s="12" t="s">
        <v>52</v>
      </c>
      <c r="B337" s="14" t="s">
        <v>43</v>
      </c>
      <c r="C337" t="s">
        <v>42</v>
      </c>
      <c r="D337" t="s">
        <v>33</v>
      </c>
      <c r="E337">
        <v>12</v>
      </c>
      <c r="F337" t="str">
        <f t="shared" si="5"/>
        <v>Aggregate1-in-10August Typical Event Day100% Cycling12</v>
      </c>
      <c r="G337" s="14">
        <v>16.785319999999999</v>
      </c>
      <c r="H337" s="14">
        <v>16.785319999999999</v>
      </c>
      <c r="I337" s="14">
        <v>87.9148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>
        <v>11444</v>
      </c>
    </row>
    <row r="338" spans="1:15">
      <c r="A338" s="12" t="s">
        <v>31</v>
      </c>
      <c r="B338" s="14" t="s">
        <v>43</v>
      </c>
      <c r="C338" t="s">
        <v>42</v>
      </c>
      <c r="D338" t="s">
        <v>33</v>
      </c>
      <c r="E338">
        <v>13</v>
      </c>
      <c r="F338" t="str">
        <f t="shared" si="5"/>
        <v>Average Per Ton1-in-10August Typical Event Day100% Cycling13</v>
      </c>
      <c r="G338" s="14">
        <v>0.36726560000000003</v>
      </c>
      <c r="H338" s="14">
        <v>0.36726560000000003</v>
      </c>
      <c r="I338" s="14">
        <v>88.214399999999998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>
        <v>11444</v>
      </c>
    </row>
    <row r="339" spans="1:15">
      <c r="A339" s="12" t="s">
        <v>29</v>
      </c>
      <c r="B339" s="14" t="s">
        <v>43</v>
      </c>
      <c r="C339" t="s">
        <v>42</v>
      </c>
      <c r="D339" t="s">
        <v>33</v>
      </c>
      <c r="E339">
        <v>13</v>
      </c>
      <c r="F339" t="str">
        <f t="shared" si="5"/>
        <v>Average Per Premise1-in-10August Typical Event Day100% Cycling13</v>
      </c>
      <c r="G339" s="14">
        <v>1.6411899999999999</v>
      </c>
      <c r="H339" s="14">
        <v>1.6411899999999999</v>
      </c>
      <c r="I339" s="14">
        <v>88.214399999999998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>
        <v>11444</v>
      </c>
    </row>
    <row r="340" spans="1:15">
      <c r="A340" s="12" t="s">
        <v>30</v>
      </c>
      <c r="B340" s="14" t="s">
        <v>43</v>
      </c>
      <c r="C340" t="s">
        <v>42</v>
      </c>
      <c r="D340" t="s">
        <v>33</v>
      </c>
      <c r="E340">
        <v>13</v>
      </c>
      <c r="F340" t="str">
        <f t="shared" si="5"/>
        <v>Average Per Device1-in-10August Typical Event Day100% Cycling13</v>
      </c>
      <c r="G340" s="14">
        <v>1.331286</v>
      </c>
      <c r="H340" s="14">
        <v>1.331286</v>
      </c>
      <c r="I340" s="14">
        <v>88.214399999999998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>
        <v>11444</v>
      </c>
    </row>
    <row r="341" spans="1:15">
      <c r="A341" s="12" t="s">
        <v>52</v>
      </c>
      <c r="B341" s="14" t="s">
        <v>43</v>
      </c>
      <c r="C341" t="s">
        <v>42</v>
      </c>
      <c r="D341" t="s">
        <v>33</v>
      </c>
      <c r="E341">
        <v>13</v>
      </c>
      <c r="F341" t="str">
        <f t="shared" si="5"/>
        <v>Aggregate1-in-10August Typical Event Day100% Cycling13</v>
      </c>
      <c r="G341" s="14">
        <v>18.781780000000001</v>
      </c>
      <c r="H341" s="14">
        <v>18.781780000000001</v>
      </c>
      <c r="I341" s="14">
        <v>88.214399999999998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>
        <v>11444</v>
      </c>
    </row>
    <row r="342" spans="1:15">
      <c r="A342" s="12" t="s">
        <v>31</v>
      </c>
      <c r="B342" s="14" t="s">
        <v>43</v>
      </c>
      <c r="C342" t="s">
        <v>42</v>
      </c>
      <c r="D342" t="s">
        <v>33</v>
      </c>
      <c r="E342">
        <v>14</v>
      </c>
      <c r="F342" t="str">
        <f t="shared" si="5"/>
        <v>Average Per Ton1-in-10August Typical Event Day100% Cycling14</v>
      </c>
      <c r="G342" s="14">
        <v>0.2711307</v>
      </c>
      <c r="H342" s="14">
        <v>0.38827339999999999</v>
      </c>
      <c r="I342" s="14">
        <v>88.294899999999998</v>
      </c>
      <c r="J342" s="14">
        <v>8.4935800000000006E-2</v>
      </c>
      <c r="K342" s="14">
        <v>0.1039639</v>
      </c>
      <c r="L342" s="14">
        <v>0.11714280000000001</v>
      </c>
      <c r="M342" s="14">
        <v>0.13032160000000001</v>
      </c>
      <c r="N342" s="14">
        <v>0.1493498</v>
      </c>
      <c r="O342">
        <v>11444</v>
      </c>
    </row>
    <row r="343" spans="1:15">
      <c r="A343" s="12" t="s">
        <v>29</v>
      </c>
      <c r="B343" s="14" t="s">
        <v>43</v>
      </c>
      <c r="C343" t="s">
        <v>42</v>
      </c>
      <c r="D343" t="s">
        <v>33</v>
      </c>
      <c r="E343">
        <v>14</v>
      </c>
      <c r="F343" t="str">
        <f t="shared" si="5"/>
        <v>Average Per Premise1-in-10August Typical Event Day100% Cycling14</v>
      </c>
      <c r="G343" s="14">
        <v>1.2115940000000001</v>
      </c>
      <c r="H343" s="14">
        <v>1.7350669999999999</v>
      </c>
      <c r="I343" s="14">
        <v>88.294899999999998</v>
      </c>
      <c r="J343" s="14">
        <v>0.3795502</v>
      </c>
      <c r="K343" s="14">
        <v>0.46458090000000002</v>
      </c>
      <c r="L343" s="14">
        <v>0.52347279999999996</v>
      </c>
      <c r="M343" s="14">
        <v>0.58236469999999996</v>
      </c>
      <c r="N343" s="14">
        <v>0.66739530000000002</v>
      </c>
      <c r="O343">
        <v>11444</v>
      </c>
    </row>
    <row r="344" spans="1:15">
      <c r="A344" s="12" t="s">
        <v>30</v>
      </c>
      <c r="B344" s="14" t="s">
        <v>43</v>
      </c>
      <c r="C344" t="s">
        <v>42</v>
      </c>
      <c r="D344" t="s">
        <v>33</v>
      </c>
      <c r="E344">
        <v>14</v>
      </c>
      <c r="F344" t="str">
        <f t="shared" si="5"/>
        <v>Average Per Device1-in-10August Typical Event Day100% Cycling14</v>
      </c>
      <c r="G344" s="14">
        <v>0.98281030000000003</v>
      </c>
      <c r="H344" s="14">
        <v>1.4074359999999999</v>
      </c>
      <c r="I344" s="14">
        <v>88.294899999999998</v>
      </c>
      <c r="J344" s="14">
        <v>0.30788009999999999</v>
      </c>
      <c r="K344" s="14">
        <v>0.37685449999999998</v>
      </c>
      <c r="L344" s="14">
        <v>0.4246259</v>
      </c>
      <c r="M344" s="14">
        <v>0.47239730000000002</v>
      </c>
      <c r="N344" s="14">
        <v>0.54137170000000001</v>
      </c>
      <c r="O344">
        <v>11444</v>
      </c>
    </row>
    <row r="345" spans="1:15">
      <c r="A345" s="12" t="s">
        <v>52</v>
      </c>
      <c r="B345" s="14" t="s">
        <v>43</v>
      </c>
      <c r="C345" t="s">
        <v>42</v>
      </c>
      <c r="D345" t="s">
        <v>33</v>
      </c>
      <c r="E345">
        <v>14</v>
      </c>
      <c r="F345" t="str">
        <f t="shared" si="5"/>
        <v>Aggregate1-in-10August Typical Event Day100% Cycling14</v>
      </c>
      <c r="G345" s="14">
        <v>13.865489999999999</v>
      </c>
      <c r="H345" s="14">
        <v>19.856110000000001</v>
      </c>
      <c r="I345" s="14">
        <v>88.294899999999998</v>
      </c>
      <c r="J345" s="14">
        <v>4.3435730000000001</v>
      </c>
      <c r="K345" s="14">
        <v>5.3166630000000001</v>
      </c>
      <c r="L345" s="14">
        <v>5.9906230000000003</v>
      </c>
      <c r="M345" s="14">
        <v>6.6645810000000001</v>
      </c>
      <c r="N345" s="14">
        <v>7.6376720000000002</v>
      </c>
      <c r="O345">
        <v>11444</v>
      </c>
    </row>
    <row r="346" spans="1:15">
      <c r="A346" s="12" t="s">
        <v>31</v>
      </c>
      <c r="B346" s="14" t="s">
        <v>43</v>
      </c>
      <c r="C346" t="s">
        <v>42</v>
      </c>
      <c r="D346" t="s">
        <v>33</v>
      </c>
      <c r="E346">
        <v>15</v>
      </c>
      <c r="F346" t="str">
        <f t="shared" si="5"/>
        <v>Average Per Ton1-in-10August Typical Event Day100% Cycling15</v>
      </c>
      <c r="G346" s="14">
        <v>0.26942349999999998</v>
      </c>
      <c r="H346" s="14">
        <v>0.42058119999999999</v>
      </c>
      <c r="I346" s="14">
        <v>87.980500000000006</v>
      </c>
      <c r="J346" s="14">
        <v>0.10959869999999999</v>
      </c>
      <c r="K346" s="14">
        <v>0.1341521</v>
      </c>
      <c r="L346" s="14">
        <v>0.15115770000000001</v>
      </c>
      <c r="M346" s="14">
        <v>0.16816329999999999</v>
      </c>
      <c r="N346" s="14">
        <v>0.19271669999999999</v>
      </c>
      <c r="O346">
        <v>11444</v>
      </c>
    </row>
    <row r="347" spans="1:15">
      <c r="A347" s="12" t="s">
        <v>29</v>
      </c>
      <c r="B347" s="14" t="s">
        <v>43</v>
      </c>
      <c r="C347" t="s">
        <v>42</v>
      </c>
      <c r="D347" t="s">
        <v>33</v>
      </c>
      <c r="E347">
        <v>15</v>
      </c>
      <c r="F347" t="str">
        <f t="shared" si="5"/>
        <v>Average Per Premise1-in-10August Typical Event Day100% Cycling15</v>
      </c>
      <c r="G347" s="14">
        <v>1.203965</v>
      </c>
      <c r="H347" s="14">
        <v>1.87944</v>
      </c>
      <c r="I347" s="14">
        <v>87.980500000000006</v>
      </c>
      <c r="J347" s="14">
        <v>0.4897608</v>
      </c>
      <c r="K347" s="14">
        <v>0.59948190000000001</v>
      </c>
      <c r="L347" s="14">
        <v>0.67547440000000003</v>
      </c>
      <c r="M347" s="14">
        <v>0.75146690000000005</v>
      </c>
      <c r="N347" s="14">
        <v>0.86118799999999995</v>
      </c>
      <c r="O347">
        <v>11444</v>
      </c>
    </row>
    <row r="348" spans="1:15">
      <c r="A348" s="12" t="s">
        <v>30</v>
      </c>
      <c r="B348" s="14" t="s">
        <v>43</v>
      </c>
      <c r="C348" t="s">
        <v>42</v>
      </c>
      <c r="D348" t="s">
        <v>33</v>
      </c>
      <c r="E348">
        <v>15</v>
      </c>
      <c r="F348" t="str">
        <f t="shared" si="5"/>
        <v>Average Per Device1-in-10August Typical Event Day100% Cycling15</v>
      </c>
      <c r="G348" s="14">
        <v>0.97662179999999998</v>
      </c>
      <c r="H348" s="14">
        <v>1.5245470000000001</v>
      </c>
      <c r="I348" s="14">
        <v>87.980500000000006</v>
      </c>
      <c r="J348" s="14">
        <v>0.39727980000000002</v>
      </c>
      <c r="K348" s="14">
        <v>0.4862823</v>
      </c>
      <c r="L348" s="14">
        <v>0.5479252</v>
      </c>
      <c r="M348" s="14">
        <v>0.6095682</v>
      </c>
      <c r="N348" s="14">
        <v>0.69857069999999999</v>
      </c>
      <c r="O348">
        <v>11444</v>
      </c>
    </row>
    <row r="349" spans="1:15">
      <c r="A349" s="12" t="s">
        <v>52</v>
      </c>
      <c r="B349" s="14" t="s">
        <v>43</v>
      </c>
      <c r="C349" t="s">
        <v>42</v>
      </c>
      <c r="D349" t="s">
        <v>33</v>
      </c>
      <c r="E349">
        <v>15</v>
      </c>
      <c r="F349" t="str">
        <f t="shared" si="5"/>
        <v>Aggregate1-in-10August Typical Event Day100% Cycling15</v>
      </c>
      <c r="G349" s="14">
        <v>13.778180000000001</v>
      </c>
      <c r="H349" s="14">
        <v>21.508310000000002</v>
      </c>
      <c r="I349" s="14">
        <v>87.980500000000006</v>
      </c>
      <c r="J349" s="14">
        <v>5.6048229999999997</v>
      </c>
      <c r="K349" s="14">
        <v>6.8604710000000004</v>
      </c>
      <c r="L349" s="14">
        <v>7.7301289999999998</v>
      </c>
      <c r="M349" s="14">
        <v>8.5997869999999992</v>
      </c>
      <c r="N349" s="14">
        <v>9.8554349999999999</v>
      </c>
      <c r="O349">
        <v>11444</v>
      </c>
    </row>
    <row r="350" spans="1:15">
      <c r="A350" s="12" t="s">
        <v>31</v>
      </c>
      <c r="B350" s="14" t="s">
        <v>43</v>
      </c>
      <c r="C350" t="s">
        <v>42</v>
      </c>
      <c r="D350" t="s">
        <v>33</v>
      </c>
      <c r="E350">
        <v>16</v>
      </c>
      <c r="F350" t="str">
        <f t="shared" si="5"/>
        <v>Average Per Ton1-in-10August Typical Event Day100% Cycling16</v>
      </c>
      <c r="G350" s="14">
        <v>0.28898200000000002</v>
      </c>
      <c r="H350" s="14">
        <v>0.45479190000000003</v>
      </c>
      <c r="I350" s="14">
        <v>86.284199999999998</v>
      </c>
      <c r="J350" s="14">
        <v>0.1202225</v>
      </c>
      <c r="K350" s="14">
        <v>0.14715590000000001</v>
      </c>
      <c r="L350" s="14">
        <v>0.16580990000000001</v>
      </c>
      <c r="M350" s="14">
        <v>0.18446389999999999</v>
      </c>
      <c r="N350" s="14">
        <v>0.21139730000000001</v>
      </c>
      <c r="O350">
        <v>11444</v>
      </c>
    </row>
    <row r="351" spans="1:15">
      <c r="A351" s="12" t="s">
        <v>29</v>
      </c>
      <c r="B351" s="14" t="s">
        <v>43</v>
      </c>
      <c r="C351" t="s">
        <v>42</v>
      </c>
      <c r="D351" t="s">
        <v>33</v>
      </c>
      <c r="E351">
        <v>16</v>
      </c>
      <c r="F351" t="str">
        <f t="shared" si="5"/>
        <v>Average Per Premise1-in-10August Typical Event Day100% Cycling16</v>
      </c>
      <c r="G351" s="14">
        <v>1.291366</v>
      </c>
      <c r="H351" s="14">
        <v>2.0323169999999999</v>
      </c>
      <c r="I351" s="14">
        <v>86.284199999999998</v>
      </c>
      <c r="J351" s="14">
        <v>0.53723489999999996</v>
      </c>
      <c r="K351" s="14">
        <v>0.65759160000000005</v>
      </c>
      <c r="L351" s="14">
        <v>0.74095029999999995</v>
      </c>
      <c r="M351" s="14">
        <v>0.82430890000000001</v>
      </c>
      <c r="N351" s="14">
        <v>0.94466559999999999</v>
      </c>
      <c r="O351">
        <v>11444</v>
      </c>
    </row>
    <row r="352" spans="1:15">
      <c r="A352" s="12" t="s">
        <v>30</v>
      </c>
      <c r="B352" s="14" t="s">
        <v>43</v>
      </c>
      <c r="C352" t="s">
        <v>42</v>
      </c>
      <c r="D352" t="s">
        <v>33</v>
      </c>
      <c r="E352">
        <v>16</v>
      </c>
      <c r="F352" t="str">
        <f t="shared" si="5"/>
        <v>Average Per Device1-in-10August Typical Event Day100% Cycling16</v>
      </c>
      <c r="G352" s="14">
        <v>1.0475190000000001</v>
      </c>
      <c r="H352" s="14">
        <v>1.6485559999999999</v>
      </c>
      <c r="I352" s="14">
        <v>86.284199999999998</v>
      </c>
      <c r="J352" s="14">
        <v>0.43578939999999999</v>
      </c>
      <c r="K352" s="14">
        <v>0.53341919999999998</v>
      </c>
      <c r="L352" s="14">
        <v>0.60103740000000005</v>
      </c>
      <c r="M352" s="14">
        <v>0.66865549999999996</v>
      </c>
      <c r="N352" s="14">
        <v>0.76628540000000001</v>
      </c>
      <c r="O352">
        <v>11444</v>
      </c>
    </row>
    <row r="353" spans="1:15">
      <c r="A353" s="12" t="s">
        <v>52</v>
      </c>
      <c r="B353" s="14" t="s">
        <v>43</v>
      </c>
      <c r="C353" t="s">
        <v>42</v>
      </c>
      <c r="D353" t="s">
        <v>33</v>
      </c>
      <c r="E353">
        <v>16</v>
      </c>
      <c r="F353" t="str">
        <f t="shared" si="5"/>
        <v>Aggregate1-in-10August Typical Event Day100% Cycling16</v>
      </c>
      <c r="G353" s="14">
        <v>14.7784</v>
      </c>
      <c r="H353" s="14">
        <v>23.257829999999998</v>
      </c>
      <c r="I353" s="14">
        <v>86.284199999999998</v>
      </c>
      <c r="J353" s="14">
        <v>6.1481159999999999</v>
      </c>
      <c r="K353" s="14">
        <v>7.5254789999999998</v>
      </c>
      <c r="L353" s="14">
        <v>8.4794350000000005</v>
      </c>
      <c r="M353" s="14">
        <v>9.4333910000000003</v>
      </c>
      <c r="N353" s="14">
        <v>10.810750000000001</v>
      </c>
      <c r="O353">
        <v>11444</v>
      </c>
    </row>
    <row r="354" spans="1:15">
      <c r="A354" s="12" t="s">
        <v>31</v>
      </c>
      <c r="B354" s="14" t="s">
        <v>43</v>
      </c>
      <c r="C354" t="s">
        <v>42</v>
      </c>
      <c r="D354" t="s">
        <v>33</v>
      </c>
      <c r="E354">
        <v>17</v>
      </c>
      <c r="F354" t="str">
        <f t="shared" si="5"/>
        <v>Average Per Ton1-in-10August Typical Event Day100% Cycling17</v>
      </c>
      <c r="G354" s="14">
        <v>0.30533640000000001</v>
      </c>
      <c r="H354" s="14">
        <v>0.50977050000000002</v>
      </c>
      <c r="I354" s="14">
        <v>84.447000000000003</v>
      </c>
      <c r="J354" s="14">
        <v>0.14822740000000001</v>
      </c>
      <c r="K354" s="14">
        <v>0.18143480000000001</v>
      </c>
      <c r="L354" s="14">
        <v>0.20443410000000001</v>
      </c>
      <c r="M354" s="14">
        <v>0.22743340000000001</v>
      </c>
      <c r="N354" s="14">
        <v>0.26064080000000001</v>
      </c>
      <c r="O354">
        <v>11444</v>
      </c>
    </row>
    <row r="355" spans="1:15">
      <c r="A355" s="12" t="s">
        <v>29</v>
      </c>
      <c r="B355" s="14" t="s">
        <v>43</v>
      </c>
      <c r="C355" t="s">
        <v>42</v>
      </c>
      <c r="D355" t="s">
        <v>33</v>
      </c>
      <c r="E355">
        <v>17</v>
      </c>
      <c r="F355" t="str">
        <f t="shared" si="5"/>
        <v>Average Per Premise1-in-10August Typical Event Day100% Cycling17</v>
      </c>
      <c r="G355" s="14">
        <v>1.364449</v>
      </c>
      <c r="H355" s="14">
        <v>2.2779980000000002</v>
      </c>
      <c r="I355" s="14">
        <v>84.447000000000003</v>
      </c>
      <c r="J355" s="14">
        <v>0.66237990000000002</v>
      </c>
      <c r="K355" s="14">
        <v>0.81077279999999996</v>
      </c>
      <c r="L355" s="14">
        <v>0.91354930000000001</v>
      </c>
      <c r="M355" s="14">
        <v>1.0163260000000001</v>
      </c>
      <c r="N355" s="14">
        <v>1.1647190000000001</v>
      </c>
      <c r="O355">
        <v>11444</v>
      </c>
    </row>
    <row r="356" spans="1:15">
      <c r="A356" s="12" t="s">
        <v>30</v>
      </c>
      <c r="B356" s="14" t="s">
        <v>43</v>
      </c>
      <c r="C356" t="s">
        <v>42</v>
      </c>
      <c r="D356" t="s">
        <v>33</v>
      </c>
      <c r="E356">
        <v>17</v>
      </c>
      <c r="F356" t="str">
        <f t="shared" si="5"/>
        <v>Average Per Device1-in-10August Typical Event Day100% Cycling17</v>
      </c>
      <c r="G356" s="14">
        <v>1.1068009999999999</v>
      </c>
      <c r="H356" s="14">
        <v>1.8478460000000001</v>
      </c>
      <c r="I356" s="14">
        <v>84.447000000000003</v>
      </c>
      <c r="J356" s="14">
        <v>0.53730330000000004</v>
      </c>
      <c r="K356" s="14">
        <v>0.65767529999999996</v>
      </c>
      <c r="L356" s="14">
        <v>0.7410447</v>
      </c>
      <c r="M356" s="14">
        <v>0.82441390000000003</v>
      </c>
      <c r="N356" s="14">
        <v>0.94478589999999996</v>
      </c>
      <c r="O356">
        <v>11444</v>
      </c>
    </row>
    <row r="357" spans="1:15">
      <c r="A357" s="12" t="s">
        <v>52</v>
      </c>
      <c r="B357" s="14" t="s">
        <v>43</v>
      </c>
      <c r="C357" t="s">
        <v>42</v>
      </c>
      <c r="D357" t="s">
        <v>33</v>
      </c>
      <c r="E357">
        <v>17</v>
      </c>
      <c r="F357" t="str">
        <f t="shared" si="5"/>
        <v>Aggregate1-in-10August Typical Event Day100% Cycling17</v>
      </c>
      <c r="G357" s="14">
        <v>15.614750000000001</v>
      </c>
      <c r="H357" s="14">
        <v>26.069410000000001</v>
      </c>
      <c r="I357" s="14">
        <v>84.447000000000003</v>
      </c>
      <c r="J357" s="14">
        <v>7.5802750000000003</v>
      </c>
      <c r="K357" s="14">
        <v>9.2784829999999996</v>
      </c>
      <c r="L357" s="14">
        <v>10.454660000000001</v>
      </c>
      <c r="M357" s="14">
        <v>11.63083</v>
      </c>
      <c r="N357" s="14">
        <v>13.329040000000001</v>
      </c>
      <c r="O357">
        <v>11444</v>
      </c>
    </row>
    <row r="358" spans="1:15">
      <c r="A358" s="12" t="s">
        <v>31</v>
      </c>
      <c r="B358" s="14" t="s">
        <v>43</v>
      </c>
      <c r="C358" t="s">
        <v>42</v>
      </c>
      <c r="D358" t="s">
        <v>33</v>
      </c>
      <c r="E358">
        <v>18</v>
      </c>
      <c r="F358" t="str">
        <f t="shared" si="5"/>
        <v>Average Per Ton1-in-10August Typical Event Day100% Cycling18</v>
      </c>
      <c r="G358" s="14">
        <v>0.3875712</v>
      </c>
      <c r="H358" s="14">
        <v>0.55015150000000002</v>
      </c>
      <c r="I358" s="14">
        <v>82.158299999999997</v>
      </c>
      <c r="J358" s="14">
        <v>0.11788079999999999</v>
      </c>
      <c r="K358" s="14">
        <v>0.14428959999999999</v>
      </c>
      <c r="L358" s="14">
        <v>0.16258030000000001</v>
      </c>
      <c r="M358" s="14">
        <v>0.180871</v>
      </c>
      <c r="N358" s="14">
        <v>0.20727979999999999</v>
      </c>
      <c r="O358">
        <v>11444</v>
      </c>
    </row>
    <row r="359" spans="1:15">
      <c r="A359" s="12" t="s">
        <v>29</v>
      </c>
      <c r="B359" s="14" t="s">
        <v>43</v>
      </c>
      <c r="C359" t="s">
        <v>42</v>
      </c>
      <c r="D359" t="s">
        <v>33</v>
      </c>
      <c r="E359">
        <v>18</v>
      </c>
      <c r="F359" t="str">
        <f t="shared" si="5"/>
        <v>Average Per Premise1-in-10August Typical Event Day100% Cycling18</v>
      </c>
      <c r="G359" s="14">
        <v>1.7319290000000001</v>
      </c>
      <c r="H359" s="14">
        <v>2.458447</v>
      </c>
      <c r="I359" s="14">
        <v>82.158299999999997</v>
      </c>
      <c r="J359" s="14">
        <v>0.52677079999999998</v>
      </c>
      <c r="K359" s="14">
        <v>0.64478329999999995</v>
      </c>
      <c r="L359" s="14">
        <v>0.72651829999999995</v>
      </c>
      <c r="M359" s="14">
        <v>0.80825340000000001</v>
      </c>
      <c r="N359" s="14">
        <v>0.92626580000000003</v>
      </c>
      <c r="O359">
        <v>11444</v>
      </c>
    </row>
    <row r="360" spans="1:15">
      <c r="A360" s="12" t="s">
        <v>30</v>
      </c>
      <c r="B360" s="14" t="s">
        <v>43</v>
      </c>
      <c r="C360" t="s">
        <v>42</v>
      </c>
      <c r="D360" t="s">
        <v>33</v>
      </c>
      <c r="E360">
        <v>18</v>
      </c>
      <c r="F360" t="str">
        <f t="shared" si="5"/>
        <v>Average Per Device1-in-10August Typical Event Day100% Cycling18</v>
      </c>
      <c r="G360" s="14">
        <v>1.40489</v>
      </c>
      <c r="H360" s="14">
        <v>1.994221</v>
      </c>
      <c r="I360" s="14">
        <v>82.158299999999997</v>
      </c>
      <c r="J360" s="14">
        <v>0.42730119999999999</v>
      </c>
      <c r="K360" s="14">
        <v>0.52302950000000004</v>
      </c>
      <c r="L360" s="14">
        <v>0.58933060000000004</v>
      </c>
      <c r="M360" s="14">
        <v>0.65563170000000004</v>
      </c>
      <c r="N360" s="14">
        <v>0.75135989999999997</v>
      </c>
      <c r="O360">
        <v>11444</v>
      </c>
    </row>
    <row r="361" spans="1:15">
      <c r="A361" s="12" t="s">
        <v>52</v>
      </c>
      <c r="B361" s="14" t="s">
        <v>43</v>
      </c>
      <c r="C361" t="s">
        <v>42</v>
      </c>
      <c r="D361" t="s">
        <v>33</v>
      </c>
      <c r="E361">
        <v>18</v>
      </c>
      <c r="F361" t="str">
        <f t="shared" si="5"/>
        <v>Aggregate1-in-10August Typical Event Day100% Cycling18</v>
      </c>
      <c r="G361" s="14">
        <v>19.82019</v>
      </c>
      <c r="H361" s="14">
        <v>28.13447</v>
      </c>
      <c r="I361" s="14">
        <v>82.158299999999997</v>
      </c>
      <c r="J361" s="14">
        <v>6.0283660000000001</v>
      </c>
      <c r="K361" s="14">
        <v>7.3788999999999998</v>
      </c>
      <c r="L361" s="14">
        <v>8.3142750000000003</v>
      </c>
      <c r="M361" s="14">
        <v>9.2496519999999993</v>
      </c>
      <c r="N361" s="14">
        <v>10.60019</v>
      </c>
      <c r="O361">
        <v>11444</v>
      </c>
    </row>
    <row r="362" spans="1:15">
      <c r="A362" s="12" t="s">
        <v>31</v>
      </c>
      <c r="B362" s="14" t="s">
        <v>43</v>
      </c>
      <c r="C362" t="s">
        <v>42</v>
      </c>
      <c r="D362" t="s">
        <v>33</v>
      </c>
      <c r="E362">
        <v>19</v>
      </c>
      <c r="F362" t="str">
        <f t="shared" si="5"/>
        <v>Average Per Ton1-in-10August Typical Event Day100% Cycling19</v>
      </c>
      <c r="G362" s="14">
        <v>0.53635219999999995</v>
      </c>
      <c r="H362" s="14">
        <v>0.55524379999999995</v>
      </c>
      <c r="I362" s="14">
        <v>79.088200000000001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>
        <v>11444</v>
      </c>
    </row>
    <row r="363" spans="1:15">
      <c r="A363" s="12" t="s">
        <v>29</v>
      </c>
      <c r="B363" s="14" t="s">
        <v>43</v>
      </c>
      <c r="C363" t="s">
        <v>42</v>
      </c>
      <c r="D363" t="s">
        <v>33</v>
      </c>
      <c r="E363">
        <v>19</v>
      </c>
      <c r="F363" t="str">
        <f t="shared" si="5"/>
        <v>Average Per Premise1-in-10August Typical Event Day100% Cycling19</v>
      </c>
      <c r="G363" s="14">
        <v>2.3967830000000001</v>
      </c>
      <c r="H363" s="14">
        <v>2.4812029999999998</v>
      </c>
      <c r="I363" s="14">
        <v>79.088200000000001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>
        <v>11444</v>
      </c>
    </row>
    <row r="364" spans="1:15">
      <c r="A364" s="12" t="s">
        <v>30</v>
      </c>
      <c r="B364" s="14" t="s">
        <v>43</v>
      </c>
      <c r="C364" t="s">
        <v>42</v>
      </c>
      <c r="D364" t="s">
        <v>33</v>
      </c>
      <c r="E364">
        <v>19</v>
      </c>
      <c r="F364" t="str">
        <f t="shared" si="5"/>
        <v>Average Per Device1-in-10August Typical Event Day100% Cycling19</v>
      </c>
      <c r="G364" s="14">
        <v>1.9442010000000001</v>
      </c>
      <c r="H364" s="14">
        <v>2.01268</v>
      </c>
      <c r="I364" s="14">
        <v>79.088200000000001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>
        <v>11444</v>
      </c>
    </row>
    <row r="365" spans="1:15">
      <c r="A365" s="12" t="s">
        <v>52</v>
      </c>
      <c r="B365" s="14" t="s">
        <v>43</v>
      </c>
      <c r="C365" t="s">
        <v>42</v>
      </c>
      <c r="D365" t="s">
        <v>33</v>
      </c>
      <c r="E365">
        <v>19</v>
      </c>
      <c r="F365" t="str">
        <f t="shared" si="5"/>
        <v>Aggregate1-in-10August Typical Event Day100% Cycling19</v>
      </c>
      <c r="G365" s="14">
        <v>27.42878</v>
      </c>
      <c r="H365" s="14">
        <v>28.39489</v>
      </c>
      <c r="I365" s="14">
        <v>79.088200000000001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>
        <v>11444</v>
      </c>
    </row>
    <row r="366" spans="1:15">
      <c r="A366" s="12" t="s">
        <v>31</v>
      </c>
      <c r="B366" s="14" t="s">
        <v>43</v>
      </c>
      <c r="C366" t="s">
        <v>42</v>
      </c>
      <c r="D366" t="s">
        <v>33</v>
      </c>
      <c r="E366">
        <v>20</v>
      </c>
      <c r="F366" t="str">
        <f t="shared" si="5"/>
        <v>Average Per Ton1-in-10August Typical Event Day100% Cycling20</v>
      </c>
      <c r="G366" s="14">
        <v>0.61128740000000004</v>
      </c>
      <c r="H366" s="14">
        <v>0.52970799999999996</v>
      </c>
      <c r="I366" s="14">
        <v>76.188999999999993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>
        <v>11444</v>
      </c>
    </row>
    <row r="367" spans="1:15">
      <c r="A367" s="12" t="s">
        <v>29</v>
      </c>
      <c r="B367" s="14" t="s">
        <v>43</v>
      </c>
      <c r="C367" t="s">
        <v>42</v>
      </c>
      <c r="D367" t="s">
        <v>33</v>
      </c>
      <c r="E367">
        <v>20</v>
      </c>
      <c r="F367" t="str">
        <f t="shared" si="5"/>
        <v>Average Per Premise1-in-10August Typical Event Day100% Cycling20</v>
      </c>
      <c r="G367" s="14">
        <v>2.731643</v>
      </c>
      <c r="H367" s="14">
        <v>2.367092</v>
      </c>
      <c r="I367" s="14">
        <v>76.188999999999993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>
        <v>11444</v>
      </c>
    </row>
    <row r="368" spans="1:15">
      <c r="A368" s="12" t="s">
        <v>30</v>
      </c>
      <c r="B368" s="14" t="s">
        <v>43</v>
      </c>
      <c r="C368" t="s">
        <v>42</v>
      </c>
      <c r="D368" t="s">
        <v>33</v>
      </c>
      <c r="E368">
        <v>20</v>
      </c>
      <c r="F368" t="str">
        <f t="shared" si="5"/>
        <v>Average Per Device1-in-10August Typical Event Day100% Cycling20</v>
      </c>
      <c r="G368" s="14">
        <v>2.21583</v>
      </c>
      <c r="H368" s="14">
        <v>1.9201159999999999</v>
      </c>
      <c r="I368" s="14">
        <v>76.188999999999993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>
        <v>11444</v>
      </c>
    </row>
    <row r="369" spans="1:15">
      <c r="A369" s="12" t="s">
        <v>52</v>
      </c>
      <c r="B369" s="14" t="s">
        <v>43</v>
      </c>
      <c r="C369" t="s">
        <v>42</v>
      </c>
      <c r="D369" t="s">
        <v>33</v>
      </c>
      <c r="E369">
        <v>20</v>
      </c>
      <c r="F369" t="str">
        <f t="shared" si="5"/>
        <v>Aggregate1-in-10August Typical Event Day100% Cycling20</v>
      </c>
      <c r="G369" s="14">
        <v>31.260929999999998</v>
      </c>
      <c r="H369" s="14">
        <v>27.088999999999999</v>
      </c>
      <c r="I369" s="14">
        <v>76.188999999999993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>
        <v>11444</v>
      </c>
    </row>
    <row r="370" spans="1:15">
      <c r="A370" s="12" t="s">
        <v>31</v>
      </c>
      <c r="B370" s="14" t="s">
        <v>43</v>
      </c>
      <c r="C370" t="s">
        <v>42</v>
      </c>
      <c r="D370" t="s">
        <v>33</v>
      </c>
      <c r="E370">
        <v>21</v>
      </c>
      <c r="F370" t="str">
        <f t="shared" si="5"/>
        <v>Average Per Ton1-in-10August Typical Event Day100% Cycling21</v>
      </c>
      <c r="G370" s="14">
        <v>0.60702650000000002</v>
      </c>
      <c r="H370" s="14">
        <v>0.52208330000000003</v>
      </c>
      <c r="I370" s="14">
        <v>74.914599999999993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>
        <v>11444</v>
      </c>
    </row>
    <row r="371" spans="1:15">
      <c r="A371" s="12" t="s">
        <v>29</v>
      </c>
      <c r="B371" s="14" t="s">
        <v>43</v>
      </c>
      <c r="C371" t="s">
        <v>42</v>
      </c>
      <c r="D371" t="s">
        <v>33</v>
      </c>
      <c r="E371">
        <v>21</v>
      </c>
      <c r="F371" t="str">
        <f t="shared" si="5"/>
        <v>Average Per Premise1-in-10August Typical Event Day100% Cycling21</v>
      </c>
      <c r="G371" s="14">
        <v>2.7126030000000001</v>
      </c>
      <c r="H371" s="14">
        <v>2.3330199999999999</v>
      </c>
      <c r="I371" s="14">
        <v>74.914599999999993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>
        <v>11444</v>
      </c>
    </row>
    <row r="372" spans="1:15">
      <c r="A372" s="12" t="s">
        <v>30</v>
      </c>
      <c r="B372" s="14" t="s">
        <v>43</v>
      </c>
      <c r="C372" t="s">
        <v>42</v>
      </c>
      <c r="D372" t="s">
        <v>33</v>
      </c>
      <c r="E372">
        <v>21</v>
      </c>
      <c r="F372" t="str">
        <f t="shared" si="5"/>
        <v>Average Per Device1-in-10August Typical Event Day100% Cycling21</v>
      </c>
      <c r="G372" s="14">
        <v>2.2003849999999998</v>
      </c>
      <c r="H372" s="14">
        <v>1.8924780000000001</v>
      </c>
      <c r="I372" s="14">
        <v>74.914599999999993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>
        <v>11444</v>
      </c>
    </row>
    <row r="373" spans="1:15">
      <c r="A373" s="12" t="s">
        <v>52</v>
      </c>
      <c r="B373" s="14" t="s">
        <v>43</v>
      </c>
      <c r="C373" t="s">
        <v>42</v>
      </c>
      <c r="D373" t="s">
        <v>33</v>
      </c>
      <c r="E373">
        <v>21</v>
      </c>
      <c r="F373" t="str">
        <f t="shared" si="5"/>
        <v>Aggregate1-in-10August Typical Event Day100% Cycling21</v>
      </c>
      <c r="G373" s="14">
        <v>31.043030000000002</v>
      </c>
      <c r="H373" s="14">
        <v>26.699079999999999</v>
      </c>
      <c r="I373" s="14">
        <v>74.914599999999993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>
        <v>11444</v>
      </c>
    </row>
    <row r="374" spans="1:15">
      <c r="A374" s="12" t="s">
        <v>31</v>
      </c>
      <c r="B374" s="14" t="s">
        <v>43</v>
      </c>
      <c r="C374" t="s">
        <v>42</v>
      </c>
      <c r="D374" t="s">
        <v>33</v>
      </c>
      <c r="E374">
        <v>22</v>
      </c>
      <c r="F374" t="str">
        <f t="shared" si="5"/>
        <v>Average Per Ton1-in-10August Typical Event Day100% Cycling22</v>
      </c>
      <c r="G374" s="14">
        <v>0.53278639999999999</v>
      </c>
      <c r="H374" s="14">
        <v>0.46993879999999999</v>
      </c>
      <c r="I374" s="14">
        <v>73.718900000000005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>
        <v>11444</v>
      </c>
    </row>
    <row r="375" spans="1:15">
      <c r="A375" s="12" t="s">
        <v>29</v>
      </c>
      <c r="B375" s="14" t="s">
        <v>43</v>
      </c>
      <c r="C375" t="s">
        <v>42</v>
      </c>
      <c r="D375" t="s">
        <v>33</v>
      </c>
      <c r="E375">
        <v>22</v>
      </c>
      <c r="F375" t="str">
        <f t="shared" si="5"/>
        <v>Average Per Premise1-in-10August Typical Event Day100% Cycling22</v>
      </c>
      <c r="G375" s="14">
        <v>2.3808479999999999</v>
      </c>
      <c r="H375" s="14">
        <v>2.1000030000000001</v>
      </c>
      <c r="I375" s="14">
        <v>73.718900000000005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>
        <v>11444</v>
      </c>
    </row>
    <row r="376" spans="1:15">
      <c r="A376" s="12" t="s">
        <v>30</v>
      </c>
      <c r="B376" s="14" t="s">
        <v>43</v>
      </c>
      <c r="C376" t="s">
        <v>42</v>
      </c>
      <c r="D376" t="s">
        <v>33</v>
      </c>
      <c r="E376">
        <v>22</v>
      </c>
      <c r="F376" t="str">
        <f t="shared" si="5"/>
        <v>Average Per Device1-in-10August Typical Event Day100% Cycling22</v>
      </c>
      <c r="G376" s="14">
        <v>1.9312750000000001</v>
      </c>
      <c r="H376" s="14">
        <v>1.703462</v>
      </c>
      <c r="I376" s="14">
        <v>73.718900000000005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>
        <v>11444</v>
      </c>
    </row>
    <row r="377" spans="1:15">
      <c r="A377" s="12" t="s">
        <v>52</v>
      </c>
      <c r="B377" s="14" t="s">
        <v>43</v>
      </c>
      <c r="C377" t="s">
        <v>42</v>
      </c>
      <c r="D377" t="s">
        <v>33</v>
      </c>
      <c r="E377">
        <v>22</v>
      </c>
      <c r="F377" t="str">
        <f t="shared" si="5"/>
        <v>Aggregate1-in-10August Typical Event Day100% Cycling22</v>
      </c>
      <c r="G377" s="14">
        <v>27.24643</v>
      </c>
      <c r="H377" s="14">
        <v>24.032430000000002</v>
      </c>
      <c r="I377" s="14">
        <v>73.718900000000005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>
        <v>11444</v>
      </c>
    </row>
    <row r="378" spans="1:15">
      <c r="A378" s="12" t="s">
        <v>31</v>
      </c>
      <c r="B378" s="14" t="s">
        <v>43</v>
      </c>
      <c r="C378" t="s">
        <v>42</v>
      </c>
      <c r="D378" t="s">
        <v>33</v>
      </c>
      <c r="E378">
        <v>23</v>
      </c>
      <c r="F378" t="str">
        <f t="shared" si="5"/>
        <v>Average Per Ton1-in-10August Typical Event Day100% Cycling23</v>
      </c>
      <c r="G378" s="14">
        <v>0.43222450000000001</v>
      </c>
      <c r="H378" s="14">
        <v>0.39054620000000001</v>
      </c>
      <c r="I378" s="14">
        <v>72.716800000000006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>
        <v>11444</v>
      </c>
    </row>
    <row r="379" spans="1:15">
      <c r="A379" s="12" t="s">
        <v>29</v>
      </c>
      <c r="B379" s="14" t="s">
        <v>43</v>
      </c>
      <c r="C379" t="s">
        <v>42</v>
      </c>
      <c r="D379" t="s">
        <v>33</v>
      </c>
      <c r="E379">
        <v>23</v>
      </c>
      <c r="F379" t="str">
        <f t="shared" si="5"/>
        <v>Average Per Premise1-in-10August Typical Event Day100% Cycling23</v>
      </c>
      <c r="G379" s="14">
        <v>1.93147</v>
      </c>
      <c r="H379" s="14">
        <v>1.745223</v>
      </c>
      <c r="I379" s="14">
        <v>72.716800000000006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>
        <v>11444</v>
      </c>
    </row>
    <row r="380" spans="1:15">
      <c r="A380" s="12" t="s">
        <v>30</v>
      </c>
      <c r="B380" s="14" t="s">
        <v>43</v>
      </c>
      <c r="C380" t="s">
        <v>42</v>
      </c>
      <c r="D380" t="s">
        <v>33</v>
      </c>
      <c r="E380">
        <v>23</v>
      </c>
      <c r="F380" t="str">
        <f t="shared" si="5"/>
        <v>Average Per Device1-in-10August Typical Event Day100% Cycling23</v>
      </c>
      <c r="G380" s="14">
        <v>1.5667530000000001</v>
      </c>
      <c r="H380" s="14">
        <v>1.4156740000000001</v>
      </c>
      <c r="I380" s="14">
        <v>72.716800000000006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>
        <v>11444</v>
      </c>
    </row>
    <row r="381" spans="1:15">
      <c r="A381" s="12" t="s">
        <v>52</v>
      </c>
      <c r="B381" s="14" t="s">
        <v>43</v>
      </c>
      <c r="C381" t="s">
        <v>42</v>
      </c>
      <c r="D381" t="s">
        <v>33</v>
      </c>
      <c r="E381">
        <v>23</v>
      </c>
      <c r="F381" t="str">
        <f t="shared" si="5"/>
        <v>Aggregate1-in-10August Typical Event Day100% Cycling23</v>
      </c>
      <c r="G381" s="14">
        <v>22.103739999999998</v>
      </c>
      <c r="H381" s="14">
        <v>19.972329999999999</v>
      </c>
      <c r="I381" s="14">
        <v>72.716800000000006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>
        <v>11444</v>
      </c>
    </row>
    <row r="382" spans="1:15">
      <c r="A382" s="12" t="s">
        <v>31</v>
      </c>
      <c r="B382" s="14" t="s">
        <v>43</v>
      </c>
      <c r="C382" t="s">
        <v>42</v>
      </c>
      <c r="D382" t="s">
        <v>33</v>
      </c>
      <c r="E382">
        <v>24</v>
      </c>
      <c r="F382" t="str">
        <f t="shared" si="5"/>
        <v>Average Per Ton1-in-10August Typical Event Day100% Cycling24</v>
      </c>
      <c r="G382" s="14">
        <v>0.33660240000000002</v>
      </c>
      <c r="H382" s="14">
        <v>0.31192690000000001</v>
      </c>
      <c r="I382" s="14">
        <v>72.084100000000007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>
        <v>11444</v>
      </c>
    </row>
    <row r="383" spans="1:15">
      <c r="A383" s="12" t="s">
        <v>29</v>
      </c>
      <c r="B383" s="14" t="s">
        <v>43</v>
      </c>
      <c r="C383" t="s">
        <v>42</v>
      </c>
      <c r="D383" t="s">
        <v>33</v>
      </c>
      <c r="E383">
        <v>24</v>
      </c>
      <c r="F383" t="str">
        <f t="shared" si="5"/>
        <v>Average Per Premise1-in-10August Typical Event Day100% Cycling24</v>
      </c>
      <c r="G383" s="14">
        <v>1.5041659999999999</v>
      </c>
      <c r="H383" s="14">
        <v>1.393899</v>
      </c>
      <c r="I383" s="14">
        <v>72.084100000000007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>
        <v>11444</v>
      </c>
    </row>
    <row r="384" spans="1:15">
      <c r="A384" s="12" t="s">
        <v>30</v>
      </c>
      <c r="B384" s="14" t="s">
        <v>43</v>
      </c>
      <c r="C384" t="s">
        <v>42</v>
      </c>
      <c r="D384" t="s">
        <v>33</v>
      </c>
      <c r="E384">
        <v>24</v>
      </c>
      <c r="F384" t="str">
        <f t="shared" si="5"/>
        <v>Average Per Device1-in-10August Typical Event Day100% Cycling24</v>
      </c>
      <c r="G384" s="14">
        <v>1.2201360000000001</v>
      </c>
      <c r="H384" s="14">
        <v>1.1306909999999999</v>
      </c>
      <c r="I384" s="14">
        <v>72.084100000000007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>
        <v>11444</v>
      </c>
    </row>
    <row r="385" spans="1:15">
      <c r="A385" s="12" t="s">
        <v>52</v>
      </c>
      <c r="B385" s="14" t="s">
        <v>43</v>
      </c>
      <c r="C385" t="s">
        <v>42</v>
      </c>
      <c r="D385" t="s">
        <v>33</v>
      </c>
      <c r="E385">
        <v>24</v>
      </c>
      <c r="F385" t="str">
        <f t="shared" si="5"/>
        <v>Aggregate1-in-10August Typical Event Day100% Cycling24</v>
      </c>
      <c r="G385" s="14">
        <v>17.21368</v>
      </c>
      <c r="H385" s="14">
        <v>15.951779999999999</v>
      </c>
      <c r="I385" s="14">
        <v>72.084100000000007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>
        <v>11444</v>
      </c>
    </row>
    <row r="386" spans="1:15">
      <c r="A386" s="12" t="s">
        <v>31</v>
      </c>
      <c r="B386" s="14" t="s">
        <v>43</v>
      </c>
      <c r="C386" t="s">
        <v>42</v>
      </c>
      <c r="D386" t="s">
        <v>32</v>
      </c>
      <c r="E386">
        <v>1</v>
      </c>
      <c r="F386" t="str">
        <f t="shared" si="5"/>
        <v>Average Per Ton1-in-10August Typical Event Day50% Cycling1</v>
      </c>
      <c r="G386" s="14">
        <v>0.30384169999999999</v>
      </c>
      <c r="H386" s="14">
        <v>0.30384169999999999</v>
      </c>
      <c r="I386" s="14">
        <v>72.062200000000004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>
        <v>12158</v>
      </c>
    </row>
    <row r="387" spans="1:15">
      <c r="A387" s="12" t="s">
        <v>29</v>
      </c>
      <c r="B387" s="14" t="s">
        <v>43</v>
      </c>
      <c r="C387" t="s">
        <v>42</v>
      </c>
      <c r="D387" t="s">
        <v>32</v>
      </c>
      <c r="E387">
        <v>1</v>
      </c>
      <c r="F387" t="str">
        <f t="shared" ref="F387:F450" si="6">CONCATENATE(A387,B387,C387,D387,E387)</f>
        <v>Average Per Premise1-in-10August Typical Event Day50% Cycling1</v>
      </c>
      <c r="G387" s="14">
        <v>1.250389</v>
      </c>
      <c r="H387" s="14">
        <v>1.250389</v>
      </c>
      <c r="I387" s="14">
        <v>72.062200000000004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>
        <v>12158</v>
      </c>
    </row>
    <row r="388" spans="1:15">
      <c r="A388" s="12" t="s">
        <v>30</v>
      </c>
      <c r="B388" s="14" t="s">
        <v>43</v>
      </c>
      <c r="C388" t="s">
        <v>42</v>
      </c>
      <c r="D388" t="s">
        <v>32</v>
      </c>
      <c r="E388">
        <v>1</v>
      </c>
      <c r="F388" t="str">
        <f t="shared" si="6"/>
        <v>Average Per Device1-in-10August Typical Event Day50% Cycling1</v>
      </c>
      <c r="G388" s="14">
        <v>1.0638369999999999</v>
      </c>
      <c r="H388" s="14">
        <v>1.0638369999999999</v>
      </c>
      <c r="I388" s="14">
        <v>72.062200000000004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>
        <v>12158</v>
      </c>
    </row>
    <row r="389" spans="1:15">
      <c r="A389" s="12" t="s">
        <v>52</v>
      </c>
      <c r="B389" s="14" t="s">
        <v>43</v>
      </c>
      <c r="C389" t="s">
        <v>42</v>
      </c>
      <c r="D389" t="s">
        <v>32</v>
      </c>
      <c r="E389">
        <v>1</v>
      </c>
      <c r="F389" t="str">
        <f t="shared" si="6"/>
        <v>Aggregate1-in-10August Typical Event Day50% Cycling1</v>
      </c>
      <c r="G389" s="14">
        <v>15.20223</v>
      </c>
      <c r="H389" s="14">
        <v>15.20223</v>
      </c>
      <c r="I389" s="14">
        <v>72.062200000000004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>
        <v>12158</v>
      </c>
    </row>
    <row r="390" spans="1:15">
      <c r="A390" s="12" t="s">
        <v>31</v>
      </c>
      <c r="B390" s="14" t="s">
        <v>43</v>
      </c>
      <c r="C390" t="s">
        <v>42</v>
      </c>
      <c r="D390" t="s">
        <v>32</v>
      </c>
      <c r="E390">
        <v>2</v>
      </c>
      <c r="F390" t="str">
        <f t="shared" si="6"/>
        <v>Average Per Ton1-in-10August Typical Event Day50% Cycling2</v>
      </c>
      <c r="G390" s="14">
        <v>0.26616020000000001</v>
      </c>
      <c r="H390" s="14">
        <v>0.26616020000000001</v>
      </c>
      <c r="I390" s="14">
        <v>71.588399999999993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>
        <v>12158</v>
      </c>
    </row>
    <row r="391" spans="1:15">
      <c r="A391" s="12" t="s">
        <v>29</v>
      </c>
      <c r="B391" s="14" t="s">
        <v>43</v>
      </c>
      <c r="C391" t="s">
        <v>42</v>
      </c>
      <c r="D391" t="s">
        <v>32</v>
      </c>
      <c r="E391">
        <v>2</v>
      </c>
      <c r="F391" t="str">
        <f t="shared" si="6"/>
        <v>Average Per Premise1-in-10August Typical Event Day50% Cycling2</v>
      </c>
      <c r="G391" s="14">
        <v>1.0953200000000001</v>
      </c>
      <c r="H391" s="14">
        <v>1.0953200000000001</v>
      </c>
      <c r="I391" s="14">
        <v>71.588399999999993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>
        <v>12158</v>
      </c>
    </row>
    <row r="392" spans="1:15">
      <c r="A392" s="12" t="s">
        <v>30</v>
      </c>
      <c r="B392" s="14" t="s">
        <v>43</v>
      </c>
      <c r="C392" t="s">
        <v>42</v>
      </c>
      <c r="D392" t="s">
        <v>32</v>
      </c>
      <c r="E392">
        <v>2</v>
      </c>
      <c r="F392" t="str">
        <f t="shared" si="6"/>
        <v>Average Per Device1-in-10August Typical Event Day50% Cycling2</v>
      </c>
      <c r="G392" s="14">
        <v>0.93190329999999999</v>
      </c>
      <c r="H392" s="14">
        <v>0.93190329999999999</v>
      </c>
      <c r="I392" s="14">
        <v>71.588399999999993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>
        <v>12158</v>
      </c>
    </row>
    <row r="393" spans="1:15">
      <c r="A393" s="12" t="s">
        <v>52</v>
      </c>
      <c r="B393" s="14" t="s">
        <v>43</v>
      </c>
      <c r="C393" t="s">
        <v>42</v>
      </c>
      <c r="D393" t="s">
        <v>32</v>
      </c>
      <c r="E393">
        <v>2</v>
      </c>
      <c r="F393" t="str">
        <f t="shared" si="6"/>
        <v>Aggregate1-in-10August Typical Event Day50% Cycling2</v>
      </c>
      <c r="G393" s="14">
        <v>13.3169</v>
      </c>
      <c r="H393" s="14">
        <v>13.3169</v>
      </c>
      <c r="I393" s="14">
        <v>71.588399999999993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>
        <v>12158</v>
      </c>
    </row>
    <row r="394" spans="1:15">
      <c r="A394" s="12" t="s">
        <v>31</v>
      </c>
      <c r="B394" s="14" t="s">
        <v>43</v>
      </c>
      <c r="C394" t="s">
        <v>42</v>
      </c>
      <c r="D394" t="s">
        <v>32</v>
      </c>
      <c r="E394">
        <v>3</v>
      </c>
      <c r="F394" t="str">
        <f t="shared" si="6"/>
        <v>Average Per Ton1-in-10August Typical Event Day50% Cycling3</v>
      </c>
      <c r="G394" s="14">
        <v>0.23586199999999999</v>
      </c>
      <c r="H394" s="14">
        <v>0.23586199999999999</v>
      </c>
      <c r="I394" s="14">
        <v>71.187100000000001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>
        <v>12158</v>
      </c>
    </row>
    <row r="395" spans="1:15">
      <c r="A395" s="12" t="s">
        <v>29</v>
      </c>
      <c r="B395" s="14" t="s">
        <v>43</v>
      </c>
      <c r="C395" t="s">
        <v>42</v>
      </c>
      <c r="D395" t="s">
        <v>32</v>
      </c>
      <c r="E395">
        <v>3</v>
      </c>
      <c r="F395" t="str">
        <f t="shared" si="6"/>
        <v>Average Per Premise1-in-10August Typical Event Day50% Cycling3</v>
      </c>
      <c r="G395" s="14">
        <v>0.97063489999999997</v>
      </c>
      <c r="H395" s="14">
        <v>0.97063489999999997</v>
      </c>
      <c r="I395" s="14">
        <v>71.187100000000001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>
        <v>12158</v>
      </c>
    </row>
    <row r="396" spans="1:15">
      <c r="A396" s="12" t="s">
        <v>30</v>
      </c>
      <c r="B396" s="14" t="s">
        <v>43</v>
      </c>
      <c r="C396" t="s">
        <v>42</v>
      </c>
      <c r="D396" t="s">
        <v>32</v>
      </c>
      <c r="E396">
        <v>3</v>
      </c>
      <c r="F396" t="str">
        <f t="shared" si="6"/>
        <v>Average Per Device1-in-10August Typical Event Day50% Cycling3</v>
      </c>
      <c r="G396" s="14">
        <v>0.82582080000000002</v>
      </c>
      <c r="H396" s="14">
        <v>0.82582080000000002</v>
      </c>
      <c r="I396" s="14">
        <v>71.187100000000001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>
        <v>12158</v>
      </c>
    </row>
    <row r="397" spans="1:15">
      <c r="A397" s="12" t="s">
        <v>52</v>
      </c>
      <c r="B397" s="14" t="s">
        <v>43</v>
      </c>
      <c r="C397" t="s">
        <v>42</v>
      </c>
      <c r="D397" t="s">
        <v>32</v>
      </c>
      <c r="E397">
        <v>3</v>
      </c>
      <c r="F397" t="str">
        <f t="shared" si="6"/>
        <v>Aggregate1-in-10August Typical Event Day50% Cycling3</v>
      </c>
      <c r="G397" s="14">
        <v>11.800979999999999</v>
      </c>
      <c r="H397" s="14">
        <v>11.800979999999999</v>
      </c>
      <c r="I397" s="14">
        <v>71.187100000000001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>
        <v>12158</v>
      </c>
    </row>
    <row r="398" spans="1:15">
      <c r="A398" s="12" t="s">
        <v>31</v>
      </c>
      <c r="B398" s="14" t="s">
        <v>43</v>
      </c>
      <c r="C398" t="s">
        <v>42</v>
      </c>
      <c r="D398" t="s">
        <v>32</v>
      </c>
      <c r="E398">
        <v>4</v>
      </c>
      <c r="F398" t="str">
        <f t="shared" si="6"/>
        <v>Average Per Ton1-in-10August Typical Event Day50% Cycling4</v>
      </c>
      <c r="G398" s="14">
        <v>0.21281639999999999</v>
      </c>
      <c r="H398" s="14">
        <v>0.21281639999999999</v>
      </c>
      <c r="I398" s="14">
        <v>70.545400000000001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>
        <v>12158</v>
      </c>
    </row>
    <row r="399" spans="1:15">
      <c r="A399" s="12" t="s">
        <v>29</v>
      </c>
      <c r="B399" s="14" t="s">
        <v>43</v>
      </c>
      <c r="C399" t="s">
        <v>42</v>
      </c>
      <c r="D399" t="s">
        <v>32</v>
      </c>
      <c r="E399">
        <v>4</v>
      </c>
      <c r="F399" t="str">
        <f t="shared" si="6"/>
        <v>Average Per Premise1-in-10August Typical Event Day50% Cycling4</v>
      </c>
      <c r="G399" s="14">
        <v>0.87579600000000002</v>
      </c>
      <c r="H399" s="14">
        <v>0.87579600000000002</v>
      </c>
      <c r="I399" s="14">
        <v>70.545400000000001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>
        <v>12158</v>
      </c>
    </row>
    <row r="400" spans="1:15">
      <c r="A400" s="12" t="s">
        <v>30</v>
      </c>
      <c r="B400" s="14" t="s">
        <v>43</v>
      </c>
      <c r="C400" t="s">
        <v>42</v>
      </c>
      <c r="D400" t="s">
        <v>32</v>
      </c>
      <c r="E400">
        <v>4</v>
      </c>
      <c r="F400" t="str">
        <f t="shared" si="6"/>
        <v>Average Per Device1-in-10August Typical Event Day50% Cycling4</v>
      </c>
      <c r="G400" s="14">
        <v>0.7451314</v>
      </c>
      <c r="H400" s="14">
        <v>0.7451314</v>
      </c>
      <c r="I400" s="14">
        <v>70.545400000000001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>
        <v>12158</v>
      </c>
    </row>
    <row r="401" spans="1:15">
      <c r="A401" s="12" t="s">
        <v>52</v>
      </c>
      <c r="B401" s="14" t="s">
        <v>43</v>
      </c>
      <c r="C401" t="s">
        <v>42</v>
      </c>
      <c r="D401" t="s">
        <v>32</v>
      </c>
      <c r="E401">
        <v>4</v>
      </c>
      <c r="F401" t="str">
        <f t="shared" si="6"/>
        <v>Aggregate1-in-10August Typical Event Day50% Cycling4</v>
      </c>
      <c r="G401" s="14">
        <v>10.647930000000001</v>
      </c>
      <c r="H401" s="14">
        <v>10.647930000000001</v>
      </c>
      <c r="I401" s="14">
        <v>70.545400000000001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>
        <v>12158</v>
      </c>
    </row>
    <row r="402" spans="1:15">
      <c r="A402" s="12" t="s">
        <v>31</v>
      </c>
      <c r="B402" s="14" t="s">
        <v>43</v>
      </c>
      <c r="C402" t="s">
        <v>42</v>
      </c>
      <c r="D402" t="s">
        <v>32</v>
      </c>
      <c r="E402">
        <v>5</v>
      </c>
      <c r="F402" t="str">
        <f t="shared" si="6"/>
        <v>Average Per Ton1-in-10August Typical Event Day50% Cycling5</v>
      </c>
      <c r="G402" s="14">
        <v>0.19806750000000001</v>
      </c>
      <c r="H402" s="14">
        <v>0.19806750000000001</v>
      </c>
      <c r="I402" s="14">
        <v>70.362899999999996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>
        <v>12158</v>
      </c>
    </row>
    <row r="403" spans="1:15">
      <c r="A403" s="12" t="s">
        <v>29</v>
      </c>
      <c r="B403" s="14" t="s">
        <v>43</v>
      </c>
      <c r="C403" t="s">
        <v>42</v>
      </c>
      <c r="D403" t="s">
        <v>32</v>
      </c>
      <c r="E403">
        <v>5</v>
      </c>
      <c r="F403" t="str">
        <f t="shared" si="6"/>
        <v>Average Per Premise1-in-10August Typical Event Day50% Cycling5</v>
      </c>
      <c r="G403" s="14">
        <v>0.81510039999999995</v>
      </c>
      <c r="H403" s="14">
        <v>0.81510039999999995</v>
      </c>
      <c r="I403" s="14">
        <v>70.362899999999996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>
        <v>12158</v>
      </c>
    </row>
    <row r="404" spans="1:15">
      <c r="A404" s="12" t="s">
        <v>30</v>
      </c>
      <c r="B404" s="14" t="s">
        <v>43</v>
      </c>
      <c r="C404" t="s">
        <v>42</v>
      </c>
      <c r="D404" t="s">
        <v>32</v>
      </c>
      <c r="E404">
        <v>5</v>
      </c>
      <c r="F404" t="str">
        <f t="shared" si="6"/>
        <v>Average Per Device1-in-10August Typical Event Day50% Cycling5</v>
      </c>
      <c r="G404" s="14">
        <v>0.69349130000000003</v>
      </c>
      <c r="H404" s="14">
        <v>0.69349130000000003</v>
      </c>
      <c r="I404" s="14">
        <v>70.362899999999996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>
        <v>12158</v>
      </c>
    </row>
    <row r="405" spans="1:15">
      <c r="A405" s="12" t="s">
        <v>52</v>
      </c>
      <c r="B405" s="14" t="s">
        <v>43</v>
      </c>
      <c r="C405" t="s">
        <v>42</v>
      </c>
      <c r="D405" t="s">
        <v>32</v>
      </c>
      <c r="E405">
        <v>5</v>
      </c>
      <c r="F405" t="str">
        <f t="shared" si="6"/>
        <v>Aggregate1-in-10August Typical Event Day50% Cycling5</v>
      </c>
      <c r="G405" s="14">
        <v>9.9099909999999998</v>
      </c>
      <c r="H405" s="14">
        <v>9.9099909999999998</v>
      </c>
      <c r="I405" s="14">
        <v>70.362899999999996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>
        <v>12158</v>
      </c>
    </row>
    <row r="406" spans="1:15">
      <c r="A406" s="12" t="s">
        <v>31</v>
      </c>
      <c r="B406" s="14" t="s">
        <v>43</v>
      </c>
      <c r="C406" t="s">
        <v>42</v>
      </c>
      <c r="D406" t="s">
        <v>32</v>
      </c>
      <c r="E406">
        <v>6</v>
      </c>
      <c r="F406" t="str">
        <f t="shared" si="6"/>
        <v>Average Per Ton1-in-10August Typical Event Day50% Cycling6</v>
      </c>
      <c r="G406" s="14">
        <v>0.20741860000000001</v>
      </c>
      <c r="H406" s="14">
        <v>0.20741860000000001</v>
      </c>
      <c r="I406" s="14">
        <v>70.440100000000001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>
        <v>12158</v>
      </c>
    </row>
    <row r="407" spans="1:15">
      <c r="A407" s="12" t="s">
        <v>29</v>
      </c>
      <c r="B407" s="14" t="s">
        <v>43</v>
      </c>
      <c r="C407" t="s">
        <v>42</v>
      </c>
      <c r="D407" t="s">
        <v>32</v>
      </c>
      <c r="E407">
        <v>6</v>
      </c>
      <c r="F407" t="str">
        <f t="shared" si="6"/>
        <v>Average Per Premise1-in-10August Typical Event Day50% Cycling6</v>
      </c>
      <c r="G407" s="14">
        <v>0.85358259999999997</v>
      </c>
      <c r="H407" s="14">
        <v>0.85358259999999997</v>
      </c>
      <c r="I407" s="14">
        <v>70.440100000000001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>
        <v>12158</v>
      </c>
    </row>
    <row r="408" spans="1:15">
      <c r="A408" s="12" t="s">
        <v>30</v>
      </c>
      <c r="B408" s="14" t="s">
        <v>43</v>
      </c>
      <c r="C408" t="s">
        <v>42</v>
      </c>
      <c r="D408" t="s">
        <v>32</v>
      </c>
      <c r="E408">
        <v>6</v>
      </c>
      <c r="F408" t="str">
        <f t="shared" si="6"/>
        <v>Average Per Device1-in-10August Typical Event Day50% Cycling6</v>
      </c>
      <c r="G408" s="14">
        <v>0.72623210000000005</v>
      </c>
      <c r="H408" s="14">
        <v>0.72623210000000005</v>
      </c>
      <c r="I408" s="14">
        <v>70.440100000000001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>
        <v>12158</v>
      </c>
    </row>
    <row r="409" spans="1:15">
      <c r="A409" s="12" t="s">
        <v>52</v>
      </c>
      <c r="B409" s="14" t="s">
        <v>43</v>
      </c>
      <c r="C409" t="s">
        <v>42</v>
      </c>
      <c r="D409" t="s">
        <v>32</v>
      </c>
      <c r="E409">
        <v>6</v>
      </c>
      <c r="F409" t="str">
        <f t="shared" si="6"/>
        <v>Aggregate1-in-10August Typical Event Day50% Cycling6</v>
      </c>
      <c r="G409" s="14">
        <v>10.37786</v>
      </c>
      <c r="H409" s="14">
        <v>10.37786</v>
      </c>
      <c r="I409" s="14">
        <v>70.440100000000001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>
        <v>12158</v>
      </c>
    </row>
    <row r="410" spans="1:15">
      <c r="A410" s="12" t="s">
        <v>31</v>
      </c>
      <c r="B410" s="14" t="s">
        <v>43</v>
      </c>
      <c r="C410" t="s">
        <v>42</v>
      </c>
      <c r="D410" t="s">
        <v>32</v>
      </c>
      <c r="E410">
        <v>7</v>
      </c>
      <c r="F410" t="str">
        <f t="shared" si="6"/>
        <v>Average Per Ton1-in-10August Typical Event Day50% Cycling7</v>
      </c>
      <c r="G410" s="14">
        <v>0.23757049999999999</v>
      </c>
      <c r="H410" s="14">
        <v>0.23757049999999999</v>
      </c>
      <c r="I410" s="14">
        <v>71.106399999999994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>
        <v>12158</v>
      </c>
    </row>
    <row r="411" spans="1:15">
      <c r="A411" s="12" t="s">
        <v>29</v>
      </c>
      <c r="B411" s="14" t="s">
        <v>43</v>
      </c>
      <c r="C411" t="s">
        <v>42</v>
      </c>
      <c r="D411" t="s">
        <v>32</v>
      </c>
      <c r="E411">
        <v>7</v>
      </c>
      <c r="F411" t="str">
        <f t="shared" si="6"/>
        <v>Average Per Premise1-in-10August Typical Event Day50% Cycling7</v>
      </c>
      <c r="G411" s="14">
        <v>0.97766580000000003</v>
      </c>
      <c r="H411" s="14">
        <v>0.97766580000000003</v>
      </c>
      <c r="I411" s="14">
        <v>71.106399999999994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>
        <v>12158</v>
      </c>
    </row>
    <row r="412" spans="1:15">
      <c r="A412" s="12" t="s">
        <v>30</v>
      </c>
      <c r="B412" s="14" t="s">
        <v>43</v>
      </c>
      <c r="C412" t="s">
        <v>42</v>
      </c>
      <c r="D412" t="s">
        <v>32</v>
      </c>
      <c r="E412">
        <v>7</v>
      </c>
      <c r="F412" t="str">
        <f t="shared" si="6"/>
        <v>Average Per Device1-in-10August Typical Event Day50% Cycling7</v>
      </c>
      <c r="G412" s="14">
        <v>0.83180270000000001</v>
      </c>
      <c r="H412" s="14">
        <v>0.83180270000000001</v>
      </c>
      <c r="I412" s="14">
        <v>71.106399999999994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>
        <v>12158</v>
      </c>
    </row>
    <row r="413" spans="1:15">
      <c r="A413" s="12" t="s">
        <v>52</v>
      </c>
      <c r="B413" s="14" t="s">
        <v>43</v>
      </c>
      <c r="C413" t="s">
        <v>42</v>
      </c>
      <c r="D413" t="s">
        <v>32</v>
      </c>
      <c r="E413">
        <v>7</v>
      </c>
      <c r="F413" t="str">
        <f t="shared" si="6"/>
        <v>Aggregate1-in-10August Typical Event Day50% Cycling7</v>
      </c>
      <c r="G413" s="14">
        <v>11.88646</v>
      </c>
      <c r="H413" s="14">
        <v>11.88646</v>
      </c>
      <c r="I413" s="14">
        <v>71.106399999999994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>
        <v>12158</v>
      </c>
    </row>
    <row r="414" spans="1:15">
      <c r="A414" s="12" t="s">
        <v>31</v>
      </c>
      <c r="B414" s="14" t="s">
        <v>43</v>
      </c>
      <c r="C414" t="s">
        <v>42</v>
      </c>
      <c r="D414" t="s">
        <v>32</v>
      </c>
      <c r="E414">
        <v>8</v>
      </c>
      <c r="F414" t="str">
        <f t="shared" si="6"/>
        <v>Average Per Ton1-in-10August Typical Event Day50% Cycling8</v>
      </c>
      <c r="G414" s="14">
        <v>0.2551601</v>
      </c>
      <c r="H414" s="14">
        <v>0.2551601</v>
      </c>
      <c r="I414" s="14">
        <v>75.032600000000002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>
        <v>12158</v>
      </c>
    </row>
    <row r="415" spans="1:15">
      <c r="A415" s="12" t="s">
        <v>29</v>
      </c>
      <c r="B415" s="14" t="s">
        <v>43</v>
      </c>
      <c r="C415" t="s">
        <v>42</v>
      </c>
      <c r="D415" t="s">
        <v>32</v>
      </c>
      <c r="E415">
        <v>8</v>
      </c>
      <c r="F415" t="str">
        <f t="shared" si="6"/>
        <v>Average Per Premise1-in-10August Typical Event Day50% Cycling8</v>
      </c>
      <c r="G415" s="14">
        <v>1.050052</v>
      </c>
      <c r="H415" s="14">
        <v>1.050052</v>
      </c>
      <c r="I415" s="14">
        <v>75.032600000000002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>
        <v>12158</v>
      </c>
    </row>
    <row r="416" spans="1:15">
      <c r="A416" s="12" t="s">
        <v>30</v>
      </c>
      <c r="B416" s="14" t="s">
        <v>43</v>
      </c>
      <c r="C416" t="s">
        <v>42</v>
      </c>
      <c r="D416" t="s">
        <v>32</v>
      </c>
      <c r="E416">
        <v>8</v>
      </c>
      <c r="F416" t="str">
        <f t="shared" si="6"/>
        <v>Average Per Device1-in-10August Typical Event Day50% Cycling8</v>
      </c>
      <c r="G416" s="14">
        <v>0.89338879999999998</v>
      </c>
      <c r="H416" s="14">
        <v>0.89338879999999998</v>
      </c>
      <c r="I416" s="14">
        <v>75.032600000000002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>
        <v>12158</v>
      </c>
    </row>
    <row r="417" spans="1:15">
      <c r="A417" s="12" t="s">
        <v>52</v>
      </c>
      <c r="B417" s="14" t="s">
        <v>43</v>
      </c>
      <c r="C417" t="s">
        <v>42</v>
      </c>
      <c r="D417" t="s">
        <v>32</v>
      </c>
      <c r="E417">
        <v>8</v>
      </c>
      <c r="F417" t="str">
        <f t="shared" si="6"/>
        <v>Aggregate1-in-10August Typical Event Day50% Cycling8</v>
      </c>
      <c r="G417" s="14">
        <v>12.766529999999999</v>
      </c>
      <c r="H417" s="14">
        <v>12.766529999999999</v>
      </c>
      <c r="I417" s="14">
        <v>75.032600000000002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>
        <v>12158</v>
      </c>
    </row>
    <row r="418" spans="1:15">
      <c r="A418" s="12" t="s">
        <v>31</v>
      </c>
      <c r="B418" s="14" t="s">
        <v>43</v>
      </c>
      <c r="C418" t="s">
        <v>42</v>
      </c>
      <c r="D418" t="s">
        <v>32</v>
      </c>
      <c r="E418">
        <v>9</v>
      </c>
      <c r="F418" t="str">
        <f t="shared" si="6"/>
        <v>Average Per Ton1-in-10August Typical Event Day50% Cycling9</v>
      </c>
      <c r="G418" s="14">
        <v>0.27975840000000002</v>
      </c>
      <c r="H418" s="14">
        <v>0.27975840000000002</v>
      </c>
      <c r="I418" s="14">
        <v>79.173199999999994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>
        <v>12158</v>
      </c>
    </row>
    <row r="419" spans="1:15">
      <c r="A419" s="12" t="s">
        <v>29</v>
      </c>
      <c r="B419" s="14" t="s">
        <v>43</v>
      </c>
      <c r="C419" t="s">
        <v>42</v>
      </c>
      <c r="D419" t="s">
        <v>32</v>
      </c>
      <c r="E419">
        <v>9</v>
      </c>
      <c r="F419" t="str">
        <f t="shared" si="6"/>
        <v>Average Per Premise1-in-10August Typical Event Day50% Cycling9</v>
      </c>
      <c r="G419" s="14">
        <v>1.1512800000000001</v>
      </c>
      <c r="H419" s="14">
        <v>1.1512800000000001</v>
      </c>
      <c r="I419" s="14">
        <v>79.173199999999994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>
        <v>12158</v>
      </c>
    </row>
    <row r="420" spans="1:15">
      <c r="A420" s="12" t="s">
        <v>30</v>
      </c>
      <c r="B420" s="14" t="s">
        <v>43</v>
      </c>
      <c r="C420" t="s">
        <v>42</v>
      </c>
      <c r="D420" t="s">
        <v>32</v>
      </c>
      <c r="E420">
        <v>9</v>
      </c>
      <c r="F420" t="str">
        <f t="shared" si="6"/>
        <v>Average Per Device1-in-10August Typical Event Day50% Cycling9</v>
      </c>
      <c r="G420" s="14">
        <v>0.97951460000000001</v>
      </c>
      <c r="H420" s="14">
        <v>0.97951460000000001</v>
      </c>
      <c r="I420" s="14">
        <v>79.173199999999994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>
        <v>12158</v>
      </c>
    </row>
    <row r="421" spans="1:15">
      <c r="A421" s="12" t="s">
        <v>52</v>
      </c>
      <c r="B421" s="14" t="s">
        <v>43</v>
      </c>
      <c r="C421" t="s">
        <v>42</v>
      </c>
      <c r="D421" t="s">
        <v>32</v>
      </c>
      <c r="E421">
        <v>9</v>
      </c>
      <c r="F421" t="str">
        <f t="shared" si="6"/>
        <v>Aggregate1-in-10August Typical Event Day50% Cycling9</v>
      </c>
      <c r="G421" s="14">
        <v>13.997260000000001</v>
      </c>
      <c r="H421" s="14">
        <v>13.997260000000001</v>
      </c>
      <c r="I421" s="14">
        <v>79.173199999999994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>
        <v>12158</v>
      </c>
    </row>
    <row r="422" spans="1:15">
      <c r="A422" s="12" t="s">
        <v>31</v>
      </c>
      <c r="B422" s="14" t="s">
        <v>43</v>
      </c>
      <c r="C422" t="s">
        <v>42</v>
      </c>
      <c r="D422" t="s">
        <v>32</v>
      </c>
      <c r="E422">
        <v>10</v>
      </c>
      <c r="F422" t="str">
        <f t="shared" si="6"/>
        <v>Average Per Ton1-in-10August Typical Event Day50% Cycling10</v>
      </c>
      <c r="G422" s="14">
        <v>0.31409409999999999</v>
      </c>
      <c r="H422" s="14">
        <v>0.31409409999999999</v>
      </c>
      <c r="I422" s="14">
        <v>83.585599999999999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>
        <v>12158</v>
      </c>
    </row>
    <row r="423" spans="1:15">
      <c r="A423" s="12" t="s">
        <v>29</v>
      </c>
      <c r="B423" s="14" t="s">
        <v>43</v>
      </c>
      <c r="C423" t="s">
        <v>42</v>
      </c>
      <c r="D423" t="s">
        <v>32</v>
      </c>
      <c r="E423">
        <v>10</v>
      </c>
      <c r="F423" t="str">
        <f t="shared" si="6"/>
        <v>Average Per Premise1-in-10August Typical Event Day50% Cycling10</v>
      </c>
      <c r="G423" s="14">
        <v>1.292581</v>
      </c>
      <c r="H423" s="14">
        <v>1.292581</v>
      </c>
      <c r="I423" s="14">
        <v>83.585599999999999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>
        <v>12158</v>
      </c>
    </row>
    <row r="424" spans="1:15">
      <c r="A424" s="12" t="s">
        <v>30</v>
      </c>
      <c r="B424" s="14" t="s">
        <v>43</v>
      </c>
      <c r="C424" t="s">
        <v>42</v>
      </c>
      <c r="D424" t="s">
        <v>32</v>
      </c>
      <c r="E424">
        <v>10</v>
      </c>
      <c r="F424" t="str">
        <f t="shared" si="6"/>
        <v>Average Per Device1-in-10August Typical Event Day50% Cycling10</v>
      </c>
      <c r="G424" s="14">
        <v>1.099734</v>
      </c>
      <c r="H424" s="14">
        <v>1.099734</v>
      </c>
      <c r="I424" s="14">
        <v>83.585599999999999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>
        <v>12158</v>
      </c>
    </row>
    <row r="425" spans="1:15">
      <c r="A425" s="12" t="s">
        <v>52</v>
      </c>
      <c r="B425" s="14" t="s">
        <v>43</v>
      </c>
      <c r="C425" t="s">
        <v>42</v>
      </c>
      <c r="D425" t="s">
        <v>32</v>
      </c>
      <c r="E425">
        <v>10</v>
      </c>
      <c r="F425" t="str">
        <f t="shared" si="6"/>
        <v>Aggregate1-in-10August Typical Event Day50% Cycling10</v>
      </c>
      <c r="G425" s="14">
        <v>15.71519</v>
      </c>
      <c r="H425" s="14">
        <v>15.71519</v>
      </c>
      <c r="I425" s="14">
        <v>83.585599999999999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>
        <v>12158</v>
      </c>
    </row>
    <row r="426" spans="1:15">
      <c r="A426" s="12" t="s">
        <v>31</v>
      </c>
      <c r="B426" s="14" t="s">
        <v>43</v>
      </c>
      <c r="C426" t="s">
        <v>42</v>
      </c>
      <c r="D426" t="s">
        <v>32</v>
      </c>
      <c r="E426">
        <v>11</v>
      </c>
      <c r="F426" t="str">
        <f t="shared" si="6"/>
        <v>Average Per Ton1-in-10August Typical Event Day50% Cycling11</v>
      </c>
      <c r="G426" s="14">
        <v>0.37982729999999998</v>
      </c>
      <c r="H426" s="14">
        <v>0.37982729999999998</v>
      </c>
      <c r="I426" s="14">
        <v>87.017700000000005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>
        <v>12158</v>
      </c>
    </row>
    <row r="427" spans="1:15">
      <c r="A427" s="12" t="s">
        <v>29</v>
      </c>
      <c r="B427" s="14" t="s">
        <v>43</v>
      </c>
      <c r="C427" t="s">
        <v>42</v>
      </c>
      <c r="D427" t="s">
        <v>32</v>
      </c>
      <c r="E427">
        <v>11</v>
      </c>
      <c r="F427" t="str">
        <f t="shared" si="6"/>
        <v>Average Per Premise1-in-10August Typical Event Day50% Cycling11</v>
      </c>
      <c r="G427" s="14">
        <v>1.5630900000000001</v>
      </c>
      <c r="H427" s="14">
        <v>1.5630900000000001</v>
      </c>
      <c r="I427" s="14">
        <v>87.017700000000005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>
        <v>12158</v>
      </c>
    </row>
    <row r="428" spans="1:15">
      <c r="A428" s="12" t="s">
        <v>30</v>
      </c>
      <c r="B428" s="14" t="s">
        <v>43</v>
      </c>
      <c r="C428" t="s">
        <v>42</v>
      </c>
      <c r="D428" t="s">
        <v>32</v>
      </c>
      <c r="E428">
        <v>11</v>
      </c>
      <c r="F428" t="str">
        <f t="shared" si="6"/>
        <v>Average Per Device1-in-10August Typical Event Day50% Cycling11</v>
      </c>
      <c r="G428" s="14">
        <v>1.329885</v>
      </c>
      <c r="H428" s="14">
        <v>1.329885</v>
      </c>
      <c r="I428" s="14">
        <v>87.017700000000005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>
        <v>12158</v>
      </c>
    </row>
    <row r="429" spans="1:15">
      <c r="A429" s="12" t="s">
        <v>52</v>
      </c>
      <c r="B429" s="14" t="s">
        <v>43</v>
      </c>
      <c r="C429" t="s">
        <v>42</v>
      </c>
      <c r="D429" t="s">
        <v>32</v>
      </c>
      <c r="E429">
        <v>11</v>
      </c>
      <c r="F429" t="str">
        <f t="shared" si="6"/>
        <v>Aggregate1-in-10August Typical Event Day50% Cycling11</v>
      </c>
      <c r="G429" s="14">
        <v>19.004049999999999</v>
      </c>
      <c r="H429" s="14">
        <v>19.004049999999999</v>
      </c>
      <c r="I429" s="14">
        <v>87.017700000000005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>
        <v>12158</v>
      </c>
    </row>
    <row r="430" spans="1:15">
      <c r="A430" s="12" t="s">
        <v>31</v>
      </c>
      <c r="B430" s="14" t="s">
        <v>43</v>
      </c>
      <c r="C430" t="s">
        <v>42</v>
      </c>
      <c r="D430" t="s">
        <v>32</v>
      </c>
      <c r="E430">
        <v>12</v>
      </c>
      <c r="F430" t="str">
        <f t="shared" si="6"/>
        <v>Average Per Ton1-in-10August Typical Event Day50% Cycling12</v>
      </c>
      <c r="G430" s="14">
        <v>0.45473019999999997</v>
      </c>
      <c r="H430" s="14">
        <v>0.45473019999999997</v>
      </c>
      <c r="I430" s="14">
        <v>88.697299999999998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>
        <v>12158</v>
      </c>
    </row>
    <row r="431" spans="1:15">
      <c r="A431" s="12" t="s">
        <v>29</v>
      </c>
      <c r="B431" s="14" t="s">
        <v>43</v>
      </c>
      <c r="C431" t="s">
        <v>42</v>
      </c>
      <c r="D431" t="s">
        <v>32</v>
      </c>
      <c r="E431">
        <v>12</v>
      </c>
      <c r="F431" t="str">
        <f t="shared" si="6"/>
        <v>Average Per Premise1-in-10August Typical Event Day50% Cycling12</v>
      </c>
      <c r="G431" s="14">
        <v>1.871335</v>
      </c>
      <c r="H431" s="14">
        <v>1.871335</v>
      </c>
      <c r="I431" s="14">
        <v>88.697299999999998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>
        <v>12158</v>
      </c>
    </row>
    <row r="432" spans="1:15">
      <c r="A432" s="12" t="s">
        <v>30</v>
      </c>
      <c r="B432" s="14" t="s">
        <v>43</v>
      </c>
      <c r="C432" t="s">
        <v>42</v>
      </c>
      <c r="D432" t="s">
        <v>32</v>
      </c>
      <c r="E432">
        <v>12</v>
      </c>
      <c r="F432" t="str">
        <f t="shared" si="6"/>
        <v>Average Per Device1-in-10August Typical Event Day50% Cycling12</v>
      </c>
      <c r="G432" s="14">
        <v>1.592141</v>
      </c>
      <c r="H432" s="14">
        <v>1.592141</v>
      </c>
      <c r="I432" s="14">
        <v>88.697299999999998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>
        <v>12158</v>
      </c>
    </row>
    <row r="433" spans="1:15">
      <c r="A433" s="12" t="s">
        <v>52</v>
      </c>
      <c r="B433" s="14" t="s">
        <v>43</v>
      </c>
      <c r="C433" t="s">
        <v>42</v>
      </c>
      <c r="D433" t="s">
        <v>32</v>
      </c>
      <c r="E433">
        <v>12</v>
      </c>
      <c r="F433" t="str">
        <f t="shared" si="6"/>
        <v>Aggregate1-in-10August Typical Event Day50% Cycling12</v>
      </c>
      <c r="G433" s="14">
        <v>22.7517</v>
      </c>
      <c r="H433" s="14">
        <v>22.7517</v>
      </c>
      <c r="I433" s="14">
        <v>88.697299999999998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>
        <v>12158</v>
      </c>
    </row>
    <row r="434" spans="1:15">
      <c r="A434" s="12" t="s">
        <v>31</v>
      </c>
      <c r="B434" s="14" t="s">
        <v>43</v>
      </c>
      <c r="C434" t="s">
        <v>42</v>
      </c>
      <c r="D434" t="s">
        <v>32</v>
      </c>
      <c r="E434">
        <v>13</v>
      </c>
      <c r="F434" t="str">
        <f t="shared" si="6"/>
        <v>Average Per Ton1-in-10August Typical Event Day50% Cycling13</v>
      </c>
      <c r="G434" s="14">
        <v>0.53426709999999999</v>
      </c>
      <c r="H434" s="14">
        <v>0.53426709999999999</v>
      </c>
      <c r="I434" s="14">
        <v>89.096500000000006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>
        <v>12158</v>
      </c>
    </row>
    <row r="435" spans="1:15">
      <c r="A435" s="12" t="s">
        <v>29</v>
      </c>
      <c r="B435" s="14" t="s">
        <v>43</v>
      </c>
      <c r="C435" t="s">
        <v>42</v>
      </c>
      <c r="D435" t="s">
        <v>32</v>
      </c>
      <c r="E435">
        <v>13</v>
      </c>
      <c r="F435" t="str">
        <f t="shared" si="6"/>
        <v>Average Per Premise1-in-10August Typical Event Day50% Cycling13</v>
      </c>
      <c r="G435" s="14">
        <v>2.1986509999999999</v>
      </c>
      <c r="H435" s="14">
        <v>2.1986509999999999</v>
      </c>
      <c r="I435" s="14">
        <v>89.096500000000006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>
        <v>12158</v>
      </c>
    </row>
    <row r="436" spans="1:15">
      <c r="A436" s="12" t="s">
        <v>30</v>
      </c>
      <c r="B436" s="14" t="s">
        <v>43</v>
      </c>
      <c r="C436" t="s">
        <v>42</v>
      </c>
      <c r="D436" t="s">
        <v>32</v>
      </c>
      <c r="E436">
        <v>13</v>
      </c>
      <c r="F436" t="str">
        <f t="shared" si="6"/>
        <v>Average Per Device1-in-10August Typical Event Day50% Cycling13</v>
      </c>
      <c r="G436" s="14">
        <v>1.8706229999999999</v>
      </c>
      <c r="H436" s="14">
        <v>1.8706229999999999</v>
      </c>
      <c r="I436" s="14">
        <v>89.096500000000006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>
        <v>12158</v>
      </c>
    </row>
    <row r="437" spans="1:15">
      <c r="A437" s="12" t="s">
        <v>52</v>
      </c>
      <c r="B437" s="14" t="s">
        <v>43</v>
      </c>
      <c r="C437" t="s">
        <v>42</v>
      </c>
      <c r="D437" t="s">
        <v>32</v>
      </c>
      <c r="E437">
        <v>13</v>
      </c>
      <c r="F437" t="str">
        <f t="shared" si="6"/>
        <v>Aggregate1-in-10August Typical Event Day50% Cycling13</v>
      </c>
      <c r="G437" s="14">
        <v>26.731200000000001</v>
      </c>
      <c r="H437" s="14">
        <v>26.731200000000001</v>
      </c>
      <c r="I437" s="14">
        <v>89.096500000000006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>
        <v>12158</v>
      </c>
    </row>
    <row r="438" spans="1:15">
      <c r="A438" s="12" t="s">
        <v>31</v>
      </c>
      <c r="B438" s="14" t="s">
        <v>43</v>
      </c>
      <c r="C438" t="s">
        <v>42</v>
      </c>
      <c r="D438" t="s">
        <v>32</v>
      </c>
      <c r="E438">
        <v>14</v>
      </c>
      <c r="F438" t="str">
        <f t="shared" si="6"/>
        <v>Average Per Ton1-in-10August Typical Event Day50% Cycling14</v>
      </c>
      <c r="G438" s="14">
        <v>0.45792650000000001</v>
      </c>
      <c r="H438" s="14">
        <v>0.58724509999999996</v>
      </c>
      <c r="I438" s="14">
        <v>89.137100000000004</v>
      </c>
      <c r="J438" s="14">
        <v>9.5069899999999999E-2</v>
      </c>
      <c r="K438" s="14">
        <v>0.1153043</v>
      </c>
      <c r="L438" s="14">
        <v>0.12931870000000001</v>
      </c>
      <c r="M438" s="14">
        <v>0.14333299999999999</v>
      </c>
      <c r="N438" s="14">
        <v>0.1635675</v>
      </c>
      <c r="O438">
        <v>12158</v>
      </c>
    </row>
    <row r="439" spans="1:15">
      <c r="A439" s="12" t="s">
        <v>29</v>
      </c>
      <c r="B439" s="14" t="s">
        <v>43</v>
      </c>
      <c r="C439" t="s">
        <v>42</v>
      </c>
      <c r="D439" t="s">
        <v>32</v>
      </c>
      <c r="E439">
        <v>14</v>
      </c>
      <c r="F439" t="str">
        <f t="shared" si="6"/>
        <v>Average Per Premise1-in-10August Typical Event Day50% Cycling14</v>
      </c>
      <c r="G439" s="14">
        <v>1.8844890000000001</v>
      </c>
      <c r="H439" s="14">
        <v>2.4166699999999999</v>
      </c>
      <c r="I439" s="14">
        <v>89.137100000000004</v>
      </c>
      <c r="J439" s="14">
        <v>0.39123770000000002</v>
      </c>
      <c r="K439" s="14">
        <v>0.47450799999999999</v>
      </c>
      <c r="L439" s="14">
        <v>0.5321806</v>
      </c>
      <c r="M439" s="14">
        <v>0.58985339999999997</v>
      </c>
      <c r="N439" s="14">
        <v>0.67312360000000004</v>
      </c>
      <c r="O439">
        <v>12158</v>
      </c>
    </row>
    <row r="440" spans="1:15">
      <c r="A440" s="12" t="s">
        <v>30</v>
      </c>
      <c r="B440" s="14" t="s">
        <v>43</v>
      </c>
      <c r="C440" t="s">
        <v>42</v>
      </c>
      <c r="D440" t="s">
        <v>32</v>
      </c>
      <c r="E440">
        <v>14</v>
      </c>
      <c r="F440" t="str">
        <f t="shared" si="6"/>
        <v>Average Per Device1-in-10August Typical Event Day50% Cycling14</v>
      </c>
      <c r="G440" s="14">
        <v>1.603332</v>
      </c>
      <c r="H440" s="14">
        <v>2.056114</v>
      </c>
      <c r="I440" s="14">
        <v>89.137100000000004</v>
      </c>
      <c r="J440" s="14">
        <v>0.33286690000000002</v>
      </c>
      <c r="K440" s="14">
        <v>0.40371360000000001</v>
      </c>
      <c r="L440" s="14">
        <v>0.45278180000000001</v>
      </c>
      <c r="M440" s="14">
        <v>0.50185000000000002</v>
      </c>
      <c r="N440" s="14">
        <v>0.57269680000000001</v>
      </c>
      <c r="O440">
        <v>12158</v>
      </c>
    </row>
    <row r="441" spans="1:15">
      <c r="A441" s="12" t="s">
        <v>52</v>
      </c>
      <c r="B441" s="14" t="s">
        <v>43</v>
      </c>
      <c r="C441" t="s">
        <v>42</v>
      </c>
      <c r="D441" t="s">
        <v>32</v>
      </c>
      <c r="E441">
        <v>14</v>
      </c>
      <c r="F441" t="str">
        <f t="shared" si="6"/>
        <v>Aggregate1-in-10August Typical Event Day50% Cycling14</v>
      </c>
      <c r="G441" s="14">
        <v>22.911619999999999</v>
      </c>
      <c r="H441" s="14">
        <v>29.381869999999999</v>
      </c>
      <c r="I441" s="14">
        <v>89.137100000000004</v>
      </c>
      <c r="J441" s="14">
        <v>4.7566680000000003</v>
      </c>
      <c r="K441" s="14">
        <v>5.7690679999999999</v>
      </c>
      <c r="L441" s="14">
        <v>6.4702520000000003</v>
      </c>
      <c r="M441" s="14">
        <v>7.1714370000000001</v>
      </c>
      <c r="N441" s="14">
        <v>8.1838370000000005</v>
      </c>
      <c r="O441">
        <v>12158</v>
      </c>
    </row>
    <row r="442" spans="1:15">
      <c r="A442" s="12" t="s">
        <v>31</v>
      </c>
      <c r="B442" s="14" t="s">
        <v>43</v>
      </c>
      <c r="C442" t="s">
        <v>42</v>
      </c>
      <c r="D442" t="s">
        <v>32</v>
      </c>
      <c r="E442">
        <v>15</v>
      </c>
      <c r="F442" t="str">
        <f t="shared" si="6"/>
        <v>Average Per Ton1-in-10August Typical Event Day50% Cycling15</v>
      </c>
      <c r="G442" s="14">
        <v>0.48976710000000001</v>
      </c>
      <c r="H442" s="14">
        <v>0.63362039999999997</v>
      </c>
      <c r="I442" s="14">
        <v>88.660300000000007</v>
      </c>
      <c r="J442" s="14">
        <v>0.10575519999999999</v>
      </c>
      <c r="K442" s="14">
        <v>0.12826389999999999</v>
      </c>
      <c r="L442" s="14">
        <v>0.14385329999999999</v>
      </c>
      <c r="M442" s="14">
        <v>0.1594428</v>
      </c>
      <c r="N442" s="14">
        <v>0.18195149999999999</v>
      </c>
      <c r="O442">
        <v>12158</v>
      </c>
    </row>
    <row r="443" spans="1:15">
      <c r="A443" s="12" t="s">
        <v>29</v>
      </c>
      <c r="B443" s="14" t="s">
        <v>43</v>
      </c>
      <c r="C443" t="s">
        <v>42</v>
      </c>
      <c r="D443" t="s">
        <v>32</v>
      </c>
      <c r="E443">
        <v>15</v>
      </c>
      <c r="F443" t="str">
        <f t="shared" si="6"/>
        <v>Average Per Premise1-in-10August Typical Event Day50% Cycling15</v>
      </c>
      <c r="G443" s="14">
        <v>2.0155219999999998</v>
      </c>
      <c r="H443" s="14">
        <v>2.6075170000000001</v>
      </c>
      <c r="I443" s="14">
        <v>88.660300000000007</v>
      </c>
      <c r="J443" s="14">
        <v>0.4352106</v>
      </c>
      <c r="K443" s="14">
        <v>0.52783990000000003</v>
      </c>
      <c r="L443" s="14">
        <v>0.59199469999999998</v>
      </c>
      <c r="M443" s="14">
        <v>0.65614939999999999</v>
      </c>
      <c r="N443" s="14">
        <v>0.74877879999999997</v>
      </c>
      <c r="O443">
        <v>12158</v>
      </c>
    </row>
    <row r="444" spans="1:15">
      <c r="A444" s="12" t="s">
        <v>30</v>
      </c>
      <c r="B444" s="14" t="s">
        <v>43</v>
      </c>
      <c r="C444" t="s">
        <v>42</v>
      </c>
      <c r="D444" t="s">
        <v>32</v>
      </c>
      <c r="E444">
        <v>15</v>
      </c>
      <c r="F444" t="str">
        <f t="shared" si="6"/>
        <v>Average Per Device1-in-10August Typical Event Day50% Cycling15</v>
      </c>
      <c r="G444" s="14">
        <v>1.7148159999999999</v>
      </c>
      <c r="H444" s="14">
        <v>2.2184870000000001</v>
      </c>
      <c r="I444" s="14">
        <v>88.660300000000007</v>
      </c>
      <c r="J444" s="14">
        <v>0.37027919999999998</v>
      </c>
      <c r="K444" s="14">
        <v>0.44908870000000001</v>
      </c>
      <c r="L444" s="14">
        <v>0.50367189999999995</v>
      </c>
      <c r="M444" s="14">
        <v>0.5582551</v>
      </c>
      <c r="N444" s="14">
        <v>0.63706450000000003</v>
      </c>
      <c r="O444">
        <v>12158</v>
      </c>
    </row>
    <row r="445" spans="1:15">
      <c r="A445" s="12" t="s">
        <v>52</v>
      </c>
      <c r="B445" s="14" t="s">
        <v>43</v>
      </c>
      <c r="C445" t="s">
        <v>42</v>
      </c>
      <c r="D445" t="s">
        <v>32</v>
      </c>
      <c r="E445">
        <v>15</v>
      </c>
      <c r="F445" t="str">
        <f t="shared" si="6"/>
        <v>Aggregate1-in-10August Typical Event Day50% Cycling15</v>
      </c>
      <c r="G445" s="14">
        <v>24.504719999999999</v>
      </c>
      <c r="H445" s="14">
        <v>31.702190000000002</v>
      </c>
      <c r="I445" s="14">
        <v>88.660300000000007</v>
      </c>
      <c r="J445" s="14">
        <v>5.29129</v>
      </c>
      <c r="K445" s="14">
        <v>6.4174769999999999</v>
      </c>
      <c r="L445" s="14">
        <v>7.1974710000000002</v>
      </c>
      <c r="M445" s="14">
        <v>7.9774649999999996</v>
      </c>
      <c r="N445" s="14">
        <v>9.1036520000000003</v>
      </c>
      <c r="O445">
        <v>12158</v>
      </c>
    </row>
    <row r="446" spans="1:15">
      <c r="A446" s="12" t="s">
        <v>31</v>
      </c>
      <c r="B446" s="14" t="s">
        <v>43</v>
      </c>
      <c r="C446" t="s">
        <v>42</v>
      </c>
      <c r="D446" t="s">
        <v>32</v>
      </c>
      <c r="E446">
        <v>16</v>
      </c>
      <c r="F446" t="str">
        <f t="shared" si="6"/>
        <v>Average Per Ton1-in-10August Typical Event Day50% Cycling16</v>
      </c>
      <c r="G446" s="14">
        <v>0.52992810000000001</v>
      </c>
      <c r="H446" s="14">
        <v>0.69440239999999998</v>
      </c>
      <c r="I446" s="14">
        <v>86.868899999999996</v>
      </c>
      <c r="J446" s="14">
        <v>0.1209148</v>
      </c>
      <c r="K446" s="14">
        <v>0.14665010000000001</v>
      </c>
      <c r="L446" s="14">
        <v>0.16447419999999999</v>
      </c>
      <c r="M446" s="14">
        <v>0.1822984</v>
      </c>
      <c r="N446" s="14">
        <v>0.20803369999999999</v>
      </c>
      <c r="O446">
        <v>12158</v>
      </c>
    </row>
    <row r="447" spans="1:15">
      <c r="A447" s="12" t="s">
        <v>29</v>
      </c>
      <c r="B447" s="14" t="s">
        <v>43</v>
      </c>
      <c r="C447" t="s">
        <v>42</v>
      </c>
      <c r="D447" t="s">
        <v>32</v>
      </c>
      <c r="E447">
        <v>16</v>
      </c>
      <c r="F447" t="str">
        <f t="shared" si="6"/>
        <v>Average Per Premise1-in-10August Typical Event Day50% Cycling16</v>
      </c>
      <c r="G447" s="14">
        <v>2.1807949999999998</v>
      </c>
      <c r="H447" s="14">
        <v>2.85765</v>
      </c>
      <c r="I447" s="14">
        <v>86.868899999999996</v>
      </c>
      <c r="J447" s="14">
        <v>0.4975966</v>
      </c>
      <c r="K447" s="14">
        <v>0.60350409999999999</v>
      </c>
      <c r="L447" s="14">
        <v>0.67685519999999999</v>
      </c>
      <c r="M447" s="14">
        <v>0.75020640000000005</v>
      </c>
      <c r="N447" s="14">
        <v>0.85611380000000004</v>
      </c>
      <c r="O447">
        <v>12158</v>
      </c>
    </row>
    <row r="448" spans="1:15">
      <c r="A448" s="12" t="s">
        <v>30</v>
      </c>
      <c r="B448" s="14" t="s">
        <v>43</v>
      </c>
      <c r="C448" t="s">
        <v>42</v>
      </c>
      <c r="D448" t="s">
        <v>32</v>
      </c>
      <c r="E448">
        <v>16</v>
      </c>
      <c r="F448" t="str">
        <f t="shared" si="6"/>
        <v>Average Per Device1-in-10August Typical Event Day50% Cycling16</v>
      </c>
      <c r="G448" s="14">
        <v>1.8554310000000001</v>
      </c>
      <c r="H448" s="14">
        <v>2.4313030000000002</v>
      </c>
      <c r="I448" s="14">
        <v>86.868899999999996</v>
      </c>
      <c r="J448" s="14">
        <v>0.4233575</v>
      </c>
      <c r="K448" s="14">
        <v>0.51346409999999998</v>
      </c>
      <c r="L448" s="14">
        <v>0.57587160000000004</v>
      </c>
      <c r="M448" s="14">
        <v>0.63827909999999999</v>
      </c>
      <c r="N448" s="14">
        <v>0.72838570000000002</v>
      </c>
      <c r="O448">
        <v>12158</v>
      </c>
    </row>
    <row r="449" spans="1:15">
      <c r="A449" s="12" t="s">
        <v>52</v>
      </c>
      <c r="B449" s="14" t="s">
        <v>43</v>
      </c>
      <c r="C449" t="s">
        <v>42</v>
      </c>
      <c r="D449" t="s">
        <v>32</v>
      </c>
      <c r="E449">
        <v>16</v>
      </c>
      <c r="F449" t="str">
        <f t="shared" si="6"/>
        <v>Aggregate1-in-10August Typical Event Day50% Cycling16</v>
      </c>
      <c r="G449" s="14">
        <v>26.514109999999999</v>
      </c>
      <c r="H449" s="14">
        <v>34.743310000000001</v>
      </c>
      <c r="I449" s="14">
        <v>86.868899999999996</v>
      </c>
      <c r="J449" s="14">
        <v>6.049779</v>
      </c>
      <c r="K449" s="14">
        <v>7.337402</v>
      </c>
      <c r="L449" s="14">
        <v>8.2292059999999996</v>
      </c>
      <c r="M449" s="14">
        <v>9.1210090000000008</v>
      </c>
      <c r="N449" s="14">
        <v>10.40863</v>
      </c>
      <c r="O449">
        <v>12158</v>
      </c>
    </row>
    <row r="450" spans="1:15">
      <c r="A450" s="12" t="s">
        <v>31</v>
      </c>
      <c r="B450" s="14" t="s">
        <v>43</v>
      </c>
      <c r="C450" t="s">
        <v>42</v>
      </c>
      <c r="D450" t="s">
        <v>32</v>
      </c>
      <c r="E450">
        <v>17</v>
      </c>
      <c r="F450" t="str">
        <f t="shared" si="6"/>
        <v>Average Per Ton1-in-10August Typical Event Day50% Cycling17</v>
      </c>
      <c r="G450" s="14">
        <v>0.58099069999999997</v>
      </c>
      <c r="H450" s="14">
        <v>0.74568800000000002</v>
      </c>
      <c r="I450" s="14">
        <v>85.036500000000004</v>
      </c>
      <c r="J450" s="14">
        <v>0.1210788</v>
      </c>
      <c r="K450" s="14">
        <v>0.14684900000000001</v>
      </c>
      <c r="L450" s="14">
        <v>0.16469729999999999</v>
      </c>
      <c r="M450" s="14">
        <v>0.1825456</v>
      </c>
      <c r="N450" s="14">
        <v>0.2083158</v>
      </c>
      <c r="O450">
        <v>12158</v>
      </c>
    </row>
    <row r="451" spans="1:15">
      <c r="A451" s="12" t="s">
        <v>29</v>
      </c>
      <c r="B451" s="14" t="s">
        <v>43</v>
      </c>
      <c r="C451" t="s">
        <v>42</v>
      </c>
      <c r="D451" t="s">
        <v>32</v>
      </c>
      <c r="E451">
        <v>17</v>
      </c>
      <c r="F451" t="str">
        <f t="shared" ref="F451:F514" si="7">CONCATENATE(A451,B451,C451,D451,E451)</f>
        <v>Average Per Premise1-in-10August Typical Event Day50% Cycling17</v>
      </c>
      <c r="G451" s="14">
        <v>2.3909310000000001</v>
      </c>
      <c r="H451" s="14">
        <v>3.0687039999999999</v>
      </c>
      <c r="I451" s="14">
        <v>85.036500000000004</v>
      </c>
      <c r="J451" s="14">
        <v>0.49827149999999998</v>
      </c>
      <c r="K451" s="14">
        <v>0.60432249999999998</v>
      </c>
      <c r="L451" s="14">
        <v>0.67777319999999996</v>
      </c>
      <c r="M451" s="14">
        <v>0.7512238</v>
      </c>
      <c r="N451" s="14">
        <v>0.85727489999999995</v>
      </c>
      <c r="O451">
        <v>12158</v>
      </c>
    </row>
    <row r="452" spans="1:15">
      <c r="A452" s="12" t="s">
        <v>30</v>
      </c>
      <c r="B452" s="14" t="s">
        <v>43</v>
      </c>
      <c r="C452" t="s">
        <v>42</v>
      </c>
      <c r="D452" t="s">
        <v>32</v>
      </c>
      <c r="E452">
        <v>17</v>
      </c>
      <c r="F452" t="str">
        <f t="shared" si="7"/>
        <v>Average Per Device1-in-10August Typical Event Day50% Cycling17</v>
      </c>
      <c r="G452" s="14">
        <v>2.0342159999999998</v>
      </c>
      <c r="H452" s="14">
        <v>2.610868</v>
      </c>
      <c r="I452" s="14">
        <v>85.036500000000004</v>
      </c>
      <c r="J452" s="14">
        <v>0.42393170000000002</v>
      </c>
      <c r="K452" s="14">
        <v>0.51416050000000002</v>
      </c>
      <c r="L452" s="14">
        <v>0.57665259999999996</v>
      </c>
      <c r="M452" s="14">
        <v>0.63914479999999996</v>
      </c>
      <c r="N452" s="14">
        <v>0.72937350000000001</v>
      </c>
      <c r="O452">
        <v>12158</v>
      </c>
    </row>
    <row r="453" spans="1:15">
      <c r="A453" s="12" t="s">
        <v>52</v>
      </c>
      <c r="B453" s="14" t="s">
        <v>43</v>
      </c>
      <c r="C453" t="s">
        <v>42</v>
      </c>
      <c r="D453" t="s">
        <v>32</v>
      </c>
      <c r="E453">
        <v>17</v>
      </c>
      <c r="F453" t="str">
        <f t="shared" si="7"/>
        <v>Aggregate1-in-10August Typical Event Day50% Cycling17</v>
      </c>
      <c r="G453" s="14">
        <v>29.068940000000001</v>
      </c>
      <c r="H453" s="14">
        <v>37.309310000000004</v>
      </c>
      <c r="I453" s="14">
        <v>85.036500000000004</v>
      </c>
      <c r="J453" s="14">
        <v>6.0579850000000004</v>
      </c>
      <c r="K453" s="14">
        <v>7.347353</v>
      </c>
      <c r="L453" s="14">
        <v>8.2403670000000009</v>
      </c>
      <c r="M453" s="14">
        <v>9.1333789999999997</v>
      </c>
      <c r="N453" s="14">
        <v>10.422750000000001</v>
      </c>
      <c r="O453">
        <v>12158</v>
      </c>
    </row>
    <row r="454" spans="1:15">
      <c r="A454" s="12" t="s">
        <v>31</v>
      </c>
      <c r="B454" s="14" t="s">
        <v>43</v>
      </c>
      <c r="C454" t="s">
        <v>42</v>
      </c>
      <c r="D454" t="s">
        <v>32</v>
      </c>
      <c r="E454">
        <v>18</v>
      </c>
      <c r="F454" t="str">
        <f t="shared" si="7"/>
        <v>Average Per Ton1-in-10August Typical Event Day50% Cycling18</v>
      </c>
      <c r="G454" s="14">
        <v>0.6283358</v>
      </c>
      <c r="H454" s="14">
        <v>0.77468550000000003</v>
      </c>
      <c r="I454" s="14">
        <v>82.664299999999997</v>
      </c>
      <c r="J454" s="14">
        <v>0.1075904</v>
      </c>
      <c r="K454" s="14">
        <v>0.13048969999999999</v>
      </c>
      <c r="L454" s="14">
        <v>0.1463497</v>
      </c>
      <c r="M454" s="14">
        <v>0.16220970000000001</v>
      </c>
      <c r="N454" s="14">
        <v>0.185109</v>
      </c>
      <c r="O454">
        <v>12158</v>
      </c>
    </row>
    <row r="455" spans="1:15">
      <c r="A455" s="12" t="s">
        <v>29</v>
      </c>
      <c r="B455" s="14" t="s">
        <v>43</v>
      </c>
      <c r="C455" t="s">
        <v>42</v>
      </c>
      <c r="D455" t="s">
        <v>32</v>
      </c>
      <c r="E455">
        <v>18</v>
      </c>
      <c r="F455" t="str">
        <f t="shared" si="7"/>
        <v>Average Per Premise1-in-10August Typical Event Day50% Cycling18</v>
      </c>
      <c r="G455" s="14">
        <v>2.585769</v>
      </c>
      <c r="H455" s="14">
        <v>3.188037</v>
      </c>
      <c r="I455" s="14">
        <v>82.664299999999997</v>
      </c>
      <c r="J455" s="14">
        <v>0.44276310000000002</v>
      </c>
      <c r="K455" s="14">
        <v>0.53699989999999997</v>
      </c>
      <c r="L455" s="14">
        <v>0.60226800000000003</v>
      </c>
      <c r="M455" s="14">
        <v>0.66753609999999997</v>
      </c>
      <c r="N455" s="14">
        <v>0.76177289999999998</v>
      </c>
      <c r="O455">
        <v>12158</v>
      </c>
    </row>
    <row r="456" spans="1:15">
      <c r="A456" s="12" t="s">
        <v>30</v>
      </c>
      <c r="B456" s="14" t="s">
        <v>43</v>
      </c>
      <c r="C456" t="s">
        <v>42</v>
      </c>
      <c r="D456" t="s">
        <v>32</v>
      </c>
      <c r="E456">
        <v>18</v>
      </c>
      <c r="F456" t="str">
        <f t="shared" si="7"/>
        <v>Average Per Device1-in-10August Typical Event Day50% Cycling18</v>
      </c>
      <c r="G456" s="14">
        <v>2.1999840000000002</v>
      </c>
      <c r="H456" s="14">
        <v>2.7123970000000002</v>
      </c>
      <c r="I456" s="14">
        <v>82.664299999999997</v>
      </c>
      <c r="J456" s="14">
        <v>0.37670490000000001</v>
      </c>
      <c r="K456" s="14">
        <v>0.45688210000000001</v>
      </c>
      <c r="L456" s="14">
        <v>0.51241250000000005</v>
      </c>
      <c r="M456" s="14">
        <v>0.56794279999999997</v>
      </c>
      <c r="N456" s="14">
        <v>0.64812000000000003</v>
      </c>
      <c r="O456">
        <v>12158</v>
      </c>
    </row>
    <row r="457" spans="1:15">
      <c r="A457" s="12" t="s">
        <v>52</v>
      </c>
      <c r="B457" s="14" t="s">
        <v>43</v>
      </c>
      <c r="C457" t="s">
        <v>42</v>
      </c>
      <c r="D457" t="s">
        <v>32</v>
      </c>
      <c r="E457">
        <v>18</v>
      </c>
      <c r="F457" t="str">
        <f t="shared" si="7"/>
        <v>Aggregate1-in-10August Typical Event Day50% Cycling18</v>
      </c>
      <c r="G457" s="14">
        <v>31.43778</v>
      </c>
      <c r="H457" s="14">
        <v>38.760150000000003</v>
      </c>
      <c r="I457" s="14">
        <v>82.664299999999997</v>
      </c>
      <c r="J457" s="14">
        <v>5.383114</v>
      </c>
      <c r="K457" s="14">
        <v>6.5288449999999996</v>
      </c>
      <c r="L457" s="14">
        <v>7.3223739999999999</v>
      </c>
      <c r="M457" s="14">
        <v>8.1159029999999994</v>
      </c>
      <c r="N457" s="14">
        <v>9.2616350000000001</v>
      </c>
      <c r="O457">
        <v>12158</v>
      </c>
    </row>
    <row r="458" spans="1:15">
      <c r="A458" s="12" t="s">
        <v>31</v>
      </c>
      <c r="B458" s="14" t="s">
        <v>43</v>
      </c>
      <c r="C458" t="s">
        <v>42</v>
      </c>
      <c r="D458" t="s">
        <v>32</v>
      </c>
      <c r="E458">
        <v>19</v>
      </c>
      <c r="F458" t="str">
        <f t="shared" si="7"/>
        <v>Average Per Ton1-in-10August Typical Event Day50% Cycling19</v>
      </c>
      <c r="G458" s="14">
        <v>0.77936369999999999</v>
      </c>
      <c r="H458" s="14">
        <v>0.72533610000000004</v>
      </c>
      <c r="I458" s="14">
        <v>79.454300000000003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>
        <v>12158</v>
      </c>
    </row>
    <row r="459" spans="1:15">
      <c r="A459" s="12" t="s">
        <v>29</v>
      </c>
      <c r="B459" s="14" t="s">
        <v>43</v>
      </c>
      <c r="C459" t="s">
        <v>42</v>
      </c>
      <c r="D459" t="s">
        <v>32</v>
      </c>
      <c r="E459">
        <v>19</v>
      </c>
      <c r="F459" t="str">
        <f t="shared" si="7"/>
        <v>Average Per Premise1-in-10August Typical Event Day50% Cycling19</v>
      </c>
      <c r="G459" s="14">
        <v>3.2072889999999998</v>
      </c>
      <c r="H459" s="14">
        <v>2.9849510000000001</v>
      </c>
      <c r="I459" s="14">
        <v>79.454300000000003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>
        <v>12158</v>
      </c>
    </row>
    <row r="460" spans="1:15">
      <c r="A460" s="12" t="s">
        <v>30</v>
      </c>
      <c r="B460" s="14" t="s">
        <v>43</v>
      </c>
      <c r="C460" t="s">
        <v>42</v>
      </c>
      <c r="D460" t="s">
        <v>32</v>
      </c>
      <c r="E460">
        <v>19</v>
      </c>
      <c r="F460" t="str">
        <f t="shared" si="7"/>
        <v>Average Per Device1-in-10August Typical Event Day50% Cycling19</v>
      </c>
      <c r="G460" s="14">
        <v>2.728777</v>
      </c>
      <c r="H460" s="14">
        <v>2.5396100000000001</v>
      </c>
      <c r="I460" s="14">
        <v>79.454300000000003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>
        <v>12158</v>
      </c>
    </row>
    <row r="461" spans="1:15">
      <c r="A461" s="12" t="s">
        <v>52</v>
      </c>
      <c r="B461" s="14" t="s">
        <v>43</v>
      </c>
      <c r="C461" t="s">
        <v>42</v>
      </c>
      <c r="D461" t="s">
        <v>32</v>
      </c>
      <c r="E461">
        <v>19</v>
      </c>
      <c r="F461" t="str">
        <f t="shared" si="7"/>
        <v>Aggregate1-in-10August Typical Event Day50% Cycling19</v>
      </c>
      <c r="G461" s="14">
        <v>38.994219999999999</v>
      </c>
      <c r="H461" s="14">
        <v>36.291029999999999</v>
      </c>
      <c r="I461" s="14">
        <v>79.454300000000003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>
        <v>12158</v>
      </c>
    </row>
    <row r="462" spans="1:15">
      <c r="A462" s="12" t="s">
        <v>31</v>
      </c>
      <c r="B462" s="14" t="s">
        <v>43</v>
      </c>
      <c r="C462" t="s">
        <v>42</v>
      </c>
      <c r="D462" t="s">
        <v>32</v>
      </c>
      <c r="E462">
        <v>20</v>
      </c>
      <c r="F462" t="str">
        <f t="shared" si="7"/>
        <v>Average Per Ton1-in-10August Typical Event Day50% Cycling20</v>
      </c>
      <c r="G462" s="14">
        <v>0.767401</v>
      </c>
      <c r="H462" s="14">
        <v>0.67851859999999997</v>
      </c>
      <c r="I462" s="14">
        <v>76.489400000000003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>
        <v>12158</v>
      </c>
    </row>
    <row r="463" spans="1:15">
      <c r="A463" s="12" t="s">
        <v>29</v>
      </c>
      <c r="B463" s="14" t="s">
        <v>43</v>
      </c>
      <c r="C463" t="s">
        <v>42</v>
      </c>
      <c r="D463" t="s">
        <v>32</v>
      </c>
      <c r="E463">
        <v>20</v>
      </c>
      <c r="F463" t="str">
        <f t="shared" si="7"/>
        <v>Average Per Premise1-in-10August Typical Event Day50% Cycling20</v>
      </c>
      <c r="G463" s="14">
        <v>3.1580590000000002</v>
      </c>
      <c r="H463" s="14">
        <v>2.792284</v>
      </c>
      <c r="I463" s="14">
        <v>76.489400000000003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>
        <v>12158</v>
      </c>
    </row>
    <row r="464" spans="1:15">
      <c r="A464" s="12" t="s">
        <v>30</v>
      </c>
      <c r="B464" s="14" t="s">
        <v>43</v>
      </c>
      <c r="C464" t="s">
        <v>42</v>
      </c>
      <c r="D464" t="s">
        <v>32</v>
      </c>
      <c r="E464">
        <v>20</v>
      </c>
      <c r="F464" t="str">
        <f t="shared" si="7"/>
        <v>Average Per Device1-in-10August Typical Event Day50% Cycling20</v>
      </c>
      <c r="G464" s="14">
        <v>2.6868919999999998</v>
      </c>
      <c r="H464" s="14">
        <v>2.3756889999999999</v>
      </c>
      <c r="I464" s="14">
        <v>76.489400000000003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>
        <v>12158</v>
      </c>
    </row>
    <row r="465" spans="1:15">
      <c r="A465" s="12" t="s">
        <v>52</v>
      </c>
      <c r="B465" s="14" t="s">
        <v>43</v>
      </c>
      <c r="C465" t="s">
        <v>42</v>
      </c>
      <c r="D465" t="s">
        <v>32</v>
      </c>
      <c r="E465">
        <v>20</v>
      </c>
      <c r="F465" t="str">
        <f t="shared" si="7"/>
        <v>Aggregate1-in-10August Typical Event Day50% Cycling20</v>
      </c>
      <c r="G465" s="14">
        <v>38.395679999999999</v>
      </c>
      <c r="H465" s="14">
        <v>33.948590000000003</v>
      </c>
      <c r="I465" s="14">
        <v>76.489400000000003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>
        <v>12158</v>
      </c>
    </row>
    <row r="466" spans="1:15">
      <c r="A466" s="12" t="s">
        <v>31</v>
      </c>
      <c r="B466" s="14" t="s">
        <v>43</v>
      </c>
      <c r="C466" t="s">
        <v>42</v>
      </c>
      <c r="D466" t="s">
        <v>32</v>
      </c>
      <c r="E466">
        <v>21</v>
      </c>
      <c r="F466" t="str">
        <f t="shared" si="7"/>
        <v>Average Per Ton1-in-10August Typical Event Day50% Cycling21</v>
      </c>
      <c r="G466" s="14">
        <v>0.70809999999999995</v>
      </c>
      <c r="H466" s="14">
        <v>0.6423449</v>
      </c>
      <c r="I466" s="14">
        <v>75.124899999999997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>
        <v>12158</v>
      </c>
    </row>
    <row r="467" spans="1:15">
      <c r="A467" s="12" t="s">
        <v>29</v>
      </c>
      <c r="B467" s="14" t="s">
        <v>43</v>
      </c>
      <c r="C467" t="s">
        <v>42</v>
      </c>
      <c r="D467" t="s">
        <v>32</v>
      </c>
      <c r="E467">
        <v>21</v>
      </c>
      <c r="F467" t="str">
        <f t="shared" si="7"/>
        <v>Average Per Premise1-in-10August Typical Event Day50% Cycling21</v>
      </c>
      <c r="G467" s="14">
        <v>2.9140199999999998</v>
      </c>
      <c r="H467" s="14">
        <v>2.6434199999999999</v>
      </c>
      <c r="I467" s="14">
        <v>75.124899999999997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>
        <v>12158</v>
      </c>
    </row>
    <row r="468" spans="1:15">
      <c r="A468" s="12" t="s">
        <v>30</v>
      </c>
      <c r="B468" s="14" t="s">
        <v>43</v>
      </c>
      <c r="C468" t="s">
        <v>42</v>
      </c>
      <c r="D468" t="s">
        <v>32</v>
      </c>
      <c r="E468">
        <v>21</v>
      </c>
      <c r="F468" t="str">
        <f t="shared" si="7"/>
        <v>Average Per Device1-in-10August Typical Event Day50% Cycling21</v>
      </c>
      <c r="G468" s="14">
        <v>2.4792619999999999</v>
      </c>
      <c r="H468" s="14">
        <v>2.249034</v>
      </c>
      <c r="I468" s="14">
        <v>75.124899999999997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>
        <v>12158</v>
      </c>
    </row>
    <row r="469" spans="1:15">
      <c r="A469" s="12" t="s">
        <v>52</v>
      </c>
      <c r="B469" s="14" t="s">
        <v>43</v>
      </c>
      <c r="C469" t="s">
        <v>42</v>
      </c>
      <c r="D469" t="s">
        <v>32</v>
      </c>
      <c r="E469">
        <v>21</v>
      </c>
      <c r="F469" t="str">
        <f t="shared" si="7"/>
        <v>Aggregate1-in-10August Typical Event Day50% Cycling21</v>
      </c>
      <c r="G469" s="14">
        <v>35.428649999999998</v>
      </c>
      <c r="H469" s="14">
        <v>32.1387</v>
      </c>
      <c r="I469" s="14">
        <v>75.124899999999997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>
        <v>12158</v>
      </c>
    </row>
    <row r="470" spans="1:15">
      <c r="A470" s="12" t="s">
        <v>31</v>
      </c>
      <c r="B470" s="14" t="s">
        <v>43</v>
      </c>
      <c r="C470" t="s">
        <v>42</v>
      </c>
      <c r="D470" t="s">
        <v>32</v>
      </c>
      <c r="E470">
        <v>22</v>
      </c>
      <c r="F470" t="str">
        <f t="shared" si="7"/>
        <v>Average Per Ton1-in-10August Typical Event Day50% Cycling22</v>
      </c>
      <c r="G470" s="14">
        <v>0.61553869999999999</v>
      </c>
      <c r="H470" s="14">
        <v>0.57712909999999995</v>
      </c>
      <c r="I470" s="14">
        <v>73.817499999999995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>
        <v>12158</v>
      </c>
    </row>
    <row r="471" spans="1:15">
      <c r="A471" s="12" t="s">
        <v>29</v>
      </c>
      <c r="B471" s="14" t="s">
        <v>43</v>
      </c>
      <c r="C471" t="s">
        <v>42</v>
      </c>
      <c r="D471" t="s">
        <v>32</v>
      </c>
      <c r="E471">
        <v>22</v>
      </c>
      <c r="F471" t="str">
        <f t="shared" si="7"/>
        <v>Average Per Premise1-in-10August Typical Event Day50% Cycling22</v>
      </c>
      <c r="G471" s="14">
        <v>2.5331049999999999</v>
      </c>
      <c r="H471" s="14">
        <v>2.3750399999999998</v>
      </c>
      <c r="I471" s="14">
        <v>73.817499999999995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>
        <v>12158</v>
      </c>
    </row>
    <row r="472" spans="1:15">
      <c r="A472" s="12" t="s">
        <v>30</v>
      </c>
      <c r="B472" s="14" t="s">
        <v>43</v>
      </c>
      <c r="C472" t="s">
        <v>42</v>
      </c>
      <c r="D472" t="s">
        <v>32</v>
      </c>
      <c r="E472">
        <v>22</v>
      </c>
      <c r="F472" t="str">
        <f t="shared" si="7"/>
        <v>Average Per Device1-in-10August Typical Event Day50% Cycling22</v>
      </c>
      <c r="G472" s="14">
        <v>2.1551779999999998</v>
      </c>
      <c r="H472" s="14">
        <v>2.0206949999999999</v>
      </c>
      <c r="I472" s="14">
        <v>73.817499999999995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>
        <v>12158</v>
      </c>
    </row>
    <row r="473" spans="1:15">
      <c r="A473" s="12" t="s">
        <v>52</v>
      </c>
      <c r="B473" s="14" t="s">
        <v>43</v>
      </c>
      <c r="C473" t="s">
        <v>42</v>
      </c>
      <c r="D473" t="s">
        <v>32</v>
      </c>
      <c r="E473">
        <v>22</v>
      </c>
      <c r="F473" t="str">
        <f t="shared" si="7"/>
        <v>Aggregate1-in-10August Typical Event Day50% Cycling22</v>
      </c>
      <c r="G473" s="14">
        <v>30.797499999999999</v>
      </c>
      <c r="H473" s="14">
        <v>28.875730000000001</v>
      </c>
      <c r="I473" s="14">
        <v>73.817499999999995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>
        <v>12158</v>
      </c>
    </row>
    <row r="474" spans="1:15">
      <c r="A474" s="12" t="s">
        <v>31</v>
      </c>
      <c r="B474" s="14" t="s">
        <v>43</v>
      </c>
      <c r="C474" t="s">
        <v>42</v>
      </c>
      <c r="D474" t="s">
        <v>32</v>
      </c>
      <c r="E474">
        <v>23</v>
      </c>
      <c r="F474" t="str">
        <f t="shared" si="7"/>
        <v>Average Per Ton1-in-10August Typical Event Day50% Cycling23</v>
      </c>
      <c r="G474" s="14">
        <v>0.50025940000000002</v>
      </c>
      <c r="H474" s="14">
        <v>0.47981479999999999</v>
      </c>
      <c r="I474" s="14">
        <v>72.743600000000001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>
        <v>12158</v>
      </c>
    </row>
    <row r="475" spans="1:15">
      <c r="A475" s="12" t="s">
        <v>29</v>
      </c>
      <c r="B475" s="14" t="s">
        <v>43</v>
      </c>
      <c r="C475" t="s">
        <v>42</v>
      </c>
      <c r="D475" t="s">
        <v>32</v>
      </c>
      <c r="E475">
        <v>23</v>
      </c>
      <c r="F475" t="str">
        <f t="shared" si="7"/>
        <v>Average Per Premise1-in-10August Typical Event Day50% Cycling23</v>
      </c>
      <c r="G475" s="14">
        <v>2.0587</v>
      </c>
      <c r="H475" s="14">
        <v>1.9745649999999999</v>
      </c>
      <c r="I475" s="14">
        <v>72.743600000000001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>
        <v>12158</v>
      </c>
    </row>
    <row r="476" spans="1:15">
      <c r="A476" s="12" t="s">
        <v>30</v>
      </c>
      <c r="B476" s="14" t="s">
        <v>43</v>
      </c>
      <c r="C476" t="s">
        <v>42</v>
      </c>
      <c r="D476" t="s">
        <v>32</v>
      </c>
      <c r="E476">
        <v>23</v>
      </c>
      <c r="F476" t="str">
        <f t="shared" si="7"/>
        <v>Average Per Device1-in-10August Typical Event Day50% Cycling23</v>
      </c>
      <c r="G476" s="14">
        <v>1.751552</v>
      </c>
      <c r="H476" s="14">
        <v>1.67997</v>
      </c>
      <c r="I476" s="14">
        <v>72.743600000000001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>
        <v>12158</v>
      </c>
    </row>
    <row r="477" spans="1:15">
      <c r="A477" s="12" t="s">
        <v>52</v>
      </c>
      <c r="B477" s="14" t="s">
        <v>43</v>
      </c>
      <c r="C477" t="s">
        <v>42</v>
      </c>
      <c r="D477" t="s">
        <v>32</v>
      </c>
      <c r="E477">
        <v>23</v>
      </c>
      <c r="F477" t="str">
        <f t="shared" si="7"/>
        <v>Aggregate1-in-10August Typical Event Day50% Cycling23</v>
      </c>
      <c r="G477" s="14">
        <v>25.029679999999999</v>
      </c>
      <c r="H477" s="14">
        <v>24.006769999999999</v>
      </c>
      <c r="I477" s="14">
        <v>72.743600000000001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>
        <v>12158</v>
      </c>
    </row>
    <row r="478" spans="1:15">
      <c r="A478" s="12" t="s">
        <v>31</v>
      </c>
      <c r="B478" s="14" t="s">
        <v>43</v>
      </c>
      <c r="C478" t="s">
        <v>42</v>
      </c>
      <c r="D478" t="s">
        <v>32</v>
      </c>
      <c r="E478">
        <v>24</v>
      </c>
      <c r="F478" t="str">
        <f t="shared" si="7"/>
        <v>Average Per Ton1-in-10August Typical Event Day50% Cycling24</v>
      </c>
      <c r="G478" s="14">
        <v>0.41329320000000003</v>
      </c>
      <c r="H478" s="14">
        <v>0.392733</v>
      </c>
      <c r="I478" s="14">
        <v>72.107900000000001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>
        <v>12158</v>
      </c>
    </row>
    <row r="479" spans="1:15">
      <c r="A479" s="12" t="s">
        <v>29</v>
      </c>
      <c r="B479" s="14" t="s">
        <v>43</v>
      </c>
      <c r="C479" t="s">
        <v>42</v>
      </c>
      <c r="D479" t="s">
        <v>32</v>
      </c>
      <c r="E479">
        <v>24</v>
      </c>
      <c r="F479" t="str">
        <f t="shared" si="7"/>
        <v>Average Per Premise1-in-10August Typical Event Day50% Cycling24</v>
      </c>
      <c r="G479" s="14">
        <v>1.7008110000000001</v>
      </c>
      <c r="H479" s="14">
        <v>1.616201</v>
      </c>
      <c r="I479" s="14">
        <v>72.107900000000001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>
        <v>12158</v>
      </c>
    </row>
    <row r="480" spans="1:15">
      <c r="A480" s="12" t="s">
        <v>30</v>
      </c>
      <c r="B480" s="14" t="s">
        <v>43</v>
      </c>
      <c r="C480" t="s">
        <v>42</v>
      </c>
      <c r="D480" t="s">
        <v>32</v>
      </c>
      <c r="E480">
        <v>24</v>
      </c>
      <c r="F480" t="str">
        <f t="shared" si="7"/>
        <v>Average Per Device1-in-10August Typical Event Day50% Cycling24</v>
      </c>
      <c r="G480" s="14">
        <v>1.447058</v>
      </c>
      <c r="H480" s="14">
        <v>1.3750709999999999</v>
      </c>
      <c r="I480" s="14">
        <v>72.107900000000001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>
        <v>12158</v>
      </c>
    </row>
    <row r="481" spans="1:15">
      <c r="A481" s="12" t="s">
        <v>52</v>
      </c>
      <c r="B481" s="14" t="s">
        <v>43</v>
      </c>
      <c r="C481" t="s">
        <v>42</v>
      </c>
      <c r="D481" t="s">
        <v>32</v>
      </c>
      <c r="E481">
        <v>24</v>
      </c>
      <c r="F481" t="str">
        <f t="shared" si="7"/>
        <v>Aggregate1-in-10August Typical Event Day50% Cycling24</v>
      </c>
      <c r="G481" s="14">
        <v>20.678470000000001</v>
      </c>
      <c r="H481" s="14">
        <v>19.64977</v>
      </c>
      <c r="I481" s="14">
        <v>72.107900000000001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>
        <v>12158</v>
      </c>
    </row>
    <row r="482" spans="1:15">
      <c r="A482" s="12" t="s">
        <v>31</v>
      </c>
      <c r="B482" s="14" t="s">
        <v>43</v>
      </c>
      <c r="C482" t="s">
        <v>42</v>
      </c>
      <c r="D482" t="s">
        <v>27</v>
      </c>
      <c r="E482">
        <v>1</v>
      </c>
      <c r="F482" t="str">
        <f t="shared" si="7"/>
        <v>Average Per Ton1-in-10August Typical Event DayAll1</v>
      </c>
      <c r="G482" s="14">
        <v>0.26975480000000002</v>
      </c>
      <c r="H482" s="14">
        <v>0.26975480000000002</v>
      </c>
      <c r="I482" s="14">
        <v>72.0488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>
        <v>23602</v>
      </c>
    </row>
    <row r="483" spans="1:15">
      <c r="A483" s="12" t="s">
        <v>29</v>
      </c>
      <c r="B483" s="14" t="s">
        <v>43</v>
      </c>
      <c r="C483" t="s">
        <v>42</v>
      </c>
      <c r="D483" t="s">
        <v>27</v>
      </c>
      <c r="E483">
        <v>1</v>
      </c>
      <c r="F483" t="str">
        <f t="shared" si="7"/>
        <v>Average Per Premise1-in-10August Typical Event DayAll1</v>
      </c>
      <c r="G483" s="14">
        <v>1.1563369999999999</v>
      </c>
      <c r="H483" s="14">
        <v>1.1563369999999999</v>
      </c>
      <c r="I483" s="14">
        <v>72.0488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>
        <v>23602</v>
      </c>
    </row>
    <row r="484" spans="1:15">
      <c r="A484" s="12" t="s">
        <v>30</v>
      </c>
      <c r="B484" s="14" t="s">
        <v>43</v>
      </c>
      <c r="C484" t="s">
        <v>42</v>
      </c>
      <c r="D484" t="s">
        <v>27</v>
      </c>
      <c r="E484">
        <v>1</v>
      </c>
      <c r="F484" t="str">
        <f t="shared" si="7"/>
        <v>Average Per Device1-in-10August Typical Event DayAll1</v>
      </c>
      <c r="G484" s="14">
        <v>0.96104909999999999</v>
      </c>
      <c r="H484" s="14">
        <v>0.96104909999999999</v>
      </c>
      <c r="I484" s="14">
        <v>72.0488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>
        <v>23602</v>
      </c>
    </row>
    <row r="485" spans="1:15">
      <c r="A485" s="12" t="s">
        <v>52</v>
      </c>
      <c r="B485" s="14" t="s">
        <v>43</v>
      </c>
      <c r="C485" t="s">
        <v>42</v>
      </c>
      <c r="D485" t="s">
        <v>27</v>
      </c>
      <c r="E485">
        <v>1</v>
      </c>
      <c r="F485" t="str">
        <f t="shared" si="7"/>
        <v>Aggregate1-in-10August Typical Event DayAll1</v>
      </c>
      <c r="G485" s="14">
        <v>27.291869999999999</v>
      </c>
      <c r="H485" s="14">
        <v>27.291869999999999</v>
      </c>
      <c r="I485" s="14">
        <v>72.0488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>
        <v>23602</v>
      </c>
    </row>
    <row r="486" spans="1:15">
      <c r="A486" s="12" t="s">
        <v>31</v>
      </c>
      <c r="B486" s="14" t="s">
        <v>43</v>
      </c>
      <c r="C486" t="s">
        <v>42</v>
      </c>
      <c r="D486" t="s">
        <v>27</v>
      </c>
      <c r="E486">
        <v>2</v>
      </c>
      <c r="F486" t="str">
        <f t="shared" si="7"/>
        <v>Average Per Ton1-in-10August Typical Event DayAll2</v>
      </c>
      <c r="G486" s="14">
        <v>0.23412549999999999</v>
      </c>
      <c r="H486" s="14">
        <v>0.23412549999999999</v>
      </c>
      <c r="I486" s="14">
        <v>71.562399999999997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>
        <v>23602</v>
      </c>
    </row>
    <row r="487" spans="1:15">
      <c r="A487" s="12" t="s">
        <v>29</v>
      </c>
      <c r="B487" s="14" t="s">
        <v>43</v>
      </c>
      <c r="C487" t="s">
        <v>42</v>
      </c>
      <c r="D487" t="s">
        <v>27</v>
      </c>
      <c r="E487">
        <v>2</v>
      </c>
      <c r="F487" t="str">
        <f t="shared" si="7"/>
        <v>Average Per Premise1-in-10August Typical Event DayAll2</v>
      </c>
      <c r="G487" s="14">
        <v>1.0036080000000001</v>
      </c>
      <c r="H487" s="14">
        <v>1.0036080000000001</v>
      </c>
      <c r="I487" s="14">
        <v>71.562399999999997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>
        <v>23602</v>
      </c>
    </row>
    <row r="488" spans="1:15">
      <c r="A488" s="12" t="s">
        <v>30</v>
      </c>
      <c r="B488" s="14" t="s">
        <v>43</v>
      </c>
      <c r="C488" t="s">
        <v>42</v>
      </c>
      <c r="D488" t="s">
        <v>27</v>
      </c>
      <c r="E488">
        <v>2</v>
      </c>
      <c r="F488" t="str">
        <f t="shared" si="7"/>
        <v>Average Per Device1-in-10August Typical Event DayAll2</v>
      </c>
      <c r="G488" s="14">
        <v>0.83411349999999995</v>
      </c>
      <c r="H488" s="14">
        <v>0.83411349999999995</v>
      </c>
      <c r="I488" s="14">
        <v>71.562399999999997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>
        <v>23602</v>
      </c>
    </row>
    <row r="489" spans="1:15">
      <c r="A489" s="12" t="s">
        <v>52</v>
      </c>
      <c r="B489" s="14" t="s">
        <v>43</v>
      </c>
      <c r="C489" t="s">
        <v>42</v>
      </c>
      <c r="D489" t="s">
        <v>27</v>
      </c>
      <c r="E489">
        <v>2</v>
      </c>
      <c r="F489" t="str">
        <f t="shared" si="7"/>
        <v>Aggregate1-in-10August Typical Event DayAll2</v>
      </c>
      <c r="G489" s="14">
        <v>23.687149999999999</v>
      </c>
      <c r="H489" s="14">
        <v>23.687149999999999</v>
      </c>
      <c r="I489" s="14">
        <v>71.562399999999997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>
        <v>23602</v>
      </c>
    </row>
    <row r="490" spans="1:15">
      <c r="A490" s="12" t="s">
        <v>31</v>
      </c>
      <c r="B490" s="14" t="s">
        <v>43</v>
      </c>
      <c r="C490" t="s">
        <v>42</v>
      </c>
      <c r="D490" t="s">
        <v>27</v>
      </c>
      <c r="E490">
        <v>3</v>
      </c>
      <c r="F490" t="str">
        <f t="shared" si="7"/>
        <v>Average Per Ton1-in-10August Typical Event DayAll3</v>
      </c>
      <c r="G490" s="14">
        <v>0.2117878</v>
      </c>
      <c r="H490" s="14">
        <v>0.2117878</v>
      </c>
      <c r="I490" s="14">
        <v>71.148499999999999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>
        <v>23602</v>
      </c>
    </row>
    <row r="491" spans="1:15">
      <c r="A491" s="12" t="s">
        <v>29</v>
      </c>
      <c r="B491" s="14" t="s">
        <v>43</v>
      </c>
      <c r="C491" t="s">
        <v>42</v>
      </c>
      <c r="D491" t="s">
        <v>27</v>
      </c>
      <c r="E491">
        <v>3</v>
      </c>
      <c r="F491" t="str">
        <f t="shared" si="7"/>
        <v>Average Per Premise1-in-10August Typical Event DayAll3</v>
      </c>
      <c r="G491" s="14">
        <v>0.90785459999999996</v>
      </c>
      <c r="H491" s="14">
        <v>0.90785459999999996</v>
      </c>
      <c r="I491" s="14">
        <v>71.148499999999999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>
        <v>23602</v>
      </c>
    </row>
    <row r="492" spans="1:15">
      <c r="A492" s="12" t="s">
        <v>30</v>
      </c>
      <c r="B492" s="14" t="s">
        <v>43</v>
      </c>
      <c r="C492" t="s">
        <v>42</v>
      </c>
      <c r="D492" t="s">
        <v>27</v>
      </c>
      <c r="E492">
        <v>3</v>
      </c>
      <c r="F492" t="str">
        <f t="shared" si="7"/>
        <v>Average Per Device1-in-10August Typical Event DayAll3</v>
      </c>
      <c r="G492" s="14">
        <v>0.75453139999999996</v>
      </c>
      <c r="H492" s="14">
        <v>0.75453139999999996</v>
      </c>
      <c r="I492" s="14">
        <v>71.148499999999999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>
        <v>23602</v>
      </c>
    </row>
    <row r="493" spans="1:15">
      <c r="A493" s="12" t="s">
        <v>52</v>
      </c>
      <c r="B493" s="14" t="s">
        <v>43</v>
      </c>
      <c r="C493" t="s">
        <v>42</v>
      </c>
      <c r="D493" t="s">
        <v>27</v>
      </c>
      <c r="E493">
        <v>3</v>
      </c>
      <c r="F493" t="str">
        <f t="shared" si="7"/>
        <v>Aggregate1-in-10August Typical Event DayAll3</v>
      </c>
      <c r="G493" s="14">
        <v>21.42718</v>
      </c>
      <c r="H493" s="14">
        <v>21.42718</v>
      </c>
      <c r="I493" s="14">
        <v>71.148499999999999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>
        <v>23602</v>
      </c>
    </row>
    <row r="494" spans="1:15">
      <c r="A494" s="12" t="s">
        <v>31</v>
      </c>
      <c r="B494" s="14" t="s">
        <v>43</v>
      </c>
      <c r="C494" t="s">
        <v>42</v>
      </c>
      <c r="D494" t="s">
        <v>27</v>
      </c>
      <c r="E494">
        <v>4</v>
      </c>
      <c r="F494" t="str">
        <f t="shared" si="7"/>
        <v>Average Per Ton1-in-10August Typical Event DayAll4</v>
      </c>
      <c r="G494" s="14">
        <v>0.1917624</v>
      </c>
      <c r="H494" s="14">
        <v>0.1917624</v>
      </c>
      <c r="I494" s="14">
        <v>70.507800000000003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>
        <v>23602</v>
      </c>
    </row>
    <row r="495" spans="1:15">
      <c r="A495" s="12" t="s">
        <v>29</v>
      </c>
      <c r="B495" s="14" t="s">
        <v>43</v>
      </c>
      <c r="C495" t="s">
        <v>42</v>
      </c>
      <c r="D495" t="s">
        <v>27</v>
      </c>
      <c r="E495">
        <v>4</v>
      </c>
      <c r="F495" t="str">
        <f t="shared" si="7"/>
        <v>Average Per Premise1-in-10August Typical Event DayAll4</v>
      </c>
      <c r="G495" s="14">
        <v>0.82201310000000005</v>
      </c>
      <c r="H495" s="14">
        <v>0.82201310000000005</v>
      </c>
      <c r="I495" s="14">
        <v>70.507800000000003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>
        <v>23602</v>
      </c>
    </row>
    <row r="496" spans="1:15">
      <c r="A496" s="12" t="s">
        <v>30</v>
      </c>
      <c r="B496" s="14" t="s">
        <v>43</v>
      </c>
      <c r="C496" t="s">
        <v>42</v>
      </c>
      <c r="D496" t="s">
        <v>27</v>
      </c>
      <c r="E496">
        <v>4</v>
      </c>
      <c r="F496" t="str">
        <f t="shared" si="7"/>
        <v>Average Per Device1-in-10August Typical Event DayAll4</v>
      </c>
      <c r="G496" s="14">
        <v>0.68318730000000005</v>
      </c>
      <c r="H496" s="14">
        <v>0.68318730000000005</v>
      </c>
      <c r="I496" s="14">
        <v>70.507800000000003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>
        <v>23602</v>
      </c>
    </row>
    <row r="497" spans="1:15">
      <c r="A497" s="12" t="s">
        <v>52</v>
      </c>
      <c r="B497" s="14" t="s">
        <v>43</v>
      </c>
      <c r="C497" t="s">
        <v>42</v>
      </c>
      <c r="D497" t="s">
        <v>27</v>
      </c>
      <c r="E497">
        <v>4</v>
      </c>
      <c r="F497" t="str">
        <f t="shared" si="7"/>
        <v>Aggregate1-in-10August Typical Event DayAll4</v>
      </c>
      <c r="G497" s="14">
        <v>19.401150000000001</v>
      </c>
      <c r="H497" s="14">
        <v>19.401150000000001</v>
      </c>
      <c r="I497" s="14">
        <v>70.507800000000003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>
        <v>23602</v>
      </c>
    </row>
    <row r="498" spans="1:15">
      <c r="A498" s="12" t="s">
        <v>31</v>
      </c>
      <c r="B498" s="14" t="s">
        <v>43</v>
      </c>
      <c r="C498" t="s">
        <v>42</v>
      </c>
      <c r="D498" t="s">
        <v>27</v>
      </c>
      <c r="E498">
        <v>5</v>
      </c>
      <c r="F498" t="str">
        <f t="shared" si="7"/>
        <v>Average Per Ton1-in-10August Typical Event DayAll5</v>
      </c>
      <c r="G498" s="14">
        <v>0.1828186</v>
      </c>
      <c r="H498" s="14">
        <v>0.1828186</v>
      </c>
      <c r="I498" s="14">
        <v>70.337400000000002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>
        <v>23602</v>
      </c>
    </row>
    <row r="499" spans="1:15">
      <c r="A499" s="12" t="s">
        <v>29</v>
      </c>
      <c r="B499" s="14" t="s">
        <v>43</v>
      </c>
      <c r="C499" t="s">
        <v>42</v>
      </c>
      <c r="D499" t="s">
        <v>27</v>
      </c>
      <c r="E499">
        <v>5</v>
      </c>
      <c r="F499" t="str">
        <f t="shared" si="7"/>
        <v>Average Per Premise1-in-10August Typical Event DayAll5</v>
      </c>
      <c r="G499" s="14">
        <v>0.78367450000000005</v>
      </c>
      <c r="H499" s="14">
        <v>0.78367450000000005</v>
      </c>
      <c r="I499" s="14">
        <v>70.337400000000002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>
        <v>23602</v>
      </c>
    </row>
    <row r="500" spans="1:15">
      <c r="A500" s="12" t="s">
        <v>30</v>
      </c>
      <c r="B500" s="14" t="s">
        <v>43</v>
      </c>
      <c r="C500" t="s">
        <v>42</v>
      </c>
      <c r="D500" t="s">
        <v>27</v>
      </c>
      <c r="E500">
        <v>5</v>
      </c>
      <c r="F500" t="str">
        <f t="shared" si="7"/>
        <v>Average Per Device1-in-10August Typical Event DayAll5</v>
      </c>
      <c r="G500" s="14">
        <v>0.65132350000000006</v>
      </c>
      <c r="H500" s="14">
        <v>0.65132350000000006</v>
      </c>
      <c r="I500" s="14">
        <v>70.337400000000002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>
        <v>23602</v>
      </c>
    </row>
    <row r="501" spans="1:15">
      <c r="A501" s="12" t="s">
        <v>52</v>
      </c>
      <c r="B501" s="14" t="s">
        <v>43</v>
      </c>
      <c r="C501" t="s">
        <v>42</v>
      </c>
      <c r="D501" t="s">
        <v>27</v>
      </c>
      <c r="E501">
        <v>5</v>
      </c>
      <c r="F501" t="str">
        <f t="shared" si="7"/>
        <v>Aggregate1-in-10August Typical Event DayAll5</v>
      </c>
      <c r="G501" s="14">
        <v>18.496289999999998</v>
      </c>
      <c r="H501" s="14">
        <v>18.496289999999998</v>
      </c>
      <c r="I501" s="14">
        <v>70.337400000000002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>
        <v>23602</v>
      </c>
    </row>
    <row r="502" spans="1:15">
      <c r="A502" s="12" t="s">
        <v>31</v>
      </c>
      <c r="B502" s="14" t="s">
        <v>43</v>
      </c>
      <c r="C502" t="s">
        <v>42</v>
      </c>
      <c r="D502" t="s">
        <v>27</v>
      </c>
      <c r="E502">
        <v>6</v>
      </c>
      <c r="F502" t="str">
        <f t="shared" si="7"/>
        <v>Average Per Ton1-in-10August Typical Event DayAll6</v>
      </c>
      <c r="G502" s="14">
        <v>0.1917768</v>
      </c>
      <c r="H502" s="14">
        <v>0.1917768</v>
      </c>
      <c r="I502" s="14">
        <v>70.393600000000006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>
        <v>23602</v>
      </c>
    </row>
    <row r="503" spans="1:15">
      <c r="A503" s="12" t="s">
        <v>29</v>
      </c>
      <c r="B503" s="14" t="s">
        <v>43</v>
      </c>
      <c r="C503" t="s">
        <v>42</v>
      </c>
      <c r="D503" t="s">
        <v>27</v>
      </c>
      <c r="E503">
        <v>6</v>
      </c>
      <c r="F503" t="str">
        <f t="shared" si="7"/>
        <v>Average Per Premise1-in-10August Typical Event DayAll6</v>
      </c>
      <c r="G503" s="14">
        <v>0.82207490000000005</v>
      </c>
      <c r="H503" s="14">
        <v>0.82207490000000005</v>
      </c>
      <c r="I503" s="14">
        <v>70.393600000000006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>
        <v>23602</v>
      </c>
    </row>
    <row r="504" spans="1:15">
      <c r="A504" s="12" t="s">
        <v>30</v>
      </c>
      <c r="B504" s="14" t="s">
        <v>43</v>
      </c>
      <c r="C504" t="s">
        <v>42</v>
      </c>
      <c r="D504" t="s">
        <v>27</v>
      </c>
      <c r="E504">
        <v>6</v>
      </c>
      <c r="F504" t="str">
        <f t="shared" si="7"/>
        <v>Average Per Device1-in-10August Typical Event DayAll6</v>
      </c>
      <c r="G504" s="14">
        <v>0.68323869999999998</v>
      </c>
      <c r="H504" s="14">
        <v>0.68323869999999998</v>
      </c>
      <c r="I504" s="14">
        <v>70.393600000000006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>
        <v>23602</v>
      </c>
    </row>
    <row r="505" spans="1:15">
      <c r="A505" s="12" t="s">
        <v>52</v>
      </c>
      <c r="B505" s="14" t="s">
        <v>43</v>
      </c>
      <c r="C505" t="s">
        <v>42</v>
      </c>
      <c r="D505" t="s">
        <v>27</v>
      </c>
      <c r="E505">
        <v>6</v>
      </c>
      <c r="F505" t="str">
        <f t="shared" si="7"/>
        <v>Aggregate1-in-10August Typical Event DayAll6</v>
      </c>
      <c r="G505" s="14">
        <v>19.402609999999999</v>
      </c>
      <c r="H505" s="14">
        <v>19.402609999999999</v>
      </c>
      <c r="I505" s="14">
        <v>70.393600000000006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>
        <v>23602</v>
      </c>
    </row>
    <row r="506" spans="1:15">
      <c r="A506" s="12" t="s">
        <v>31</v>
      </c>
      <c r="B506" s="14" t="s">
        <v>43</v>
      </c>
      <c r="C506" t="s">
        <v>42</v>
      </c>
      <c r="D506" t="s">
        <v>27</v>
      </c>
      <c r="E506">
        <v>7</v>
      </c>
      <c r="F506" t="str">
        <f t="shared" si="7"/>
        <v>Average Per Ton1-in-10August Typical Event DayAll7</v>
      </c>
      <c r="G506" s="14">
        <v>0.22039249999999999</v>
      </c>
      <c r="H506" s="14">
        <v>0.22039249999999999</v>
      </c>
      <c r="I506" s="14">
        <v>71.0458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>
        <v>23602</v>
      </c>
    </row>
    <row r="507" spans="1:15">
      <c r="A507" s="12" t="s">
        <v>29</v>
      </c>
      <c r="B507" s="14" t="s">
        <v>43</v>
      </c>
      <c r="C507" t="s">
        <v>42</v>
      </c>
      <c r="D507" t="s">
        <v>27</v>
      </c>
      <c r="E507">
        <v>7</v>
      </c>
      <c r="F507" t="str">
        <f t="shared" si="7"/>
        <v>Average Per Premise1-in-10August Typical Event DayAll7</v>
      </c>
      <c r="G507" s="14">
        <v>0.94473969999999996</v>
      </c>
      <c r="H507" s="14">
        <v>0.94473969999999996</v>
      </c>
      <c r="I507" s="14">
        <v>71.0458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>
        <v>23602</v>
      </c>
    </row>
    <row r="508" spans="1:15">
      <c r="A508" s="12" t="s">
        <v>30</v>
      </c>
      <c r="B508" s="14" t="s">
        <v>43</v>
      </c>
      <c r="C508" t="s">
        <v>42</v>
      </c>
      <c r="D508" t="s">
        <v>27</v>
      </c>
      <c r="E508">
        <v>7</v>
      </c>
      <c r="F508" t="str">
        <f t="shared" si="7"/>
        <v>Average Per Device1-in-10August Typical Event DayAll7</v>
      </c>
      <c r="G508" s="14">
        <v>0.78518730000000003</v>
      </c>
      <c r="H508" s="14">
        <v>0.78518730000000003</v>
      </c>
      <c r="I508" s="14">
        <v>71.0458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>
        <v>23602</v>
      </c>
    </row>
    <row r="509" spans="1:15">
      <c r="A509" s="12" t="s">
        <v>52</v>
      </c>
      <c r="B509" s="14" t="s">
        <v>43</v>
      </c>
      <c r="C509" t="s">
        <v>42</v>
      </c>
      <c r="D509" t="s">
        <v>27</v>
      </c>
      <c r="E509">
        <v>7</v>
      </c>
      <c r="F509" t="str">
        <f t="shared" si="7"/>
        <v>Aggregate1-in-10August Typical Event DayAll7</v>
      </c>
      <c r="G509" s="14">
        <v>22.297750000000001</v>
      </c>
      <c r="H509" s="14">
        <v>22.297750000000001</v>
      </c>
      <c r="I509" s="14">
        <v>71.0458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>
        <v>23602</v>
      </c>
    </row>
    <row r="510" spans="1:15">
      <c r="A510" s="12" t="s">
        <v>31</v>
      </c>
      <c r="B510" s="14" t="s">
        <v>43</v>
      </c>
      <c r="C510" t="s">
        <v>42</v>
      </c>
      <c r="D510" t="s">
        <v>27</v>
      </c>
      <c r="E510">
        <v>8</v>
      </c>
      <c r="F510" t="str">
        <f t="shared" si="7"/>
        <v>Average Per Ton1-in-10August Typical Event DayAll8</v>
      </c>
      <c r="G510" s="14">
        <v>0.23394970000000001</v>
      </c>
      <c r="H510" s="14">
        <v>0.23394970000000001</v>
      </c>
      <c r="I510" s="14">
        <v>74.950800000000001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>
        <v>23602</v>
      </c>
    </row>
    <row r="511" spans="1:15">
      <c r="A511" s="12" t="s">
        <v>29</v>
      </c>
      <c r="B511" s="14" t="s">
        <v>43</v>
      </c>
      <c r="C511" t="s">
        <v>42</v>
      </c>
      <c r="D511" t="s">
        <v>27</v>
      </c>
      <c r="E511">
        <v>8</v>
      </c>
      <c r="F511" t="str">
        <f t="shared" si="7"/>
        <v>Average Per Premise1-in-10August Typical Event DayAll8</v>
      </c>
      <c r="G511" s="14">
        <v>1.0028539999999999</v>
      </c>
      <c r="H511" s="14">
        <v>1.0028539999999999</v>
      </c>
      <c r="I511" s="14">
        <v>74.950800000000001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>
        <v>23602</v>
      </c>
    </row>
    <row r="512" spans="1:15">
      <c r="A512" s="12" t="s">
        <v>30</v>
      </c>
      <c r="B512" s="14" t="s">
        <v>43</v>
      </c>
      <c r="C512" t="s">
        <v>42</v>
      </c>
      <c r="D512" t="s">
        <v>27</v>
      </c>
      <c r="E512">
        <v>8</v>
      </c>
      <c r="F512" t="str">
        <f t="shared" si="7"/>
        <v>Average Per Device1-in-10August Typical Event DayAll8</v>
      </c>
      <c r="G512" s="14">
        <v>0.83348719999999998</v>
      </c>
      <c r="H512" s="14">
        <v>0.83348719999999998</v>
      </c>
      <c r="I512" s="14">
        <v>74.950800000000001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>
        <v>23602</v>
      </c>
    </row>
    <row r="513" spans="1:15">
      <c r="A513" s="12" t="s">
        <v>52</v>
      </c>
      <c r="B513" s="14" t="s">
        <v>43</v>
      </c>
      <c r="C513" t="s">
        <v>42</v>
      </c>
      <c r="D513" t="s">
        <v>27</v>
      </c>
      <c r="E513">
        <v>8</v>
      </c>
      <c r="F513" t="str">
        <f t="shared" si="7"/>
        <v>Aggregate1-in-10August Typical Event DayAll8</v>
      </c>
      <c r="G513" s="14">
        <v>23.669370000000001</v>
      </c>
      <c r="H513" s="14">
        <v>23.669370000000001</v>
      </c>
      <c r="I513" s="14">
        <v>74.950800000000001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>
        <v>23602</v>
      </c>
    </row>
    <row r="514" spans="1:15">
      <c r="A514" s="12" t="s">
        <v>31</v>
      </c>
      <c r="B514" s="14" t="s">
        <v>43</v>
      </c>
      <c r="C514" t="s">
        <v>42</v>
      </c>
      <c r="D514" t="s">
        <v>27</v>
      </c>
      <c r="E514">
        <v>9</v>
      </c>
      <c r="F514" t="str">
        <f t="shared" si="7"/>
        <v>Average Per Ton1-in-10August Typical Event DayAll9</v>
      </c>
      <c r="G514" s="14">
        <v>0.25596799999999997</v>
      </c>
      <c r="H514" s="14">
        <v>0.25596799999999997</v>
      </c>
      <c r="I514" s="14">
        <v>79.063699999999997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>
        <v>23602</v>
      </c>
    </row>
    <row r="515" spans="1:15">
      <c r="A515" s="12" t="s">
        <v>29</v>
      </c>
      <c r="B515" s="14" t="s">
        <v>43</v>
      </c>
      <c r="C515" t="s">
        <v>42</v>
      </c>
      <c r="D515" t="s">
        <v>27</v>
      </c>
      <c r="E515">
        <v>9</v>
      </c>
      <c r="F515" t="str">
        <f t="shared" ref="F515:F578" si="8">CONCATENATE(A515,B515,C515,D515,E515)</f>
        <v>Average Per Premise1-in-10August Typical Event DayAll9</v>
      </c>
      <c r="G515" s="14">
        <v>1.0972390000000001</v>
      </c>
      <c r="H515" s="14">
        <v>1.0972390000000001</v>
      </c>
      <c r="I515" s="14">
        <v>79.063699999999997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>
        <v>23602</v>
      </c>
    </row>
    <row r="516" spans="1:15">
      <c r="A516" s="12" t="s">
        <v>30</v>
      </c>
      <c r="B516" s="14" t="s">
        <v>43</v>
      </c>
      <c r="C516" t="s">
        <v>42</v>
      </c>
      <c r="D516" t="s">
        <v>27</v>
      </c>
      <c r="E516">
        <v>9</v>
      </c>
      <c r="F516" t="str">
        <f t="shared" si="8"/>
        <v>Average Per Device1-in-10August Typical Event DayAll9</v>
      </c>
      <c r="G516" s="14">
        <v>0.91193139999999995</v>
      </c>
      <c r="H516" s="14">
        <v>0.91193139999999995</v>
      </c>
      <c r="I516" s="14">
        <v>79.063699999999997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>
        <v>23602</v>
      </c>
    </row>
    <row r="517" spans="1:15">
      <c r="A517" s="12" t="s">
        <v>52</v>
      </c>
      <c r="B517" s="14" t="s">
        <v>43</v>
      </c>
      <c r="C517" t="s">
        <v>42</v>
      </c>
      <c r="D517" t="s">
        <v>27</v>
      </c>
      <c r="E517">
        <v>9</v>
      </c>
      <c r="F517" t="str">
        <f t="shared" si="8"/>
        <v>Aggregate1-in-10August Typical Event DayAll9</v>
      </c>
      <c r="G517" s="14">
        <v>25.897030000000001</v>
      </c>
      <c r="H517" s="14">
        <v>25.897030000000001</v>
      </c>
      <c r="I517" s="14">
        <v>79.063699999999997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>
        <v>23602</v>
      </c>
    </row>
    <row r="518" spans="1:15">
      <c r="A518" s="12" t="s">
        <v>31</v>
      </c>
      <c r="B518" s="14" t="s">
        <v>43</v>
      </c>
      <c r="C518" t="s">
        <v>42</v>
      </c>
      <c r="D518" t="s">
        <v>27</v>
      </c>
      <c r="E518">
        <v>10</v>
      </c>
      <c r="F518" t="str">
        <f t="shared" si="8"/>
        <v>Average Per Ton1-in-10August Typical Event DayAll10</v>
      </c>
      <c r="G518" s="14">
        <v>0.28307130000000003</v>
      </c>
      <c r="H518" s="14">
        <v>0.28307130000000003</v>
      </c>
      <c r="I518" s="14">
        <v>83.387600000000006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>
        <v>23602</v>
      </c>
    </row>
    <row r="519" spans="1:15">
      <c r="A519" s="12" t="s">
        <v>29</v>
      </c>
      <c r="B519" s="14" t="s">
        <v>43</v>
      </c>
      <c r="C519" t="s">
        <v>42</v>
      </c>
      <c r="D519" t="s">
        <v>27</v>
      </c>
      <c r="E519">
        <v>10</v>
      </c>
      <c r="F519" t="str">
        <f t="shared" si="8"/>
        <v>Average Per Premise1-in-10August Typical Event DayAll10</v>
      </c>
      <c r="G519" s="14">
        <v>1.2134199999999999</v>
      </c>
      <c r="H519" s="14">
        <v>1.2134199999999999</v>
      </c>
      <c r="I519" s="14">
        <v>83.387600000000006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>
        <v>23602</v>
      </c>
    </row>
    <row r="520" spans="1:15">
      <c r="A520" s="12" t="s">
        <v>30</v>
      </c>
      <c r="B520" s="14" t="s">
        <v>43</v>
      </c>
      <c r="C520" t="s">
        <v>42</v>
      </c>
      <c r="D520" t="s">
        <v>27</v>
      </c>
      <c r="E520">
        <v>10</v>
      </c>
      <c r="F520" t="str">
        <f t="shared" si="8"/>
        <v>Average Per Device1-in-10August Typical Event DayAll10</v>
      </c>
      <c r="G520" s="14">
        <v>1.0084919999999999</v>
      </c>
      <c r="H520" s="14">
        <v>1.0084919999999999</v>
      </c>
      <c r="I520" s="14">
        <v>83.387600000000006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>
        <v>23602</v>
      </c>
    </row>
    <row r="521" spans="1:15">
      <c r="A521" s="12" t="s">
        <v>52</v>
      </c>
      <c r="B521" s="14" t="s">
        <v>43</v>
      </c>
      <c r="C521" t="s">
        <v>42</v>
      </c>
      <c r="D521" t="s">
        <v>27</v>
      </c>
      <c r="E521">
        <v>10</v>
      </c>
      <c r="F521" t="str">
        <f t="shared" si="8"/>
        <v>Aggregate1-in-10August Typical Event DayAll10</v>
      </c>
      <c r="G521" s="14">
        <v>28.639150000000001</v>
      </c>
      <c r="H521" s="14">
        <v>28.639150000000001</v>
      </c>
      <c r="I521" s="14">
        <v>83.387600000000006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>
        <v>23602</v>
      </c>
    </row>
    <row r="522" spans="1:15">
      <c r="A522" s="12" t="s">
        <v>31</v>
      </c>
      <c r="B522" s="14" t="s">
        <v>43</v>
      </c>
      <c r="C522" t="s">
        <v>42</v>
      </c>
      <c r="D522" t="s">
        <v>27</v>
      </c>
      <c r="E522">
        <v>11</v>
      </c>
      <c r="F522" t="str">
        <f t="shared" si="8"/>
        <v>Average Per Ton1-in-10August Typical Event DayAll11</v>
      </c>
      <c r="G522" s="14">
        <v>0.33478390000000002</v>
      </c>
      <c r="H522" s="14">
        <v>0.33478390000000002</v>
      </c>
      <c r="I522" s="14">
        <v>86.694400000000002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>
        <v>23602</v>
      </c>
    </row>
    <row r="523" spans="1:15">
      <c r="A523" s="12" t="s">
        <v>29</v>
      </c>
      <c r="B523" s="14" t="s">
        <v>43</v>
      </c>
      <c r="C523" t="s">
        <v>42</v>
      </c>
      <c r="D523" t="s">
        <v>27</v>
      </c>
      <c r="E523">
        <v>11</v>
      </c>
      <c r="F523" t="str">
        <f t="shared" si="8"/>
        <v>Average Per Premise1-in-10August Typical Event DayAll11</v>
      </c>
      <c r="G523" s="14">
        <v>1.435093</v>
      </c>
      <c r="H523" s="14">
        <v>1.435093</v>
      </c>
      <c r="I523" s="14">
        <v>86.694400000000002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>
        <v>23602</v>
      </c>
    </row>
    <row r="524" spans="1:15">
      <c r="A524" s="12" t="s">
        <v>30</v>
      </c>
      <c r="B524" s="14" t="s">
        <v>43</v>
      </c>
      <c r="C524" t="s">
        <v>42</v>
      </c>
      <c r="D524" t="s">
        <v>27</v>
      </c>
      <c r="E524">
        <v>11</v>
      </c>
      <c r="F524" t="str">
        <f t="shared" si="8"/>
        <v>Average Per Device1-in-10August Typical Event DayAll11</v>
      </c>
      <c r="G524" s="14">
        <v>1.1927270000000001</v>
      </c>
      <c r="H524" s="14">
        <v>1.1927270000000001</v>
      </c>
      <c r="I524" s="14">
        <v>86.694400000000002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>
        <v>23602</v>
      </c>
    </row>
    <row r="525" spans="1:15">
      <c r="A525" s="12" t="s">
        <v>52</v>
      </c>
      <c r="B525" s="14" t="s">
        <v>43</v>
      </c>
      <c r="C525" t="s">
        <v>42</v>
      </c>
      <c r="D525" t="s">
        <v>27</v>
      </c>
      <c r="E525">
        <v>11</v>
      </c>
      <c r="F525" t="str">
        <f t="shared" si="8"/>
        <v>Aggregate1-in-10August Typical Event DayAll11</v>
      </c>
      <c r="G525" s="14">
        <v>33.87106</v>
      </c>
      <c r="H525" s="14">
        <v>33.87106</v>
      </c>
      <c r="I525" s="14">
        <v>86.694400000000002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>
        <v>23602</v>
      </c>
    </row>
    <row r="526" spans="1:15">
      <c r="A526" s="12" t="s">
        <v>31</v>
      </c>
      <c r="B526" s="14" t="s">
        <v>43</v>
      </c>
      <c r="C526" t="s">
        <v>42</v>
      </c>
      <c r="D526" t="s">
        <v>27</v>
      </c>
      <c r="E526">
        <v>12</v>
      </c>
      <c r="F526" t="str">
        <f t="shared" si="8"/>
        <v>Average Per Ton1-in-10August Typical Event DayAll12</v>
      </c>
      <c r="G526" s="14">
        <v>0.39338840000000003</v>
      </c>
      <c r="H526" s="14">
        <v>0.39338840000000003</v>
      </c>
      <c r="I526" s="14">
        <v>88.317800000000005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>
        <v>23602</v>
      </c>
    </row>
    <row r="527" spans="1:15">
      <c r="A527" s="12" t="s">
        <v>29</v>
      </c>
      <c r="B527" s="14" t="s">
        <v>43</v>
      </c>
      <c r="C527" t="s">
        <v>42</v>
      </c>
      <c r="D527" t="s">
        <v>27</v>
      </c>
      <c r="E527">
        <v>12</v>
      </c>
      <c r="F527" t="str">
        <f t="shared" si="8"/>
        <v>Average Per Premise1-in-10August Typical Event DayAll12</v>
      </c>
      <c r="G527" s="14">
        <v>1.6863079999999999</v>
      </c>
      <c r="H527" s="14">
        <v>1.6863079999999999</v>
      </c>
      <c r="I527" s="14">
        <v>88.317800000000005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>
        <v>23602</v>
      </c>
    </row>
    <row r="528" spans="1:15">
      <c r="A528" s="12" t="s">
        <v>30</v>
      </c>
      <c r="B528" s="14" t="s">
        <v>43</v>
      </c>
      <c r="C528" t="s">
        <v>42</v>
      </c>
      <c r="D528" t="s">
        <v>27</v>
      </c>
      <c r="E528">
        <v>12</v>
      </c>
      <c r="F528" t="str">
        <f t="shared" si="8"/>
        <v>Average Per Device1-in-10August Typical Event DayAll12</v>
      </c>
      <c r="G528" s="14">
        <v>1.401516</v>
      </c>
      <c r="H528" s="14">
        <v>1.401516</v>
      </c>
      <c r="I528" s="14">
        <v>88.317800000000005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>
        <v>23602</v>
      </c>
    </row>
    <row r="529" spans="1:15">
      <c r="A529" s="12" t="s">
        <v>52</v>
      </c>
      <c r="B529" s="14" t="s">
        <v>43</v>
      </c>
      <c r="C529" t="s">
        <v>42</v>
      </c>
      <c r="D529" t="s">
        <v>27</v>
      </c>
      <c r="E529">
        <v>12</v>
      </c>
      <c r="F529" t="str">
        <f t="shared" si="8"/>
        <v>Aggregate1-in-10August Typical Event DayAll12</v>
      </c>
      <c r="G529" s="14">
        <v>39.800240000000002</v>
      </c>
      <c r="H529" s="14">
        <v>39.800240000000002</v>
      </c>
      <c r="I529" s="14">
        <v>88.317800000000005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>
        <v>23602</v>
      </c>
    </row>
    <row r="530" spans="1:15">
      <c r="A530" s="12" t="s">
        <v>31</v>
      </c>
      <c r="B530" s="14" t="s">
        <v>43</v>
      </c>
      <c r="C530" t="s">
        <v>42</v>
      </c>
      <c r="D530" t="s">
        <v>27</v>
      </c>
      <c r="E530">
        <v>13</v>
      </c>
      <c r="F530" t="str">
        <f t="shared" si="8"/>
        <v>Average Per Ton1-in-10August Typical Event DayAll13</v>
      </c>
      <c r="G530" s="14">
        <v>0.45328800000000002</v>
      </c>
      <c r="H530" s="14">
        <v>0.45328800000000002</v>
      </c>
      <c r="I530" s="14">
        <v>88.668800000000005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>
        <v>23602</v>
      </c>
    </row>
    <row r="531" spans="1:15">
      <c r="A531" s="12" t="s">
        <v>29</v>
      </c>
      <c r="B531" s="14" t="s">
        <v>43</v>
      </c>
      <c r="C531" t="s">
        <v>42</v>
      </c>
      <c r="D531" t="s">
        <v>27</v>
      </c>
      <c r="E531">
        <v>13</v>
      </c>
      <c r="F531" t="str">
        <f t="shared" si="8"/>
        <v>Average Per Premise1-in-10August Typical Event DayAll13</v>
      </c>
      <c r="G531" s="14">
        <v>1.9430750000000001</v>
      </c>
      <c r="H531" s="14">
        <v>1.9430750000000001</v>
      </c>
      <c r="I531" s="14">
        <v>88.668800000000005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>
        <v>23602</v>
      </c>
    </row>
    <row r="532" spans="1:15">
      <c r="A532" s="12" t="s">
        <v>30</v>
      </c>
      <c r="B532" s="14" t="s">
        <v>43</v>
      </c>
      <c r="C532" t="s">
        <v>42</v>
      </c>
      <c r="D532" t="s">
        <v>27</v>
      </c>
      <c r="E532">
        <v>13</v>
      </c>
      <c r="F532" t="str">
        <f t="shared" si="8"/>
        <v>Average Per Device1-in-10August Typical Event DayAll13</v>
      </c>
      <c r="G532" s="14">
        <v>1.614919</v>
      </c>
      <c r="H532" s="14">
        <v>1.614919</v>
      </c>
      <c r="I532" s="14">
        <v>88.668800000000005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>
        <v>23602</v>
      </c>
    </row>
    <row r="533" spans="1:15">
      <c r="A533" s="12" t="s">
        <v>52</v>
      </c>
      <c r="B533" s="14" t="s">
        <v>43</v>
      </c>
      <c r="C533" t="s">
        <v>42</v>
      </c>
      <c r="D533" t="s">
        <v>27</v>
      </c>
      <c r="E533">
        <v>13</v>
      </c>
      <c r="F533" t="str">
        <f t="shared" si="8"/>
        <v>Aggregate1-in-10August Typical Event DayAll13</v>
      </c>
      <c r="G533" s="14">
        <v>45.860460000000003</v>
      </c>
      <c r="H533" s="14">
        <v>45.860460000000003</v>
      </c>
      <c r="I533" s="14">
        <v>88.668800000000005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>
        <v>23602</v>
      </c>
    </row>
    <row r="534" spans="1:15">
      <c r="A534" s="12" t="s">
        <v>31</v>
      </c>
      <c r="B534" s="14" t="s">
        <v>43</v>
      </c>
      <c r="C534" t="s">
        <v>42</v>
      </c>
      <c r="D534" t="s">
        <v>27</v>
      </c>
      <c r="E534">
        <v>14</v>
      </c>
      <c r="F534" t="str">
        <f t="shared" si="8"/>
        <v>Average Per Ton1-in-10August Typical Event DayAll14</v>
      </c>
      <c r="G534" s="14">
        <v>0.36734919999999999</v>
      </c>
      <c r="H534" s="14">
        <v>0.49076379999999997</v>
      </c>
      <c r="I534" s="14">
        <v>88.728700000000003</v>
      </c>
      <c r="J534" s="14">
        <v>9.0155799999999994E-2</v>
      </c>
      <c r="K534" s="14">
        <v>0.1098054</v>
      </c>
      <c r="L534" s="14">
        <v>0.1234146</v>
      </c>
      <c r="M534" s="14">
        <v>0.1370238</v>
      </c>
      <c r="N534" s="14">
        <v>0.15667329999999999</v>
      </c>
      <c r="O534">
        <v>23602</v>
      </c>
    </row>
    <row r="535" spans="1:15">
      <c r="A535" s="12" t="s">
        <v>29</v>
      </c>
      <c r="B535" s="14" t="s">
        <v>43</v>
      </c>
      <c r="C535" t="s">
        <v>42</v>
      </c>
      <c r="D535" t="s">
        <v>27</v>
      </c>
      <c r="E535">
        <v>14</v>
      </c>
      <c r="F535" t="str">
        <f t="shared" si="8"/>
        <v>Average Per Premise1-in-10August Typical Event DayAll14</v>
      </c>
      <c r="G535" s="14">
        <v>1.5746880000000001</v>
      </c>
      <c r="H535" s="14">
        <v>2.10372</v>
      </c>
      <c r="I535" s="14">
        <v>88.728700000000003</v>
      </c>
      <c r="J535" s="14">
        <v>0.38646419999999998</v>
      </c>
      <c r="K535" s="14">
        <v>0.47069430000000001</v>
      </c>
      <c r="L535" s="14">
        <v>0.52903180000000005</v>
      </c>
      <c r="M535" s="14">
        <v>0.58736940000000004</v>
      </c>
      <c r="N535" s="14">
        <v>0.67159950000000002</v>
      </c>
      <c r="O535">
        <v>23602</v>
      </c>
    </row>
    <row r="536" spans="1:15">
      <c r="A536" s="12" t="s">
        <v>30</v>
      </c>
      <c r="B536" s="14" t="s">
        <v>43</v>
      </c>
      <c r="C536" t="s">
        <v>42</v>
      </c>
      <c r="D536" t="s">
        <v>27</v>
      </c>
      <c r="E536">
        <v>14</v>
      </c>
      <c r="F536" t="str">
        <f t="shared" si="8"/>
        <v>Average Per Device1-in-10August Typical Event DayAll14</v>
      </c>
      <c r="G536" s="14">
        <v>1.308746</v>
      </c>
      <c r="H536" s="14">
        <v>1.7484329999999999</v>
      </c>
      <c r="I536" s="14">
        <v>88.728700000000003</v>
      </c>
      <c r="J536" s="14">
        <v>0.32119609999999998</v>
      </c>
      <c r="K536" s="14">
        <v>0.39120110000000002</v>
      </c>
      <c r="L536" s="14">
        <v>0.43968620000000003</v>
      </c>
      <c r="M536" s="14">
        <v>0.48817139999999998</v>
      </c>
      <c r="N536" s="14">
        <v>0.55817640000000002</v>
      </c>
      <c r="O536">
        <v>23602</v>
      </c>
    </row>
    <row r="537" spans="1:15">
      <c r="A537" s="12" t="s">
        <v>52</v>
      </c>
      <c r="B537" s="14" t="s">
        <v>43</v>
      </c>
      <c r="C537" t="s">
        <v>42</v>
      </c>
      <c r="D537" t="s">
        <v>27</v>
      </c>
      <c r="E537">
        <v>14</v>
      </c>
      <c r="F537" t="str">
        <f t="shared" si="8"/>
        <v>Aggregate1-in-10August Typical Event DayAll14</v>
      </c>
      <c r="G537" s="14">
        <v>37.165779999999998</v>
      </c>
      <c r="H537" s="14">
        <v>49.651989999999998</v>
      </c>
      <c r="I537" s="14">
        <v>88.728700000000003</v>
      </c>
      <c r="J537" s="14">
        <v>9.1213270000000009</v>
      </c>
      <c r="K537" s="14">
        <v>11.10933</v>
      </c>
      <c r="L537" s="14">
        <v>12.48621</v>
      </c>
      <c r="M537" s="14">
        <v>13.86309</v>
      </c>
      <c r="N537" s="14">
        <v>15.851089999999999</v>
      </c>
      <c r="O537">
        <v>23602</v>
      </c>
    </row>
    <row r="538" spans="1:15">
      <c r="A538" s="12" t="s">
        <v>31</v>
      </c>
      <c r="B538" s="14" t="s">
        <v>43</v>
      </c>
      <c r="C538" t="s">
        <v>42</v>
      </c>
      <c r="D538" t="s">
        <v>27</v>
      </c>
      <c r="E538">
        <v>15</v>
      </c>
      <c r="F538" t="str">
        <f t="shared" si="8"/>
        <v>Average Per Ton1-in-10August Typical Event DayAll15</v>
      </c>
      <c r="G538" s="14">
        <v>0.3829225</v>
      </c>
      <c r="H538" s="14">
        <v>0.5303177</v>
      </c>
      <c r="I538" s="14">
        <v>88.330699999999993</v>
      </c>
      <c r="J538" s="14">
        <v>0.1076189</v>
      </c>
      <c r="K538" s="14">
        <v>0.13111909999999999</v>
      </c>
      <c r="L538" s="14">
        <v>0.1473952</v>
      </c>
      <c r="M538" s="14">
        <v>0.16367139999999999</v>
      </c>
      <c r="N538" s="14">
        <v>0.18717149999999999</v>
      </c>
      <c r="O538">
        <v>23602</v>
      </c>
    </row>
    <row r="539" spans="1:15">
      <c r="A539" s="12" t="s">
        <v>29</v>
      </c>
      <c r="B539" s="14" t="s">
        <v>43</v>
      </c>
      <c r="C539" t="s">
        <v>42</v>
      </c>
      <c r="D539" t="s">
        <v>27</v>
      </c>
      <c r="E539">
        <v>15</v>
      </c>
      <c r="F539" t="str">
        <f t="shared" si="8"/>
        <v>Average Per Premise1-in-10August Typical Event DayAll15</v>
      </c>
      <c r="G539" s="14">
        <v>1.641445</v>
      </c>
      <c r="H539" s="14">
        <v>2.2732730000000001</v>
      </c>
      <c r="I539" s="14">
        <v>88.330699999999993</v>
      </c>
      <c r="J539" s="14">
        <v>0.4613217</v>
      </c>
      <c r="K539" s="14">
        <v>0.5620581</v>
      </c>
      <c r="L539" s="14">
        <v>0.6318279</v>
      </c>
      <c r="M539" s="14">
        <v>0.70159760000000004</v>
      </c>
      <c r="N539" s="14">
        <v>0.80233399999999999</v>
      </c>
      <c r="O539">
        <v>23602</v>
      </c>
    </row>
    <row r="540" spans="1:15">
      <c r="A540" s="12" t="s">
        <v>30</v>
      </c>
      <c r="B540" s="14" t="s">
        <v>43</v>
      </c>
      <c r="C540" t="s">
        <v>42</v>
      </c>
      <c r="D540" t="s">
        <v>27</v>
      </c>
      <c r="E540">
        <v>15</v>
      </c>
      <c r="F540" t="str">
        <f t="shared" si="8"/>
        <v>Average Per Device1-in-10August Typical Event DayAll15</v>
      </c>
      <c r="G540" s="14">
        <v>1.3642289999999999</v>
      </c>
      <c r="H540" s="14">
        <v>1.889351</v>
      </c>
      <c r="I540" s="14">
        <v>88.330699999999993</v>
      </c>
      <c r="J540" s="14">
        <v>0.38341130000000001</v>
      </c>
      <c r="K540" s="14">
        <v>0.46713490000000002</v>
      </c>
      <c r="L540" s="14">
        <v>0.52512159999999997</v>
      </c>
      <c r="M540" s="14">
        <v>0.58310819999999997</v>
      </c>
      <c r="N540" s="14">
        <v>0.66683170000000003</v>
      </c>
      <c r="O540">
        <v>23602</v>
      </c>
    </row>
    <row r="541" spans="1:15">
      <c r="A541" s="12" t="s">
        <v>52</v>
      </c>
      <c r="B541" s="14" t="s">
        <v>43</v>
      </c>
      <c r="C541" t="s">
        <v>42</v>
      </c>
      <c r="D541" t="s">
        <v>27</v>
      </c>
      <c r="E541">
        <v>15</v>
      </c>
      <c r="F541" t="str">
        <f t="shared" si="8"/>
        <v>Aggregate1-in-10August Typical Event DayAll15</v>
      </c>
      <c r="G541" s="14">
        <v>38.741379999999999</v>
      </c>
      <c r="H541" s="14">
        <v>53.653779999999998</v>
      </c>
      <c r="I541" s="14">
        <v>88.330699999999993</v>
      </c>
      <c r="J541" s="14">
        <v>10.888120000000001</v>
      </c>
      <c r="K541" s="14">
        <v>13.265700000000001</v>
      </c>
      <c r="L541" s="14">
        <v>14.9124</v>
      </c>
      <c r="M541" s="14">
        <v>16.55911</v>
      </c>
      <c r="N541" s="14">
        <v>18.936689999999999</v>
      </c>
      <c r="O541">
        <v>23602</v>
      </c>
    </row>
    <row r="542" spans="1:15">
      <c r="A542" s="12" t="s">
        <v>31</v>
      </c>
      <c r="B542" s="14" t="s">
        <v>43</v>
      </c>
      <c r="C542" t="s">
        <v>42</v>
      </c>
      <c r="D542" t="s">
        <v>27</v>
      </c>
      <c r="E542">
        <v>16</v>
      </c>
      <c r="F542" t="str">
        <f t="shared" si="8"/>
        <v>Average Per Ton1-in-10August Typical Event DayAll16</v>
      </c>
      <c r="G542" s="14">
        <v>0.4130934</v>
      </c>
      <c r="H542" s="14">
        <v>0.57821529999999999</v>
      </c>
      <c r="I542" s="14">
        <v>86.585400000000007</v>
      </c>
      <c r="J542" s="14">
        <v>0.12057909999999999</v>
      </c>
      <c r="K542" s="14">
        <v>0.14689530000000001</v>
      </c>
      <c r="L542" s="14">
        <v>0.16512189999999999</v>
      </c>
      <c r="M542" s="14">
        <v>0.18334839999999999</v>
      </c>
      <c r="N542" s="14">
        <v>0.20966470000000001</v>
      </c>
      <c r="O542">
        <v>23602</v>
      </c>
    </row>
    <row r="543" spans="1:15">
      <c r="A543" s="12" t="s">
        <v>29</v>
      </c>
      <c r="B543" s="14" t="s">
        <v>43</v>
      </c>
      <c r="C543" t="s">
        <v>42</v>
      </c>
      <c r="D543" t="s">
        <v>27</v>
      </c>
      <c r="E543">
        <v>16</v>
      </c>
      <c r="F543" t="str">
        <f t="shared" si="8"/>
        <v>Average Per Premise1-in-10August Typical Event DayAll16</v>
      </c>
      <c r="G543" s="14">
        <v>1.7707759999999999</v>
      </c>
      <c r="H543" s="14">
        <v>2.4785910000000002</v>
      </c>
      <c r="I543" s="14">
        <v>86.585400000000007</v>
      </c>
      <c r="J543" s="14">
        <v>0.51687720000000004</v>
      </c>
      <c r="K543" s="14">
        <v>0.6296851</v>
      </c>
      <c r="L543" s="14">
        <v>0.70781550000000004</v>
      </c>
      <c r="M543" s="14">
        <v>0.78594580000000003</v>
      </c>
      <c r="N543" s="14">
        <v>0.89875369999999999</v>
      </c>
      <c r="O543">
        <v>23602</v>
      </c>
    </row>
    <row r="544" spans="1:15">
      <c r="A544" s="12" t="s">
        <v>30</v>
      </c>
      <c r="B544" s="14" t="s">
        <v>43</v>
      </c>
      <c r="C544" t="s">
        <v>42</v>
      </c>
      <c r="D544" t="s">
        <v>27</v>
      </c>
      <c r="E544">
        <v>16</v>
      </c>
      <c r="F544" t="str">
        <f t="shared" si="8"/>
        <v>Average Per Device1-in-10August Typical Event DayAll16</v>
      </c>
      <c r="G544" s="14">
        <v>1.4717180000000001</v>
      </c>
      <c r="H544" s="14">
        <v>2.0599940000000001</v>
      </c>
      <c r="I544" s="14">
        <v>86.585400000000007</v>
      </c>
      <c r="J544" s="14">
        <v>0.42958429999999997</v>
      </c>
      <c r="K544" s="14">
        <v>0.52334069999999999</v>
      </c>
      <c r="L544" s="14">
        <v>0.58827600000000002</v>
      </c>
      <c r="M544" s="14">
        <v>0.65321130000000005</v>
      </c>
      <c r="N544" s="14">
        <v>0.74696759999999995</v>
      </c>
      <c r="O544">
        <v>23602</v>
      </c>
    </row>
    <row r="545" spans="1:15">
      <c r="A545" s="12" t="s">
        <v>52</v>
      </c>
      <c r="B545" s="14" t="s">
        <v>43</v>
      </c>
      <c r="C545" t="s">
        <v>42</v>
      </c>
      <c r="D545" t="s">
        <v>27</v>
      </c>
      <c r="E545">
        <v>16</v>
      </c>
      <c r="F545" t="str">
        <f t="shared" si="8"/>
        <v>Aggregate1-in-10August Typical Event DayAll16</v>
      </c>
      <c r="G545" s="14">
        <v>41.793849999999999</v>
      </c>
      <c r="H545" s="14">
        <v>58.49971</v>
      </c>
      <c r="I545" s="14">
        <v>86.585400000000007</v>
      </c>
      <c r="J545" s="14">
        <v>12.199339999999999</v>
      </c>
      <c r="K545" s="14">
        <v>14.861829999999999</v>
      </c>
      <c r="L545" s="14">
        <v>16.705860000000001</v>
      </c>
      <c r="M545" s="14">
        <v>18.549890000000001</v>
      </c>
      <c r="N545" s="14">
        <v>21.212389999999999</v>
      </c>
      <c r="O545">
        <v>23602</v>
      </c>
    </row>
    <row r="546" spans="1:15">
      <c r="A546" s="12" t="s">
        <v>31</v>
      </c>
      <c r="B546" s="14" t="s">
        <v>43</v>
      </c>
      <c r="C546" t="s">
        <v>42</v>
      </c>
      <c r="D546" t="s">
        <v>27</v>
      </c>
      <c r="E546">
        <v>17</v>
      </c>
      <c r="F546" t="str">
        <f t="shared" si="8"/>
        <v>Average Per Ton1-in-10August Typical Event DayAll17</v>
      </c>
      <c r="G546" s="14">
        <v>0.447326</v>
      </c>
      <c r="H546" s="14">
        <v>0.63129159999999995</v>
      </c>
      <c r="I546" s="14">
        <v>84.750699999999995</v>
      </c>
      <c r="J546" s="14">
        <v>0.13424320000000001</v>
      </c>
      <c r="K546" s="14">
        <v>0.1636196</v>
      </c>
      <c r="L546" s="14">
        <v>0.18396570000000001</v>
      </c>
      <c r="M546" s="14">
        <v>0.20431170000000001</v>
      </c>
      <c r="N546" s="14">
        <v>0.23368820000000001</v>
      </c>
      <c r="O546">
        <v>23602</v>
      </c>
    </row>
    <row r="547" spans="1:15">
      <c r="A547" s="12" t="s">
        <v>29</v>
      </c>
      <c r="B547" s="14" t="s">
        <v>43</v>
      </c>
      <c r="C547" t="s">
        <v>42</v>
      </c>
      <c r="D547" t="s">
        <v>27</v>
      </c>
      <c r="E547">
        <v>17</v>
      </c>
      <c r="F547" t="str">
        <f t="shared" si="8"/>
        <v>Average Per Premise1-in-10August Typical Event DayAll17</v>
      </c>
      <c r="G547" s="14">
        <v>1.9175180000000001</v>
      </c>
      <c r="H547" s="14">
        <v>2.7061099999999998</v>
      </c>
      <c r="I547" s="14">
        <v>84.750699999999995</v>
      </c>
      <c r="J547" s="14">
        <v>0.57544989999999996</v>
      </c>
      <c r="K547" s="14">
        <v>0.70137579999999999</v>
      </c>
      <c r="L547" s="14">
        <v>0.78859170000000001</v>
      </c>
      <c r="M547" s="14">
        <v>0.87580749999999996</v>
      </c>
      <c r="N547" s="14">
        <v>1.001733</v>
      </c>
      <c r="O547">
        <v>23602</v>
      </c>
    </row>
    <row r="548" spans="1:15">
      <c r="A548" s="12" t="s">
        <v>30</v>
      </c>
      <c r="B548" s="14" t="s">
        <v>43</v>
      </c>
      <c r="C548" t="s">
        <v>42</v>
      </c>
      <c r="D548" t="s">
        <v>27</v>
      </c>
      <c r="E548">
        <v>17</v>
      </c>
      <c r="F548" t="str">
        <f t="shared" si="8"/>
        <v>Average Per Device1-in-10August Typical Event DayAll17</v>
      </c>
      <c r="G548" s="14">
        <v>1.5936779999999999</v>
      </c>
      <c r="H548" s="14">
        <v>2.249088</v>
      </c>
      <c r="I548" s="14">
        <v>84.750699999999995</v>
      </c>
      <c r="J548" s="14">
        <v>0.478265</v>
      </c>
      <c r="K548" s="14">
        <v>0.58292390000000005</v>
      </c>
      <c r="L548" s="14">
        <v>0.6554103</v>
      </c>
      <c r="M548" s="14">
        <v>0.72789669999999995</v>
      </c>
      <c r="N548" s="14">
        <v>0.8325555</v>
      </c>
      <c r="O548">
        <v>23602</v>
      </c>
    </row>
    <row r="549" spans="1:15">
      <c r="A549" s="12" t="s">
        <v>52</v>
      </c>
      <c r="B549" s="14" t="s">
        <v>43</v>
      </c>
      <c r="C549" t="s">
        <v>42</v>
      </c>
      <c r="D549" t="s">
        <v>27</v>
      </c>
      <c r="E549">
        <v>17</v>
      </c>
      <c r="F549" t="str">
        <f t="shared" si="8"/>
        <v>Aggregate1-in-10August Typical Event DayAll17</v>
      </c>
      <c r="G549" s="14">
        <v>45.257260000000002</v>
      </c>
      <c r="H549" s="14">
        <v>63.869599999999998</v>
      </c>
      <c r="I549" s="14">
        <v>84.750699999999995</v>
      </c>
      <c r="J549" s="14">
        <v>13.581770000000001</v>
      </c>
      <c r="K549" s="14">
        <v>16.55387</v>
      </c>
      <c r="L549" s="14">
        <v>18.61234</v>
      </c>
      <c r="M549" s="14">
        <v>20.670809999999999</v>
      </c>
      <c r="N549" s="14">
        <v>23.642910000000001</v>
      </c>
      <c r="O549">
        <v>23602</v>
      </c>
    </row>
    <row r="550" spans="1:15">
      <c r="A550" s="12" t="s">
        <v>31</v>
      </c>
      <c r="B550" s="14" t="s">
        <v>43</v>
      </c>
      <c r="C550" t="s">
        <v>42</v>
      </c>
      <c r="D550" t="s">
        <v>27</v>
      </c>
      <c r="E550">
        <v>18</v>
      </c>
      <c r="F550" t="str">
        <f t="shared" si="8"/>
        <v>Average Per Ton1-in-10August Typical Event DayAll18</v>
      </c>
      <c r="G550" s="14">
        <v>0.51158899999999996</v>
      </c>
      <c r="H550" s="14">
        <v>0.66580890000000004</v>
      </c>
      <c r="I550" s="14">
        <v>82.418999999999997</v>
      </c>
      <c r="J550" s="14">
        <v>0.11258020000000001</v>
      </c>
      <c r="K550" s="14">
        <v>0.13718130000000001</v>
      </c>
      <c r="L550" s="14">
        <v>0.15421989999999999</v>
      </c>
      <c r="M550" s="14">
        <v>0.17125860000000001</v>
      </c>
      <c r="N550" s="14">
        <v>0.19585959999999999</v>
      </c>
      <c r="O550">
        <v>23602</v>
      </c>
    </row>
    <row r="551" spans="1:15">
      <c r="A551" s="12" t="s">
        <v>29</v>
      </c>
      <c r="B551" s="14" t="s">
        <v>43</v>
      </c>
      <c r="C551" t="s">
        <v>42</v>
      </c>
      <c r="D551" t="s">
        <v>27</v>
      </c>
      <c r="E551">
        <v>18</v>
      </c>
      <c r="F551" t="str">
        <f t="shared" si="8"/>
        <v>Average Per Premise1-in-10August Typical Event DayAll18</v>
      </c>
      <c r="G551" s="14">
        <v>2.19299</v>
      </c>
      <c r="H551" s="14">
        <v>2.8540719999999999</v>
      </c>
      <c r="I551" s="14">
        <v>82.418999999999997</v>
      </c>
      <c r="J551" s="14">
        <v>0.48258909999999999</v>
      </c>
      <c r="K551" s="14">
        <v>0.58804460000000003</v>
      </c>
      <c r="L551" s="14">
        <v>0.66108279999999997</v>
      </c>
      <c r="M551" s="14">
        <v>0.73412100000000002</v>
      </c>
      <c r="N551" s="14">
        <v>0.83957660000000001</v>
      </c>
      <c r="O551">
        <v>23602</v>
      </c>
    </row>
    <row r="552" spans="1:15">
      <c r="A552" s="12" t="s">
        <v>30</v>
      </c>
      <c r="B552" s="14" t="s">
        <v>43</v>
      </c>
      <c r="C552" t="s">
        <v>42</v>
      </c>
      <c r="D552" t="s">
        <v>27</v>
      </c>
      <c r="E552">
        <v>18</v>
      </c>
      <c r="F552" t="str">
        <f t="shared" si="8"/>
        <v>Average Per Device1-in-10August Typical Event DayAll18</v>
      </c>
      <c r="G552" s="14">
        <v>1.8226260000000001</v>
      </c>
      <c r="H552" s="14">
        <v>2.3720620000000001</v>
      </c>
      <c r="I552" s="14">
        <v>82.418999999999997</v>
      </c>
      <c r="J552" s="14">
        <v>0.40108700000000003</v>
      </c>
      <c r="K552" s="14">
        <v>0.48873270000000002</v>
      </c>
      <c r="L552" s="14">
        <v>0.54943580000000003</v>
      </c>
      <c r="M552" s="14">
        <v>0.61013890000000004</v>
      </c>
      <c r="N552" s="14">
        <v>0.69778459999999998</v>
      </c>
      <c r="O552">
        <v>23602</v>
      </c>
    </row>
    <row r="553" spans="1:15">
      <c r="A553" s="12" t="s">
        <v>52</v>
      </c>
      <c r="B553" s="14" t="s">
        <v>43</v>
      </c>
      <c r="C553" t="s">
        <v>42</v>
      </c>
      <c r="D553" t="s">
        <v>27</v>
      </c>
      <c r="E553">
        <v>18</v>
      </c>
      <c r="F553" t="str">
        <f t="shared" si="8"/>
        <v>Aggregate1-in-10August Typical Event DayAll18</v>
      </c>
      <c r="G553" s="14">
        <v>51.758940000000003</v>
      </c>
      <c r="H553" s="14">
        <v>67.361819999999994</v>
      </c>
      <c r="I553" s="14">
        <v>82.418999999999997</v>
      </c>
      <c r="J553" s="14">
        <v>11.39007</v>
      </c>
      <c r="K553" s="14">
        <v>13.87903</v>
      </c>
      <c r="L553" s="14">
        <v>15.602880000000001</v>
      </c>
      <c r="M553" s="14">
        <v>17.326720000000002</v>
      </c>
      <c r="N553" s="14">
        <v>19.81569</v>
      </c>
      <c r="O553">
        <v>23602</v>
      </c>
    </row>
    <row r="554" spans="1:15">
      <c r="A554" s="12" t="s">
        <v>31</v>
      </c>
      <c r="B554" s="14" t="s">
        <v>43</v>
      </c>
      <c r="C554" t="s">
        <v>42</v>
      </c>
      <c r="D554" t="s">
        <v>27</v>
      </c>
      <c r="E554">
        <v>19</v>
      </c>
      <c r="F554" t="str">
        <f t="shared" si="8"/>
        <v>Average Per Ton1-in-10August Typical Event DayAll19</v>
      </c>
      <c r="G554" s="14">
        <v>0.66152739999999999</v>
      </c>
      <c r="H554" s="14">
        <v>0.64285840000000005</v>
      </c>
      <c r="I554" s="14">
        <v>79.276799999999994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>
        <v>23602</v>
      </c>
    </row>
    <row r="555" spans="1:15">
      <c r="A555" s="12" t="s">
        <v>29</v>
      </c>
      <c r="B555" s="14" t="s">
        <v>43</v>
      </c>
      <c r="C555" t="s">
        <v>42</v>
      </c>
      <c r="D555" t="s">
        <v>27</v>
      </c>
      <c r="E555">
        <v>19</v>
      </c>
      <c r="F555" t="str">
        <f t="shared" si="8"/>
        <v>Average Per Premise1-in-10August Typical Event DayAll19</v>
      </c>
      <c r="G555" s="14">
        <v>2.8357190000000001</v>
      </c>
      <c r="H555" s="14">
        <v>2.7556919999999998</v>
      </c>
      <c r="I555" s="14">
        <v>79.276799999999994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>
        <v>23602</v>
      </c>
    </row>
    <row r="556" spans="1:15">
      <c r="A556" s="12" t="s">
        <v>30</v>
      </c>
      <c r="B556" s="14" t="s">
        <v>43</v>
      </c>
      <c r="C556" t="s">
        <v>42</v>
      </c>
      <c r="D556" t="s">
        <v>27</v>
      </c>
      <c r="E556">
        <v>19</v>
      </c>
      <c r="F556" t="str">
        <f t="shared" si="8"/>
        <v>Average Per Device1-in-10August Typical Event DayAll19</v>
      </c>
      <c r="G556" s="14">
        <v>2.356808</v>
      </c>
      <c r="H556" s="14">
        <v>2.2902969999999998</v>
      </c>
      <c r="I556" s="14">
        <v>79.276799999999994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>
        <v>23602</v>
      </c>
    </row>
    <row r="557" spans="1:15">
      <c r="A557" s="12" t="s">
        <v>52</v>
      </c>
      <c r="B557" s="14" t="s">
        <v>43</v>
      </c>
      <c r="C557" t="s">
        <v>42</v>
      </c>
      <c r="D557" t="s">
        <v>27</v>
      </c>
      <c r="E557">
        <v>19</v>
      </c>
      <c r="F557" t="str">
        <f t="shared" si="8"/>
        <v>Aggregate1-in-10August Typical Event DayAll19</v>
      </c>
      <c r="G557" s="14">
        <v>66.928650000000005</v>
      </c>
      <c r="H557" s="14">
        <v>65.039839999999998</v>
      </c>
      <c r="I557" s="14">
        <v>79.276799999999994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>
        <v>23602</v>
      </c>
    </row>
    <row r="558" spans="1:15">
      <c r="A558" s="12" t="s">
        <v>31</v>
      </c>
      <c r="B558" s="14" t="s">
        <v>43</v>
      </c>
      <c r="C558" t="s">
        <v>42</v>
      </c>
      <c r="D558" t="s">
        <v>27</v>
      </c>
      <c r="E558">
        <v>20</v>
      </c>
      <c r="F558" t="str">
        <f t="shared" si="8"/>
        <v>Average Per Ton1-in-10August Typical Event DayAll20</v>
      </c>
      <c r="G558" s="14">
        <v>0.69170149999999997</v>
      </c>
      <c r="H558" s="14">
        <v>0.60636029999999996</v>
      </c>
      <c r="I558" s="14">
        <v>76.343699999999998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>
        <v>23602</v>
      </c>
    </row>
    <row r="559" spans="1:15">
      <c r="A559" s="12" t="s">
        <v>29</v>
      </c>
      <c r="B559" s="14" t="s">
        <v>43</v>
      </c>
      <c r="C559" t="s">
        <v>42</v>
      </c>
      <c r="D559" t="s">
        <v>27</v>
      </c>
      <c r="E559">
        <v>20</v>
      </c>
      <c r="F559" t="str">
        <f t="shared" si="8"/>
        <v>Average Per Premise1-in-10August Typical Event DayAll20</v>
      </c>
      <c r="G559" s="14">
        <v>2.9650639999999999</v>
      </c>
      <c r="H559" s="14">
        <v>2.5992389999999999</v>
      </c>
      <c r="I559" s="14">
        <v>76.343699999999998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>
        <v>23602</v>
      </c>
    </row>
    <row r="560" spans="1:15">
      <c r="A560" s="12" t="s">
        <v>30</v>
      </c>
      <c r="B560" s="14" t="s">
        <v>43</v>
      </c>
      <c r="C560" t="s">
        <v>42</v>
      </c>
      <c r="D560" t="s">
        <v>27</v>
      </c>
      <c r="E560">
        <v>20</v>
      </c>
      <c r="F560" t="str">
        <f t="shared" si="8"/>
        <v>Average Per Device1-in-10August Typical Event DayAll20</v>
      </c>
      <c r="G560" s="14">
        <v>2.4643090000000001</v>
      </c>
      <c r="H560" s="14">
        <v>2.160266</v>
      </c>
      <c r="I560" s="14">
        <v>76.343699999999998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>
        <v>23602</v>
      </c>
    </row>
    <row r="561" spans="1:15">
      <c r="A561" s="12" t="s">
        <v>52</v>
      </c>
      <c r="B561" s="14" t="s">
        <v>43</v>
      </c>
      <c r="C561" t="s">
        <v>42</v>
      </c>
      <c r="D561" t="s">
        <v>27</v>
      </c>
      <c r="E561">
        <v>20</v>
      </c>
      <c r="F561" t="str">
        <f t="shared" si="8"/>
        <v>Aggregate1-in-10August Typical Event DayAll20</v>
      </c>
      <c r="G561" s="14">
        <v>69.981440000000006</v>
      </c>
      <c r="H561" s="14">
        <v>61.347230000000003</v>
      </c>
      <c r="I561" s="14">
        <v>76.343699999999998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>
        <v>23602</v>
      </c>
    </row>
    <row r="562" spans="1:15">
      <c r="A562" s="12" t="s">
        <v>31</v>
      </c>
      <c r="B562" s="14" t="s">
        <v>43</v>
      </c>
      <c r="C562" t="s">
        <v>42</v>
      </c>
      <c r="D562" t="s">
        <v>27</v>
      </c>
      <c r="E562">
        <v>21</v>
      </c>
      <c r="F562" t="str">
        <f t="shared" si="8"/>
        <v>Average Per Ton1-in-10August Typical Event DayAll21</v>
      </c>
      <c r="G562" s="14">
        <v>0.65908940000000005</v>
      </c>
      <c r="H562" s="14">
        <v>0.5840301</v>
      </c>
      <c r="I562" s="14">
        <v>75.022900000000007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>
        <v>23602</v>
      </c>
    </row>
    <row r="563" spans="1:15">
      <c r="A563" s="12" t="s">
        <v>29</v>
      </c>
      <c r="B563" s="14" t="s">
        <v>43</v>
      </c>
      <c r="C563" t="s">
        <v>42</v>
      </c>
      <c r="D563" t="s">
        <v>27</v>
      </c>
      <c r="E563">
        <v>21</v>
      </c>
      <c r="F563" t="str">
        <f t="shared" si="8"/>
        <v>Average Per Premise1-in-10August Typical Event DayAll21</v>
      </c>
      <c r="G563" s="14">
        <v>2.825269</v>
      </c>
      <c r="H563" s="14">
        <v>2.503517</v>
      </c>
      <c r="I563" s="14">
        <v>75.022900000000007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>
        <v>23602</v>
      </c>
    </row>
    <row r="564" spans="1:15">
      <c r="A564" s="12" t="s">
        <v>30</v>
      </c>
      <c r="B564" s="14" t="s">
        <v>43</v>
      </c>
      <c r="C564" t="s">
        <v>42</v>
      </c>
      <c r="D564" t="s">
        <v>27</v>
      </c>
      <c r="E564">
        <v>21</v>
      </c>
      <c r="F564" t="str">
        <f t="shared" si="8"/>
        <v>Average Per Device1-in-10August Typical Event DayAll21</v>
      </c>
      <c r="G564" s="14">
        <v>2.3481230000000002</v>
      </c>
      <c r="H564" s="14">
        <v>2.0807099999999998</v>
      </c>
      <c r="I564" s="14">
        <v>75.022900000000007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>
        <v>23602</v>
      </c>
    </row>
    <row r="565" spans="1:15">
      <c r="A565" s="12" t="s">
        <v>52</v>
      </c>
      <c r="B565" s="14" t="s">
        <v>43</v>
      </c>
      <c r="C565" t="s">
        <v>42</v>
      </c>
      <c r="D565" t="s">
        <v>27</v>
      </c>
      <c r="E565">
        <v>21</v>
      </c>
      <c r="F565" t="str">
        <f t="shared" si="8"/>
        <v>Aggregate1-in-10August Typical Event DayAll21</v>
      </c>
      <c r="G565" s="14">
        <v>66.681989999999999</v>
      </c>
      <c r="H565" s="14">
        <v>59.088009999999997</v>
      </c>
      <c r="I565" s="14">
        <v>75.022900000000007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>
        <v>23602</v>
      </c>
    </row>
    <row r="566" spans="1:15">
      <c r="A566" s="12" t="s">
        <v>31</v>
      </c>
      <c r="B566" s="14" t="s">
        <v>43</v>
      </c>
      <c r="C566" t="s">
        <v>42</v>
      </c>
      <c r="D566" t="s">
        <v>27</v>
      </c>
      <c r="E566">
        <v>22</v>
      </c>
      <c r="F566" t="str">
        <f t="shared" si="8"/>
        <v>Average Per Ton1-in-10August Typical Event DayAll22</v>
      </c>
      <c r="G566" s="14">
        <v>0.57541209999999998</v>
      </c>
      <c r="H566" s="14">
        <v>0.52515250000000002</v>
      </c>
      <c r="I566" s="14">
        <v>73.7697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>
        <v>23602</v>
      </c>
    </row>
    <row r="567" spans="1:15">
      <c r="A567" s="12" t="s">
        <v>29</v>
      </c>
      <c r="B567" s="14" t="s">
        <v>43</v>
      </c>
      <c r="C567" t="s">
        <v>42</v>
      </c>
      <c r="D567" t="s">
        <v>27</v>
      </c>
      <c r="E567">
        <v>22</v>
      </c>
      <c r="F567" t="str">
        <f t="shared" si="8"/>
        <v>Average Per Premise1-in-10August Typical Event DayAll22</v>
      </c>
      <c r="G567" s="14">
        <v>2.4665750000000002</v>
      </c>
      <c r="H567" s="14">
        <v>2.251131</v>
      </c>
      <c r="I567" s="14">
        <v>73.7697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>
        <v>23602</v>
      </c>
    </row>
    <row r="568" spans="1:15">
      <c r="A568" s="12" t="s">
        <v>30</v>
      </c>
      <c r="B568" s="14" t="s">
        <v>43</v>
      </c>
      <c r="C568" t="s">
        <v>42</v>
      </c>
      <c r="D568" t="s">
        <v>27</v>
      </c>
      <c r="E568">
        <v>22</v>
      </c>
      <c r="F568" t="str">
        <f t="shared" si="8"/>
        <v>Average Per Device1-in-10August Typical Event DayAll22</v>
      </c>
      <c r="G568" s="14">
        <v>2.0500069999999999</v>
      </c>
      <c r="H568" s="14">
        <v>1.870949</v>
      </c>
      <c r="I568" s="14">
        <v>73.7697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>
        <v>23602</v>
      </c>
    </row>
    <row r="569" spans="1:15">
      <c r="A569" s="12" t="s">
        <v>52</v>
      </c>
      <c r="B569" s="14" t="s">
        <v>43</v>
      </c>
      <c r="C569" t="s">
        <v>42</v>
      </c>
      <c r="D569" t="s">
        <v>27</v>
      </c>
      <c r="E569">
        <v>22</v>
      </c>
      <c r="F569" t="str">
        <f t="shared" si="8"/>
        <v>Aggregate1-in-10August Typical Event DayAll22</v>
      </c>
      <c r="G569" s="14">
        <v>58.21611</v>
      </c>
      <c r="H569" s="14">
        <v>53.1312</v>
      </c>
      <c r="I569" s="14">
        <v>73.7697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>
        <v>23602</v>
      </c>
    </row>
    <row r="570" spans="1:15">
      <c r="A570" s="12" t="s">
        <v>31</v>
      </c>
      <c r="B570" s="14" t="s">
        <v>43</v>
      </c>
      <c r="C570" t="s">
        <v>42</v>
      </c>
      <c r="D570" t="s">
        <v>27</v>
      </c>
      <c r="E570">
        <v>23</v>
      </c>
      <c r="F570" t="str">
        <f t="shared" si="8"/>
        <v>Average Per Ton1-in-10August Typical Event DayAll23</v>
      </c>
      <c r="G570" s="14">
        <v>0.4672693</v>
      </c>
      <c r="H570" s="14">
        <v>0.43652839999999998</v>
      </c>
      <c r="I570" s="14">
        <v>72.730599999999995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>
        <v>23602</v>
      </c>
    </row>
    <row r="571" spans="1:15">
      <c r="A571" s="12" t="s">
        <v>29</v>
      </c>
      <c r="B571" s="14" t="s">
        <v>43</v>
      </c>
      <c r="C571" t="s">
        <v>42</v>
      </c>
      <c r="D571" t="s">
        <v>27</v>
      </c>
      <c r="E571">
        <v>23</v>
      </c>
      <c r="F571" t="str">
        <f t="shared" si="8"/>
        <v>Average Per Premise1-in-10August Typical Event DayAll23</v>
      </c>
      <c r="G571" s="14">
        <v>2.0030079999999999</v>
      </c>
      <c r="H571" s="14">
        <v>1.8712329999999999</v>
      </c>
      <c r="I571" s="14">
        <v>72.730599999999995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>
        <v>23602</v>
      </c>
    </row>
    <row r="572" spans="1:15">
      <c r="A572" s="12" t="s">
        <v>30</v>
      </c>
      <c r="B572" s="14" t="s">
        <v>43</v>
      </c>
      <c r="C572" t="s">
        <v>42</v>
      </c>
      <c r="D572" t="s">
        <v>27</v>
      </c>
      <c r="E572">
        <v>23</v>
      </c>
      <c r="F572" t="str">
        <f t="shared" si="8"/>
        <v>Average Per Device1-in-10August Typical Event DayAll23</v>
      </c>
      <c r="G572" s="14">
        <v>1.6647289999999999</v>
      </c>
      <c r="H572" s="14">
        <v>1.55521</v>
      </c>
      <c r="I572" s="14">
        <v>72.730599999999995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>
        <v>23602</v>
      </c>
    </row>
    <row r="573" spans="1:15">
      <c r="A573" s="12" t="s">
        <v>52</v>
      </c>
      <c r="B573" s="14" t="s">
        <v>43</v>
      </c>
      <c r="C573" t="s">
        <v>42</v>
      </c>
      <c r="D573" t="s">
        <v>27</v>
      </c>
      <c r="E573">
        <v>23</v>
      </c>
      <c r="F573" t="str">
        <f t="shared" si="8"/>
        <v>Aggregate1-in-10August Typical Event DayAll23</v>
      </c>
      <c r="G573" s="14">
        <v>47.274990000000003</v>
      </c>
      <c r="H573" s="14">
        <v>44.164839999999998</v>
      </c>
      <c r="I573" s="14">
        <v>72.730599999999995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>
        <v>23602</v>
      </c>
    </row>
    <row r="574" spans="1:15">
      <c r="A574" s="12" t="s">
        <v>31</v>
      </c>
      <c r="B574" s="14" t="s">
        <v>43</v>
      </c>
      <c r="C574" t="s">
        <v>42</v>
      </c>
      <c r="D574" t="s">
        <v>27</v>
      </c>
      <c r="E574">
        <v>24</v>
      </c>
      <c r="F574" t="str">
        <f t="shared" si="8"/>
        <v>Average Per Ton1-in-10August Typical Event DayAll24</v>
      </c>
      <c r="G574" s="14">
        <v>0.37610579999999999</v>
      </c>
      <c r="H574" s="14">
        <v>0.35355009999999998</v>
      </c>
      <c r="I574" s="14">
        <v>72.096299999999999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>
        <v>23602</v>
      </c>
    </row>
    <row r="575" spans="1:15">
      <c r="A575" s="12" t="s">
        <v>29</v>
      </c>
      <c r="B575" s="14" t="s">
        <v>43</v>
      </c>
      <c r="C575" t="s">
        <v>42</v>
      </c>
      <c r="D575" t="s">
        <v>27</v>
      </c>
      <c r="E575">
        <v>24</v>
      </c>
      <c r="F575" t="str">
        <f t="shared" si="8"/>
        <v>Average Per Premise1-in-10August Typical Event DayAll24</v>
      </c>
      <c r="G575" s="14">
        <v>1.6122240000000001</v>
      </c>
      <c r="H575" s="14">
        <v>1.515536</v>
      </c>
      <c r="I575" s="14">
        <v>72.096299999999999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>
        <v>23602</v>
      </c>
    </row>
    <row r="576" spans="1:15">
      <c r="A576" s="12" t="s">
        <v>30</v>
      </c>
      <c r="B576" s="14" t="s">
        <v>43</v>
      </c>
      <c r="C576" t="s">
        <v>42</v>
      </c>
      <c r="D576" t="s">
        <v>27</v>
      </c>
      <c r="E576">
        <v>24</v>
      </c>
      <c r="F576" t="str">
        <f t="shared" si="8"/>
        <v>Average Per Device1-in-10August Typical Event DayAll24</v>
      </c>
      <c r="G576" s="14">
        <v>1.339944</v>
      </c>
      <c r="H576" s="14">
        <v>1.259585</v>
      </c>
      <c r="I576" s="14">
        <v>72.096299999999999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>
        <v>23602</v>
      </c>
    </row>
    <row r="577" spans="1:15">
      <c r="A577" s="12" t="s">
        <v>52</v>
      </c>
      <c r="B577" s="14" t="s">
        <v>43</v>
      </c>
      <c r="C577" t="s">
        <v>42</v>
      </c>
      <c r="D577" t="s">
        <v>27</v>
      </c>
      <c r="E577">
        <v>24</v>
      </c>
      <c r="F577" t="str">
        <f t="shared" si="8"/>
        <v>Aggregate1-in-10August Typical Event DayAll24</v>
      </c>
      <c r="G577" s="14">
        <v>38.05171</v>
      </c>
      <c r="H577" s="14">
        <v>35.769689999999997</v>
      </c>
      <c r="I577" s="14">
        <v>72.096299999999999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>
        <v>23602</v>
      </c>
    </row>
    <row r="578" spans="1:15">
      <c r="A578" t="s">
        <v>31</v>
      </c>
      <c r="B578" t="s">
        <v>43</v>
      </c>
      <c r="C578" t="s">
        <v>47</v>
      </c>
      <c r="D578" t="s">
        <v>33</v>
      </c>
      <c r="E578">
        <v>1</v>
      </c>
      <c r="F578" t="str">
        <f t="shared" si="8"/>
        <v>Average Per Ton1-in-10July System Peak Day100% Cycling1</v>
      </c>
      <c r="G578">
        <v>0.22817660000000001</v>
      </c>
      <c r="H578">
        <v>0.22817660000000001</v>
      </c>
      <c r="I578">
        <v>69.493799999999993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11444</v>
      </c>
    </row>
    <row r="579" spans="1:15">
      <c r="A579" t="s">
        <v>29</v>
      </c>
      <c r="B579" t="s">
        <v>43</v>
      </c>
      <c r="C579" t="s">
        <v>47</v>
      </c>
      <c r="D579" t="s">
        <v>33</v>
      </c>
      <c r="E579">
        <v>1</v>
      </c>
      <c r="F579" t="str">
        <f t="shared" ref="F579:F642" si="9">CONCATENATE(A579,B579,C579,D579,E579)</f>
        <v>Average Per Premise1-in-10July System Peak Day100% Cycling1</v>
      </c>
      <c r="G579">
        <v>1.019647</v>
      </c>
      <c r="H579">
        <v>1.019647</v>
      </c>
      <c r="I579">
        <v>69.493799999999993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11444</v>
      </c>
    </row>
    <row r="580" spans="1:15">
      <c r="A580" t="s">
        <v>30</v>
      </c>
      <c r="B580" t="s">
        <v>43</v>
      </c>
      <c r="C580" t="s">
        <v>47</v>
      </c>
      <c r="D580" t="s">
        <v>33</v>
      </c>
      <c r="E580">
        <v>1</v>
      </c>
      <c r="F580" t="str">
        <f t="shared" si="9"/>
        <v>Average Per Device1-in-10July System Peak Day100% Cycling1</v>
      </c>
      <c r="G580">
        <v>0.82710779999999995</v>
      </c>
      <c r="H580">
        <v>0.82710779999999995</v>
      </c>
      <c r="I580">
        <v>69.493799999999993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11444</v>
      </c>
    </row>
    <row r="581" spans="1:15">
      <c r="A581" t="s">
        <v>52</v>
      </c>
      <c r="B581" t="s">
        <v>43</v>
      </c>
      <c r="C581" t="s">
        <v>47</v>
      </c>
      <c r="D581" t="s">
        <v>33</v>
      </c>
      <c r="E581">
        <v>1</v>
      </c>
      <c r="F581" t="str">
        <f t="shared" si="9"/>
        <v>Aggregate1-in-10July System Peak Day100% Cycling1</v>
      </c>
      <c r="G581">
        <v>11.668839999999999</v>
      </c>
      <c r="H581">
        <v>11.668839999999999</v>
      </c>
      <c r="I581">
        <v>69.493799999999993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11444</v>
      </c>
    </row>
    <row r="582" spans="1:15">
      <c r="A582" t="s">
        <v>31</v>
      </c>
      <c r="B582" t="s">
        <v>43</v>
      </c>
      <c r="C582" t="s">
        <v>47</v>
      </c>
      <c r="D582" t="s">
        <v>33</v>
      </c>
      <c r="E582">
        <v>2</v>
      </c>
      <c r="F582" t="str">
        <f t="shared" si="9"/>
        <v>Average Per Ton1-in-10July System Peak Day100% Cycling2</v>
      </c>
      <c r="G582">
        <v>0.19549620000000001</v>
      </c>
      <c r="H582">
        <v>0.19549620000000001</v>
      </c>
      <c r="I582">
        <v>69.062299999999993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11444</v>
      </c>
    </row>
    <row r="583" spans="1:15">
      <c r="A583" t="s">
        <v>29</v>
      </c>
      <c r="B583" t="s">
        <v>43</v>
      </c>
      <c r="C583" t="s">
        <v>47</v>
      </c>
      <c r="D583" t="s">
        <v>33</v>
      </c>
      <c r="E583">
        <v>2</v>
      </c>
      <c r="F583" t="str">
        <f t="shared" si="9"/>
        <v>Average Per Premise1-in-10July System Peak Day100% Cycling2</v>
      </c>
      <c r="G583">
        <v>0.87360879999999996</v>
      </c>
      <c r="H583">
        <v>0.87360879999999996</v>
      </c>
      <c r="I583">
        <v>69.062299999999993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11444</v>
      </c>
    </row>
    <row r="584" spans="1:15">
      <c r="A584" t="s">
        <v>30</v>
      </c>
      <c r="B584" t="s">
        <v>43</v>
      </c>
      <c r="C584" t="s">
        <v>47</v>
      </c>
      <c r="D584" t="s">
        <v>33</v>
      </c>
      <c r="E584">
        <v>2</v>
      </c>
      <c r="F584" t="str">
        <f t="shared" si="9"/>
        <v>Average Per Device1-in-10July System Peak Day100% Cycling2</v>
      </c>
      <c r="G584">
        <v>0.70864609999999995</v>
      </c>
      <c r="H584">
        <v>0.70864609999999995</v>
      </c>
      <c r="I584">
        <v>69.062299999999993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11444</v>
      </c>
    </row>
    <row r="585" spans="1:15">
      <c r="A585" t="s">
        <v>52</v>
      </c>
      <c r="B585" t="s">
        <v>43</v>
      </c>
      <c r="C585" t="s">
        <v>47</v>
      </c>
      <c r="D585" t="s">
        <v>33</v>
      </c>
      <c r="E585">
        <v>2</v>
      </c>
      <c r="F585" t="str">
        <f t="shared" si="9"/>
        <v>Aggregate1-in-10July System Peak Day100% Cycling2</v>
      </c>
      <c r="G585">
        <v>9.997579</v>
      </c>
      <c r="H585">
        <v>9.997579</v>
      </c>
      <c r="I585">
        <v>69.062299999999993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11444</v>
      </c>
    </row>
    <row r="586" spans="1:15">
      <c r="A586" t="s">
        <v>31</v>
      </c>
      <c r="B586" t="s">
        <v>43</v>
      </c>
      <c r="C586" t="s">
        <v>47</v>
      </c>
      <c r="D586" t="s">
        <v>33</v>
      </c>
      <c r="E586">
        <v>3</v>
      </c>
      <c r="F586" t="str">
        <f t="shared" si="9"/>
        <v>Average Per Ton1-in-10July System Peak Day100% Cycling3</v>
      </c>
      <c r="G586">
        <v>0.18193380000000001</v>
      </c>
      <c r="H586">
        <v>0.18193380000000001</v>
      </c>
      <c r="I586">
        <v>69.034000000000006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11444</v>
      </c>
    </row>
    <row r="587" spans="1:15">
      <c r="A587" t="s">
        <v>29</v>
      </c>
      <c r="B587" t="s">
        <v>43</v>
      </c>
      <c r="C587" t="s">
        <v>47</v>
      </c>
      <c r="D587" t="s">
        <v>33</v>
      </c>
      <c r="E587">
        <v>3</v>
      </c>
      <c r="F587" t="str">
        <f t="shared" si="9"/>
        <v>Average Per Premise1-in-10July System Peak Day100% Cycling3</v>
      </c>
      <c r="G587">
        <v>0.81300289999999997</v>
      </c>
      <c r="H587">
        <v>0.81300289999999997</v>
      </c>
      <c r="I587">
        <v>69.034000000000006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11444</v>
      </c>
    </row>
    <row r="588" spans="1:15">
      <c r="A588" t="s">
        <v>30</v>
      </c>
      <c r="B588" t="s">
        <v>43</v>
      </c>
      <c r="C588" t="s">
        <v>47</v>
      </c>
      <c r="D588" t="s">
        <v>33</v>
      </c>
      <c r="E588">
        <v>3</v>
      </c>
      <c r="F588" t="str">
        <f t="shared" si="9"/>
        <v>Average Per Device1-in-10July System Peak Day100% Cycling3</v>
      </c>
      <c r="G588">
        <v>0.65948430000000002</v>
      </c>
      <c r="H588">
        <v>0.65948430000000002</v>
      </c>
      <c r="I588">
        <v>69.034000000000006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11444</v>
      </c>
    </row>
    <row r="589" spans="1:15">
      <c r="A589" t="s">
        <v>52</v>
      </c>
      <c r="B589" t="s">
        <v>43</v>
      </c>
      <c r="C589" t="s">
        <v>47</v>
      </c>
      <c r="D589" t="s">
        <v>33</v>
      </c>
      <c r="E589">
        <v>3</v>
      </c>
      <c r="F589" t="str">
        <f t="shared" si="9"/>
        <v>Aggregate1-in-10July System Peak Day100% Cycling3</v>
      </c>
      <c r="G589">
        <v>9.3040050000000001</v>
      </c>
      <c r="H589">
        <v>9.3040050000000001</v>
      </c>
      <c r="I589">
        <v>69.034000000000006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11444</v>
      </c>
    </row>
    <row r="590" spans="1:15">
      <c r="A590" t="s">
        <v>31</v>
      </c>
      <c r="B590" t="s">
        <v>43</v>
      </c>
      <c r="C590" t="s">
        <v>47</v>
      </c>
      <c r="D590" t="s">
        <v>33</v>
      </c>
      <c r="E590">
        <v>4</v>
      </c>
      <c r="F590" t="str">
        <f t="shared" si="9"/>
        <v>Average Per Ton1-in-10July System Peak Day100% Cycling4</v>
      </c>
      <c r="G590">
        <v>0.16550329999999999</v>
      </c>
      <c r="H590">
        <v>0.16550329999999999</v>
      </c>
      <c r="I590">
        <v>67.864500000000007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11444</v>
      </c>
    </row>
    <row r="591" spans="1:15">
      <c r="A591" t="s">
        <v>29</v>
      </c>
      <c r="B591" t="s">
        <v>43</v>
      </c>
      <c r="C591" t="s">
        <v>47</v>
      </c>
      <c r="D591" t="s">
        <v>33</v>
      </c>
      <c r="E591">
        <v>4</v>
      </c>
      <c r="F591" t="str">
        <f t="shared" si="9"/>
        <v>Average Per Premise1-in-10July System Peak Day100% Cycling4</v>
      </c>
      <c r="G591">
        <v>0.73958009999999996</v>
      </c>
      <c r="H591">
        <v>0.73958009999999996</v>
      </c>
      <c r="I591">
        <v>67.864500000000007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11444</v>
      </c>
    </row>
    <row r="592" spans="1:15">
      <c r="A592" t="s">
        <v>30</v>
      </c>
      <c r="B592" t="s">
        <v>43</v>
      </c>
      <c r="C592" t="s">
        <v>47</v>
      </c>
      <c r="D592" t="s">
        <v>33</v>
      </c>
      <c r="E592">
        <v>4</v>
      </c>
      <c r="F592" t="str">
        <f t="shared" si="9"/>
        <v>Average Per Device1-in-10July System Peak Day100% Cycling4</v>
      </c>
      <c r="G592">
        <v>0.59992590000000001</v>
      </c>
      <c r="H592">
        <v>0.59992590000000001</v>
      </c>
      <c r="I592">
        <v>67.864500000000007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11444</v>
      </c>
    </row>
    <row r="593" spans="1:15">
      <c r="A593" t="s">
        <v>52</v>
      </c>
      <c r="B593" t="s">
        <v>43</v>
      </c>
      <c r="C593" t="s">
        <v>47</v>
      </c>
      <c r="D593" t="s">
        <v>33</v>
      </c>
      <c r="E593">
        <v>4</v>
      </c>
      <c r="F593" t="str">
        <f t="shared" si="9"/>
        <v>Aggregate1-in-10July System Peak Day100% Cycling4</v>
      </c>
      <c r="G593">
        <v>8.4637539999999998</v>
      </c>
      <c r="H593">
        <v>8.4637539999999998</v>
      </c>
      <c r="I593">
        <v>67.864500000000007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11444</v>
      </c>
    </row>
    <row r="594" spans="1:15">
      <c r="A594" t="s">
        <v>31</v>
      </c>
      <c r="B594" t="s">
        <v>43</v>
      </c>
      <c r="C594" t="s">
        <v>47</v>
      </c>
      <c r="D594" t="s">
        <v>33</v>
      </c>
      <c r="E594">
        <v>5</v>
      </c>
      <c r="F594" t="str">
        <f t="shared" si="9"/>
        <v>Average Per Ton1-in-10July System Peak Day100% Cycling5</v>
      </c>
      <c r="G594">
        <v>0.16278999999999999</v>
      </c>
      <c r="H594">
        <v>0.16278999999999999</v>
      </c>
      <c r="I594">
        <v>67.034700000000001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11444</v>
      </c>
    </row>
    <row r="595" spans="1:15">
      <c r="A595" t="s">
        <v>29</v>
      </c>
      <c r="B595" t="s">
        <v>43</v>
      </c>
      <c r="C595" t="s">
        <v>47</v>
      </c>
      <c r="D595" t="s">
        <v>33</v>
      </c>
      <c r="E595">
        <v>5</v>
      </c>
      <c r="F595" t="str">
        <f t="shared" si="9"/>
        <v>Average Per Premise1-in-10July System Peak Day100% Cycling5</v>
      </c>
      <c r="G595">
        <v>0.72745539999999997</v>
      </c>
      <c r="H595">
        <v>0.72745539999999997</v>
      </c>
      <c r="I595">
        <v>67.034700000000001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11444</v>
      </c>
    </row>
    <row r="596" spans="1:15">
      <c r="A596" t="s">
        <v>30</v>
      </c>
      <c r="B596" t="s">
        <v>43</v>
      </c>
      <c r="C596" t="s">
        <v>47</v>
      </c>
      <c r="D596" t="s">
        <v>33</v>
      </c>
      <c r="E596">
        <v>5</v>
      </c>
      <c r="F596" t="str">
        <f t="shared" si="9"/>
        <v>Average Per Device1-in-10July System Peak Day100% Cycling5</v>
      </c>
      <c r="G596">
        <v>0.59009069999999997</v>
      </c>
      <c r="H596">
        <v>0.59009069999999997</v>
      </c>
      <c r="I596">
        <v>67.034700000000001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11444</v>
      </c>
    </row>
    <row r="597" spans="1:15">
      <c r="A597" t="s">
        <v>52</v>
      </c>
      <c r="B597" t="s">
        <v>43</v>
      </c>
      <c r="C597" t="s">
        <v>47</v>
      </c>
      <c r="D597" t="s">
        <v>33</v>
      </c>
      <c r="E597">
        <v>5</v>
      </c>
      <c r="F597" t="str">
        <f t="shared" si="9"/>
        <v>Aggregate1-in-10July System Peak Day100% Cycling5</v>
      </c>
      <c r="G597">
        <v>8.3249999999999993</v>
      </c>
      <c r="H597">
        <v>8.3249999999999993</v>
      </c>
      <c r="I597">
        <v>67.034700000000001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11444</v>
      </c>
    </row>
    <row r="598" spans="1:15">
      <c r="A598" t="s">
        <v>31</v>
      </c>
      <c r="B598" t="s">
        <v>43</v>
      </c>
      <c r="C598" t="s">
        <v>47</v>
      </c>
      <c r="D598" t="s">
        <v>33</v>
      </c>
      <c r="E598">
        <v>6</v>
      </c>
      <c r="F598" t="str">
        <f t="shared" si="9"/>
        <v>Average Per Ton1-in-10July System Peak Day100% Cycling6</v>
      </c>
      <c r="G598">
        <v>0.17113449999999999</v>
      </c>
      <c r="H598">
        <v>0.17113449999999999</v>
      </c>
      <c r="I598">
        <v>66.217500000000001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11444</v>
      </c>
    </row>
    <row r="599" spans="1:15">
      <c r="A599" t="s">
        <v>29</v>
      </c>
      <c r="B599" t="s">
        <v>43</v>
      </c>
      <c r="C599" t="s">
        <v>47</v>
      </c>
      <c r="D599" t="s">
        <v>33</v>
      </c>
      <c r="E599">
        <v>6</v>
      </c>
      <c r="F599" t="str">
        <f t="shared" si="9"/>
        <v>Average Per Premise1-in-10July System Peak Day100% Cycling6</v>
      </c>
      <c r="G599">
        <v>0.76474419999999999</v>
      </c>
      <c r="H599">
        <v>0.76474419999999999</v>
      </c>
      <c r="I599">
        <v>66.217500000000001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11444</v>
      </c>
    </row>
    <row r="600" spans="1:15">
      <c r="A600" t="s">
        <v>30</v>
      </c>
      <c r="B600" t="s">
        <v>43</v>
      </c>
      <c r="C600" t="s">
        <v>47</v>
      </c>
      <c r="D600" t="s">
        <v>33</v>
      </c>
      <c r="E600">
        <v>6</v>
      </c>
      <c r="F600" t="str">
        <f t="shared" si="9"/>
        <v>Average Per Device1-in-10July System Peak Day100% Cycling6</v>
      </c>
      <c r="G600">
        <v>0.62033830000000001</v>
      </c>
      <c r="H600">
        <v>0.62033830000000001</v>
      </c>
      <c r="I600">
        <v>66.217500000000001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11444</v>
      </c>
    </row>
    <row r="601" spans="1:15">
      <c r="A601" t="s">
        <v>52</v>
      </c>
      <c r="B601" t="s">
        <v>43</v>
      </c>
      <c r="C601" t="s">
        <v>47</v>
      </c>
      <c r="D601" t="s">
        <v>33</v>
      </c>
      <c r="E601">
        <v>6</v>
      </c>
      <c r="F601" t="str">
        <f t="shared" si="9"/>
        <v>Aggregate1-in-10July System Peak Day100% Cycling6</v>
      </c>
      <c r="G601">
        <v>8.7517320000000005</v>
      </c>
      <c r="H601">
        <v>8.7517320000000005</v>
      </c>
      <c r="I601">
        <v>66.217500000000001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11444</v>
      </c>
    </row>
    <row r="602" spans="1:15">
      <c r="A602" t="s">
        <v>31</v>
      </c>
      <c r="B602" t="s">
        <v>43</v>
      </c>
      <c r="C602" t="s">
        <v>47</v>
      </c>
      <c r="D602" t="s">
        <v>33</v>
      </c>
      <c r="E602">
        <v>7</v>
      </c>
      <c r="F602" t="str">
        <f t="shared" si="9"/>
        <v>Average Per Ton1-in-10July System Peak Day100% Cycling7</v>
      </c>
      <c r="G602">
        <v>0.19749810000000001</v>
      </c>
      <c r="H602">
        <v>0.19749810000000001</v>
      </c>
      <c r="I602">
        <v>69.953599999999994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11444</v>
      </c>
    </row>
    <row r="603" spans="1:15">
      <c r="A603" t="s">
        <v>29</v>
      </c>
      <c r="B603" t="s">
        <v>43</v>
      </c>
      <c r="C603" t="s">
        <v>47</v>
      </c>
      <c r="D603" t="s">
        <v>33</v>
      </c>
      <c r="E603">
        <v>7</v>
      </c>
      <c r="F603" t="str">
        <f t="shared" si="9"/>
        <v>Average Per Premise1-in-10July System Peak Day100% Cycling7</v>
      </c>
      <c r="G603">
        <v>0.88255450000000002</v>
      </c>
      <c r="H603">
        <v>0.88255450000000002</v>
      </c>
      <c r="I603">
        <v>69.953599999999994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11444</v>
      </c>
    </row>
    <row r="604" spans="1:15">
      <c r="A604" t="s">
        <v>30</v>
      </c>
      <c r="B604" t="s">
        <v>43</v>
      </c>
      <c r="C604" t="s">
        <v>47</v>
      </c>
      <c r="D604" t="s">
        <v>33</v>
      </c>
      <c r="E604">
        <v>7</v>
      </c>
      <c r="F604" t="str">
        <f t="shared" si="9"/>
        <v>Average Per Device1-in-10July System Peak Day100% Cycling7</v>
      </c>
      <c r="G604">
        <v>0.71590259999999994</v>
      </c>
      <c r="H604">
        <v>0.71590259999999994</v>
      </c>
      <c r="I604">
        <v>69.953599999999994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11444</v>
      </c>
    </row>
    <row r="605" spans="1:15">
      <c r="A605" t="s">
        <v>52</v>
      </c>
      <c r="B605" t="s">
        <v>43</v>
      </c>
      <c r="C605" t="s">
        <v>47</v>
      </c>
      <c r="D605" t="s">
        <v>33</v>
      </c>
      <c r="E605">
        <v>7</v>
      </c>
      <c r="F605" t="str">
        <f t="shared" si="9"/>
        <v>Aggregate1-in-10July System Peak Day100% Cycling7</v>
      </c>
      <c r="G605">
        <v>10.09995</v>
      </c>
      <c r="H605">
        <v>10.09995</v>
      </c>
      <c r="I605">
        <v>69.953599999999994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11444</v>
      </c>
    </row>
    <row r="606" spans="1:15">
      <c r="A606" t="s">
        <v>31</v>
      </c>
      <c r="B606" t="s">
        <v>43</v>
      </c>
      <c r="C606" t="s">
        <v>47</v>
      </c>
      <c r="D606" t="s">
        <v>33</v>
      </c>
      <c r="E606">
        <v>8</v>
      </c>
      <c r="F606" t="str">
        <f t="shared" si="9"/>
        <v>Average Per Ton1-in-10July System Peak Day100% Cycling8</v>
      </c>
      <c r="G606">
        <v>0.20655870000000001</v>
      </c>
      <c r="H606">
        <v>0.20655870000000001</v>
      </c>
      <c r="I606">
        <v>74.319599999999994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11444</v>
      </c>
    </row>
    <row r="607" spans="1:15">
      <c r="A607" t="s">
        <v>29</v>
      </c>
      <c r="B607" t="s">
        <v>43</v>
      </c>
      <c r="C607" t="s">
        <v>47</v>
      </c>
      <c r="D607" t="s">
        <v>33</v>
      </c>
      <c r="E607">
        <v>8</v>
      </c>
      <c r="F607" t="str">
        <f t="shared" si="9"/>
        <v>Average Per Premise1-in-10July System Peak Day100% Cycling8</v>
      </c>
      <c r="G607">
        <v>0.92304319999999995</v>
      </c>
      <c r="H607">
        <v>0.92304319999999995</v>
      </c>
      <c r="I607">
        <v>74.319599999999994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11444</v>
      </c>
    </row>
    <row r="608" spans="1:15">
      <c r="A608" t="s">
        <v>30</v>
      </c>
      <c r="B608" t="s">
        <v>43</v>
      </c>
      <c r="C608" t="s">
        <v>47</v>
      </c>
      <c r="D608" t="s">
        <v>33</v>
      </c>
      <c r="E608">
        <v>8</v>
      </c>
      <c r="F608" t="str">
        <f t="shared" si="9"/>
        <v>Average Per Device1-in-10July System Peak Day100% Cycling8</v>
      </c>
      <c r="G608">
        <v>0.74874589999999996</v>
      </c>
      <c r="H608">
        <v>0.74874589999999996</v>
      </c>
      <c r="I608">
        <v>74.319599999999994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11444</v>
      </c>
    </row>
    <row r="609" spans="1:15">
      <c r="A609" t="s">
        <v>52</v>
      </c>
      <c r="B609" t="s">
        <v>43</v>
      </c>
      <c r="C609" t="s">
        <v>47</v>
      </c>
      <c r="D609" t="s">
        <v>33</v>
      </c>
      <c r="E609">
        <v>8</v>
      </c>
      <c r="F609" t="str">
        <f t="shared" si="9"/>
        <v>Aggregate1-in-10July System Peak Day100% Cycling8</v>
      </c>
      <c r="G609">
        <v>10.56331</v>
      </c>
      <c r="H609">
        <v>10.56331</v>
      </c>
      <c r="I609">
        <v>74.319599999999994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11444</v>
      </c>
    </row>
    <row r="610" spans="1:15">
      <c r="A610" t="s">
        <v>31</v>
      </c>
      <c r="B610" t="s">
        <v>43</v>
      </c>
      <c r="C610" t="s">
        <v>47</v>
      </c>
      <c r="D610" t="s">
        <v>33</v>
      </c>
      <c r="E610">
        <v>9</v>
      </c>
      <c r="F610" t="str">
        <f t="shared" si="9"/>
        <v>Average Per Ton1-in-10July System Peak Day100% Cycling9</v>
      </c>
      <c r="G610">
        <v>0.22539319999999999</v>
      </c>
      <c r="H610">
        <v>0.22539319999999999</v>
      </c>
      <c r="I610">
        <v>80.467399999999998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11444</v>
      </c>
    </row>
    <row r="611" spans="1:15">
      <c r="A611" t="s">
        <v>29</v>
      </c>
      <c r="B611" t="s">
        <v>43</v>
      </c>
      <c r="C611" t="s">
        <v>47</v>
      </c>
      <c r="D611" t="s">
        <v>33</v>
      </c>
      <c r="E611">
        <v>9</v>
      </c>
      <c r="F611" t="str">
        <f t="shared" si="9"/>
        <v>Average Per Premise1-in-10July System Peak Day100% Cycling9</v>
      </c>
      <c r="G611">
        <v>1.007209</v>
      </c>
      <c r="H611">
        <v>1.007209</v>
      </c>
      <c r="I611">
        <v>80.467399999999998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11444</v>
      </c>
    </row>
    <row r="612" spans="1:15">
      <c r="A612" t="s">
        <v>30</v>
      </c>
      <c r="B612" t="s">
        <v>43</v>
      </c>
      <c r="C612" t="s">
        <v>47</v>
      </c>
      <c r="D612" t="s">
        <v>33</v>
      </c>
      <c r="E612">
        <v>9</v>
      </c>
      <c r="F612" t="str">
        <f t="shared" si="9"/>
        <v>Average Per Device1-in-10July System Peak Day100% Cycling9</v>
      </c>
      <c r="G612">
        <v>0.81701840000000003</v>
      </c>
      <c r="H612">
        <v>0.81701840000000003</v>
      </c>
      <c r="I612">
        <v>80.467399999999998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11444</v>
      </c>
    </row>
    <row r="613" spans="1:15">
      <c r="A613" t="s">
        <v>52</v>
      </c>
      <c r="B613" t="s">
        <v>43</v>
      </c>
      <c r="C613" t="s">
        <v>47</v>
      </c>
      <c r="D613" t="s">
        <v>33</v>
      </c>
      <c r="E613">
        <v>9</v>
      </c>
      <c r="F613" t="str">
        <f t="shared" si="9"/>
        <v>Aggregate1-in-10July System Peak Day100% Cycling9</v>
      </c>
      <c r="G613">
        <v>11.5265</v>
      </c>
      <c r="H613">
        <v>11.5265</v>
      </c>
      <c r="I613">
        <v>80.467399999999998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11444</v>
      </c>
    </row>
    <row r="614" spans="1:15">
      <c r="A614" t="s">
        <v>31</v>
      </c>
      <c r="B614" t="s">
        <v>43</v>
      </c>
      <c r="C614" t="s">
        <v>47</v>
      </c>
      <c r="D614" t="s">
        <v>33</v>
      </c>
      <c r="E614">
        <v>10</v>
      </c>
      <c r="F614" t="str">
        <f t="shared" si="9"/>
        <v>Average Per Ton1-in-10July System Peak Day100% Cycling10</v>
      </c>
      <c r="G614">
        <v>0.24436730000000001</v>
      </c>
      <c r="H614">
        <v>0.24436730000000001</v>
      </c>
      <c r="I614">
        <v>84.135000000000005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11444</v>
      </c>
    </row>
    <row r="615" spans="1:15">
      <c r="A615" t="s">
        <v>29</v>
      </c>
      <c r="B615" t="s">
        <v>43</v>
      </c>
      <c r="C615" t="s">
        <v>47</v>
      </c>
      <c r="D615" t="s">
        <v>33</v>
      </c>
      <c r="E615">
        <v>10</v>
      </c>
      <c r="F615" t="str">
        <f t="shared" si="9"/>
        <v>Average Per Premise1-in-10July System Peak Day100% Cycling10</v>
      </c>
      <c r="G615">
        <v>1.0919970000000001</v>
      </c>
      <c r="H615">
        <v>1.0919970000000001</v>
      </c>
      <c r="I615">
        <v>84.135000000000005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11444</v>
      </c>
    </row>
    <row r="616" spans="1:15">
      <c r="A616" t="s">
        <v>30</v>
      </c>
      <c r="B616" t="s">
        <v>43</v>
      </c>
      <c r="C616" t="s">
        <v>47</v>
      </c>
      <c r="D616" t="s">
        <v>33</v>
      </c>
      <c r="E616">
        <v>10</v>
      </c>
      <c r="F616" t="str">
        <f t="shared" si="9"/>
        <v>Average Per Device1-in-10July System Peak Day100% Cycling10</v>
      </c>
      <c r="G616">
        <v>0.88579660000000005</v>
      </c>
      <c r="H616">
        <v>0.88579660000000005</v>
      </c>
      <c r="I616">
        <v>84.135000000000005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11444</v>
      </c>
    </row>
    <row r="617" spans="1:15">
      <c r="A617" t="s">
        <v>52</v>
      </c>
      <c r="B617" t="s">
        <v>43</v>
      </c>
      <c r="C617" t="s">
        <v>47</v>
      </c>
      <c r="D617" t="s">
        <v>33</v>
      </c>
      <c r="E617">
        <v>10</v>
      </c>
      <c r="F617" t="str">
        <f t="shared" si="9"/>
        <v>Aggregate1-in-10July System Peak Day100% Cycling10</v>
      </c>
      <c r="G617">
        <v>12.49682</v>
      </c>
      <c r="H617">
        <v>12.49682</v>
      </c>
      <c r="I617">
        <v>84.135000000000005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11444</v>
      </c>
    </row>
    <row r="618" spans="1:15">
      <c r="A618" t="s">
        <v>31</v>
      </c>
      <c r="B618" t="s">
        <v>43</v>
      </c>
      <c r="C618" t="s">
        <v>47</v>
      </c>
      <c r="D618" t="s">
        <v>33</v>
      </c>
      <c r="E618">
        <v>11</v>
      </c>
      <c r="F618" t="str">
        <f t="shared" si="9"/>
        <v>Average Per Ton1-in-10July System Peak Day100% Cycling11</v>
      </c>
      <c r="G618">
        <v>0.28033960000000002</v>
      </c>
      <c r="H618">
        <v>0.28033960000000002</v>
      </c>
      <c r="I618">
        <v>86.731099999999998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11444</v>
      </c>
    </row>
    <row r="619" spans="1:15">
      <c r="A619" t="s">
        <v>29</v>
      </c>
      <c r="B619" t="s">
        <v>43</v>
      </c>
      <c r="C619" t="s">
        <v>47</v>
      </c>
      <c r="D619" t="s">
        <v>33</v>
      </c>
      <c r="E619">
        <v>11</v>
      </c>
      <c r="F619" t="str">
        <f t="shared" si="9"/>
        <v>Average Per Premise1-in-10July System Peak Day100% Cycling11</v>
      </c>
      <c r="G619">
        <v>1.2527459999999999</v>
      </c>
      <c r="H619">
        <v>1.2527459999999999</v>
      </c>
      <c r="I619">
        <v>86.731099999999998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11444</v>
      </c>
    </row>
    <row r="620" spans="1:15">
      <c r="A620" t="s">
        <v>30</v>
      </c>
      <c r="B620" t="s">
        <v>43</v>
      </c>
      <c r="C620" t="s">
        <v>47</v>
      </c>
      <c r="D620" t="s">
        <v>33</v>
      </c>
      <c r="E620">
        <v>11</v>
      </c>
      <c r="F620" t="str">
        <f t="shared" si="9"/>
        <v>Average Per Device1-in-10July System Peak Day100% Cycling11</v>
      </c>
      <c r="G620">
        <v>1.0161910000000001</v>
      </c>
      <c r="H620">
        <v>1.0161910000000001</v>
      </c>
      <c r="I620">
        <v>86.731099999999998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11444</v>
      </c>
    </row>
    <row r="621" spans="1:15">
      <c r="A621" t="s">
        <v>52</v>
      </c>
      <c r="B621" t="s">
        <v>43</v>
      </c>
      <c r="C621" t="s">
        <v>47</v>
      </c>
      <c r="D621" t="s">
        <v>33</v>
      </c>
      <c r="E621">
        <v>11</v>
      </c>
      <c r="F621" t="str">
        <f t="shared" si="9"/>
        <v>Aggregate1-in-10July System Peak Day100% Cycling11</v>
      </c>
      <c r="G621">
        <v>14.33643</v>
      </c>
      <c r="H621">
        <v>14.33643</v>
      </c>
      <c r="I621">
        <v>86.731099999999998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11444</v>
      </c>
    </row>
    <row r="622" spans="1:15">
      <c r="A622" t="s">
        <v>31</v>
      </c>
      <c r="B622" t="s">
        <v>43</v>
      </c>
      <c r="C622" t="s">
        <v>47</v>
      </c>
      <c r="D622" t="s">
        <v>33</v>
      </c>
      <c r="E622">
        <v>12</v>
      </c>
      <c r="F622" t="str">
        <f t="shared" si="9"/>
        <v>Average Per Ton1-in-10July System Peak Day100% Cycling12</v>
      </c>
      <c r="G622">
        <v>0.32068150000000001</v>
      </c>
      <c r="H622">
        <v>0.32068150000000001</v>
      </c>
      <c r="I622">
        <v>91.043800000000005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11444</v>
      </c>
    </row>
    <row r="623" spans="1:15">
      <c r="A623" t="s">
        <v>29</v>
      </c>
      <c r="B623" t="s">
        <v>43</v>
      </c>
      <c r="C623" t="s">
        <v>47</v>
      </c>
      <c r="D623" t="s">
        <v>33</v>
      </c>
      <c r="E623">
        <v>12</v>
      </c>
      <c r="F623" t="str">
        <f t="shared" si="9"/>
        <v>Average Per Premise1-in-10July System Peak Day100% Cycling12</v>
      </c>
      <c r="G623">
        <v>1.4330210000000001</v>
      </c>
      <c r="H623">
        <v>1.4330210000000001</v>
      </c>
      <c r="I623">
        <v>91.043800000000005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11444</v>
      </c>
    </row>
    <row r="624" spans="1:15">
      <c r="A624" t="s">
        <v>30</v>
      </c>
      <c r="B624" t="s">
        <v>43</v>
      </c>
      <c r="C624" t="s">
        <v>47</v>
      </c>
      <c r="D624" t="s">
        <v>33</v>
      </c>
      <c r="E624">
        <v>12</v>
      </c>
      <c r="F624" t="str">
        <f t="shared" si="9"/>
        <v>Average Per Device1-in-10July System Peak Day100% Cycling12</v>
      </c>
      <c r="G624">
        <v>1.162425</v>
      </c>
      <c r="H624">
        <v>1.162425</v>
      </c>
      <c r="I624">
        <v>91.043800000000005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11444</v>
      </c>
    </row>
    <row r="625" spans="1:15">
      <c r="A625" t="s">
        <v>52</v>
      </c>
      <c r="B625" t="s">
        <v>43</v>
      </c>
      <c r="C625" t="s">
        <v>47</v>
      </c>
      <c r="D625" t="s">
        <v>33</v>
      </c>
      <c r="E625">
        <v>12</v>
      </c>
      <c r="F625" t="str">
        <f t="shared" si="9"/>
        <v>Aggregate1-in-10July System Peak Day100% Cycling12</v>
      </c>
      <c r="G625">
        <v>16.39949</v>
      </c>
      <c r="H625">
        <v>16.39949</v>
      </c>
      <c r="I625">
        <v>91.043800000000005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11444</v>
      </c>
    </row>
    <row r="626" spans="1:15">
      <c r="A626" t="s">
        <v>31</v>
      </c>
      <c r="B626" t="s">
        <v>43</v>
      </c>
      <c r="C626" t="s">
        <v>47</v>
      </c>
      <c r="D626" t="s">
        <v>33</v>
      </c>
      <c r="E626">
        <v>13</v>
      </c>
      <c r="F626" t="str">
        <f t="shared" si="9"/>
        <v>Average Per Ton1-in-10July System Peak Day100% Cycling13</v>
      </c>
      <c r="G626">
        <v>0.35882360000000002</v>
      </c>
      <c r="H626">
        <v>0.35882360000000002</v>
      </c>
      <c r="I626">
        <v>92.064800000000005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11444</v>
      </c>
    </row>
    <row r="627" spans="1:15">
      <c r="A627" t="s">
        <v>29</v>
      </c>
      <c r="B627" t="s">
        <v>43</v>
      </c>
      <c r="C627" t="s">
        <v>47</v>
      </c>
      <c r="D627" t="s">
        <v>33</v>
      </c>
      <c r="E627">
        <v>13</v>
      </c>
      <c r="F627" t="str">
        <f t="shared" si="9"/>
        <v>Average Per Premise1-in-10July System Peak Day100% Cycling13</v>
      </c>
      <c r="G627">
        <v>1.6034649999999999</v>
      </c>
      <c r="H627">
        <v>1.6034649999999999</v>
      </c>
      <c r="I627">
        <v>92.064800000000005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11444</v>
      </c>
    </row>
    <row r="628" spans="1:15">
      <c r="A628" t="s">
        <v>30</v>
      </c>
      <c r="B628" t="s">
        <v>43</v>
      </c>
      <c r="C628" t="s">
        <v>47</v>
      </c>
      <c r="D628" t="s">
        <v>33</v>
      </c>
      <c r="E628">
        <v>13</v>
      </c>
      <c r="F628" t="str">
        <f t="shared" si="9"/>
        <v>Average Per Device1-in-10July System Peak Day100% Cycling13</v>
      </c>
      <c r="G628">
        <v>1.3006850000000001</v>
      </c>
      <c r="H628">
        <v>1.3006850000000001</v>
      </c>
      <c r="I628">
        <v>92.064800000000005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11444</v>
      </c>
    </row>
    <row r="629" spans="1:15">
      <c r="A629" t="s">
        <v>52</v>
      </c>
      <c r="B629" t="s">
        <v>43</v>
      </c>
      <c r="C629" t="s">
        <v>47</v>
      </c>
      <c r="D629" t="s">
        <v>33</v>
      </c>
      <c r="E629">
        <v>13</v>
      </c>
      <c r="F629" t="str">
        <f t="shared" si="9"/>
        <v>Aggregate1-in-10July System Peak Day100% Cycling13</v>
      </c>
      <c r="G629">
        <v>18.350059999999999</v>
      </c>
      <c r="H629">
        <v>18.350059999999999</v>
      </c>
      <c r="I629">
        <v>92.064800000000005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11444</v>
      </c>
    </row>
    <row r="630" spans="1:15">
      <c r="A630" t="s">
        <v>31</v>
      </c>
      <c r="B630" t="s">
        <v>43</v>
      </c>
      <c r="C630" t="s">
        <v>47</v>
      </c>
      <c r="D630" t="s">
        <v>33</v>
      </c>
      <c r="E630">
        <v>14</v>
      </c>
      <c r="F630" t="str">
        <f t="shared" si="9"/>
        <v>Average Per Ton1-in-10July System Peak Day100% Cycling14</v>
      </c>
      <c r="G630">
        <v>0.2649183</v>
      </c>
      <c r="H630">
        <v>0.37934849999999998</v>
      </c>
      <c r="I630">
        <v>91.431899999999999</v>
      </c>
      <c r="J630">
        <v>8.22523E-2</v>
      </c>
      <c r="K630">
        <v>0.1012633</v>
      </c>
      <c r="L630">
        <v>0.1144302</v>
      </c>
      <c r="M630">
        <v>0.12759719999999999</v>
      </c>
      <c r="N630">
        <v>0.14660809999999999</v>
      </c>
      <c r="O630">
        <v>11444</v>
      </c>
    </row>
    <row r="631" spans="1:15">
      <c r="A631" t="s">
        <v>29</v>
      </c>
      <c r="B631" t="s">
        <v>43</v>
      </c>
      <c r="C631" t="s">
        <v>47</v>
      </c>
      <c r="D631" t="s">
        <v>33</v>
      </c>
      <c r="E631">
        <v>14</v>
      </c>
      <c r="F631" t="str">
        <f t="shared" si="9"/>
        <v>Average Per Premise1-in-10July System Peak Day100% Cycling14</v>
      </c>
      <c r="G631">
        <v>1.1838329999999999</v>
      </c>
      <c r="H631">
        <v>1.6951849999999999</v>
      </c>
      <c r="I631">
        <v>91.431899999999999</v>
      </c>
      <c r="J631">
        <v>0.36755850000000001</v>
      </c>
      <c r="K631">
        <v>0.45251239999999998</v>
      </c>
      <c r="L631">
        <v>0.51135120000000001</v>
      </c>
      <c r="M631">
        <v>0.57018999999999997</v>
      </c>
      <c r="N631">
        <v>0.6551439</v>
      </c>
      <c r="O631">
        <v>11444</v>
      </c>
    </row>
    <row r="632" spans="1:15">
      <c r="A632" t="s">
        <v>30</v>
      </c>
      <c r="B632" t="s">
        <v>43</v>
      </c>
      <c r="C632" t="s">
        <v>47</v>
      </c>
      <c r="D632" t="s">
        <v>33</v>
      </c>
      <c r="E632">
        <v>14</v>
      </c>
      <c r="F632" t="str">
        <f t="shared" si="9"/>
        <v>Average Per Device1-in-10July System Peak Day100% Cycling14</v>
      </c>
      <c r="G632">
        <v>0.96029140000000002</v>
      </c>
      <c r="H632">
        <v>1.3750849999999999</v>
      </c>
      <c r="I632">
        <v>91.431899999999999</v>
      </c>
      <c r="J632">
        <v>0.2981528</v>
      </c>
      <c r="K632">
        <v>0.36706499999999997</v>
      </c>
      <c r="L632">
        <v>0.41479329999999998</v>
      </c>
      <c r="M632">
        <v>0.46252159999999998</v>
      </c>
      <c r="N632">
        <v>0.53143370000000001</v>
      </c>
      <c r="O632">
        <v>11444</v>
      </c>
    </row>
    <row r="633" spans="1:15">
      <c r="A633" t="s">
        <v>52</v>
      </c>
      <c r="B633" t="s">
        <v>43</v>
      </c>
      <c r="C633" t="s">
        <v>47</v>
      </c>
      <c r="D633" t="s">
        <v>33</v>
      </c>
      <c r="E633">
        <v>14</v>
      </c>
      <c r="F633" t="str">
        <f t="shared" si="9"/>
        <v>Aggregate1-in-10July System Peak Day100% Cycling14</v>
      </c>
      <c r="G633">
        <v>13.547790000000001</v>
      </c>
      <c r="H633">
        <v>19.39969</v>
      </c>
      <c r="I633">
        <v>91.431899999999999</v>
      </c>
      <c r="J633">
        <v>4.20634</v>
      </c>
      <c r="K633">
        <v>5.1785519999999998</v>
      </c>
      <c r="L633">
        <v>5.8519030000000001</v>
      </c>
      <c r="M633">
        <v>6.5252540000000003</v>
      </c>
      <c r="N633">
        <v>7.4974670000000003</v>
      </c>
      <c r="O633">
        <v>11444</v>
      </c>
    </row>
    <row r="634" spans="1:15">
      <c r="A634" t="s">
        <v>31</v>
      </c>
      <c r="B634" t="s">
        <v>43</v>
      </c>
      <c r="C634" t="s">
        <v>47</v>
      </c>
      <c r="D634" t="s">
        <v>33</v>
      </c>
      <c r="E634">
        <v>15</v>
      </c>
      <c r="F634" t="str">
        <f t="shared" si="9"/>
        <v>Average Per Ton1-in-10July System Peak Day100% Cycling15</v>
      </c>
      <c r="G634">
        <v>0.26325609999999999</v>
      </c>
      <c r="H634">
        <v>0.41091359999999999</v>
      </c>
      <c r="I634">
        <v>89.524699999999996</v>
      </c>
      <c r="J634">
        <v>0.10613599999999999</v>
      </c>
      <c r="K634">
        <v>0.13066720000000001</v>
      </c>
      <c r="L634">
        <v>0.1476575</v>
      </c>
      <c r="M634">
        <v>0.16464770000000001</v>
      </c>
      <c r="N634">
        <v>0.18917900000000001</v>
      </c>
      <c r="O634">
        <v>11444</v>
      </c>
    </row>
    <row r="635" spans="1:15">
      <c r="A635" t="s">
        <v>29</v>
      </c>
      <c r="B635" t="s">
        <v>43</v>
      </c>
      <c r="C635" t="s">
        <v>47</v>
      </c>
      <c r="D635" t="s">
        <v>33</v>
      </c>
      <c r="E635">
        <v>15</v>
      </c>
      <c r="F635" t="str">
        <f t="shared" si="9"/>
        <v>Average Per Premise1-in-10July System Peak Day100% Cycling15</v>
      </c>
      <c r="G635">
        <v>1.1764060000000001</v>
      </c>
      <c r="H635">
        <v>1.836239</v>
      </c>
      <c r="I635">
        <v>89.524699999999996</v>
      </c>
      <c r="J635">
        <v>0.47428710000000002</v>
      </c>
      <c r="K635">
        <v>0.58390920000000002</v>
      </c>
      <c r="L635">
        <v>0.65983309999999995</v>
      </c>
      <c r="M635">
        <v>0.73575699999999999</v>
      </c>
      <c r="N635">
        <v>0.84537910000000005</v>
      </c>
      <c r="O635">
        <v>11444</v>
      </c>
    </row>
    <row r="636" spans="1:15">
      <c r="A636" t="s">
        <v>30</v>
      </c>
      <c r="B636" t="s">
        <v>43</v>
      </c>
      <c r="C636" t="s">
        <v>47</v>
      </c>
      <c r="D636" t="s">
        <v>33</v>
      </c>
      <c r="E636">
        <v>15</v>
      </c>
      <c r="F636" t="str">
        <f t="shared" si="9"/>
        <v>Average Per Device1-in-10July System Peak Day100% Cycling15</v>
      </c>
      <c r="G636">
        <v>0.95426610000000001</v>
      </c>
      <c r="H636">
        <v>1.4895039999999999</v>
      </c>
      <c r="I636">
        <v>89.524699999999996</v>
      </c>
      <c r="J636">
        <v>0.38472790000000001</v>
      </c>
      <c r="K636">
        <v>0.47365020000000002</v>
      </c>
      <c r="L636">
        <v>0.53523750000000003</v>
      </c>
      <c r="M636">
        <v>0.59682469999999999</v>
      </c>
      <c r="N636">
        <v>0.685747</v>
      </c>
      <c r="O636">
        <v>11444</v>
      </c>
    </row>
    <row r="637" spans="1:15">
      <c r="A637" t="s">
        <v>52</v>
      </c>
      <c r="B637" t="s">
        <v>43</v>
      </c>
      <c r="C637" t="s">
        <v>47</v>
      </c>
      <c r="D637" t="s">
        <v>33</v>
      </c>
      <c r="E637">
        <v>15</v>
      </c>
      <c r="F637" t="str">
        <f t="shared" si="9"/>
        <v>Aggregate1-in-10July System Peak Day100% Cycling15</v>
      </c>
      <c r="G637">
        <v>13.46279</v>
      </c>
      <c r="H637">
        <v>21.013919999999999</v>
      </c>
      <c r="I637">
        <v>89.524699999999996</v>
      </c>
      <c r="J637">
        <v>5.4277420000000003</v>
      </c>
      <c r="K637">
        <v>6.6822569999999999</v>
      </c>
      <c r="L637">
        <v>7.5511299999999997</v>
      </c>
      <c r="M637">
        <v>8.4200029999999995</v>
      </c>
      <c r="N637">
        <v>9.6745180000000008</v>
      </c>
      <c r="O637">
        <v>11444</v>
      </c>
    </row>
    <row r="638" spans="1:15">
      <c r="A638" t="s">
        <v>31</v>
      </c>
      <c r="B638" t="s">
        <v>43</v>
      </c>
      <c r="C638" t="s">
        <v>47</v>
      </c>
      <c r="D638" t="s">
        <v>33</v>
      </c>
      <c r="E638">
        <v>16</v>
      </c>
      <c r="F638" t="str">
        <f t="shared" si="9"/>
        <v>Average Per Ton1-in-10July System Peak Day100% Cycling16</v>
      </c>
      <c r="G638">
        <v>0.2823676</v>
      </c>
      <c r="H638">
        <v>0.44433800000000001</v>
      </c>
      <c r="I638">
        <v>87.055000000000007</v>
      </c>
      <c r="J638">
        <v>0.1164241</v>
      </c>
      <c r="K638">
        <v>0.14333319999999999</v>
      </c>
      <c r="L638">
        <v>0.16197039999999999</v>
      </c>
      <c r="M638">
        <v>0.18060760000000001</v>
      </c>
      <c r="N638">
        <v>0.2075167</v>
      </c>
      <c r="O638">
        <v>11444</v>
      </c>
    </row>
    <row r="639" spans="1:15">
      <c r="A639" t="s">
        <v>29</v>
      </c>
      <c r="B639" t="s">
        <v>43</v>
      </c>
      <c r="C639" t="s">
        <v>47</v>
      </c>
      <c r="D639" t="s">
        <v>33</v>
      </c>
      <c r="E639">
        <v>16</v>
      </c>
      <c r="F639" t="str">
        <f t="shared" si="9"/>
        <v>Average Per Premise1-in-10July System Peak Day100% Cycling16</v>
      </c>
      <c r="G639">
        <v>1.261809</v>
      </c>
      <c r="H639">
        <v>1.9856009999999999</v>
      </c>
      <c r="I639">
        <v>87.055000000000007</v>
      </c>
      <c r="J639">
        <v>0.52026119999999998</v>
      </c>
      <c r="K639">
        <v>0.64050940000000001</v>
      </c>
      <c r="L639">
        <v>0.72379280000000001</v>
      </c>
      <c r="M639">
        <v>0.80707620000000002</v>
      </c>
      <c r="N639">
        <v>0.92732429999999999</v>
      </c>
      <c r="O639">
        <v>11444</v>
      </c>
    </row>
    <row r="640" spans="1:15">
      <c r="A640" t="s">
        <v>30</v>
      </c>
      <c r="B640" t="s">
        <v>43</v>
      </c>
      <c r="C640" t="s">
        <v>47</v>
      </c>
      <c r="D640" t="s">
        <v>33</v>
      </c>
      <c r="E640">
        <v>16</v>
      </c>
      <c r="F640" t="str">
        <f t="shared" si="9"/>
        <v>Average Per Device1-in-10July System Peak Day100% Cycling16</v>
      </c>
      <c r="G640">
        <v>1.0235430000000001</v>
      </c>
      <c r="H640">
        <v>1.610662</v>
      </c>
      <c r="I640">
        <v>87.055000000000007</v>
      </c>
      <c r="J640">
        <v>0.42202079999999997</v>
      </c>
      <c r="K640">
        <v>0.51956259999999999</v>
      </c>
      <c r="L640">
        <v>0.58711970000000002</v>
      </c>
      <c r="M640">
        <v>0.65467679999999995</v>
      </c>
      <c r="N640">
        <v>0.75221850000000001</v>
      </c>
      <c r="O640">
        <v>11444</v>
      </c>
    </row>
    <row r="641" spans="1:15">
      <c r="A641" t="s">
        <v>52</v>
      </c>
      <c r="B641" t="s">
        <v>43</v>
      </c>
      <c r="C641" t="s">
        <v>47</v>
      </c>
      <c r="D641" t="s">
        <v>33</v>
      </c>
      <c r="E641">
        <v>16</v>
      </c>
      <c r="F641" t="str">
        <f t="shared" si="9"/>
        <v>Aggregate1-in-10July System Peak Day100% Cycling16</v>
      </c>
      <c r="G641">
        <v>14.44014</v>
      </c>
      <c r="H641">
        <v>22.723220000000001</v>
      </c>
      <c r="I641">
        <v>87.055000000000007</v>
      </c>
      <c r="J641">
        <v>5.9538690000000001</v>
      </c>
      <c r="K641">
        <v>7.3299890000000003</v>
      </c>
      <c r="L641">
        <v>8.2830840000000006</v>
      </c>
      <c r="M641">
        <v>9.2361799999999992</v>
      </c>
      <c r="N641">
        <v>10.612299999999999</v>
      </c>
      <c r="O641">
        <v>11444</v>
      </c>
    </row>
    <row r="642" spans="1:15">
      <c r="A642" t="s">
        <v>31</v>
      </c>
      <c r="B642" t="s">
        <v>43</v>
      </c>
      <c r="C642" t="s">
        <v>47</v>
      </c>
      <c r="D642" t="s">
        <v>33</v>
      </c>
      <c r="E642">
        <v>17</v>
      </c>
      <c r="F642" t="str">
        <f t="shared" si="9"/>
        <v>Average Per Ton1-in-10July System Peak Day100% Cycling17</v>
      </c>
      <c r="G642">
        <v>0.29835270000000003</v>
      </c>
      <c r="H642">
        <v>0.49805290000000002</v>
      </c>
      <c r="I642">
        <v>82.331800000000001</v>
      </c>
      <c r="J642">
        <v>0.14354420000000001</v>
      </c>
      <c r="K642">
        <v>0.17672170000000001</v>
      </c>
      <c r="L642">
        <v>0.19970019999999999</v>
      </c>
      <c r="M642">
        <v>0.22267880000000001</v>
      </c>
      <c r="N642">
        <v>0.25585619999999998</v>
      </c>
      <c r="O642">
        <v>11444</v>
      </c>
    </row>
    <row r="643" spans="1:15">
      <c r="A643" t="s">
        <v>29</v>
      </c>
      <c r="B643" t="s">
        <v>43</v>
      </c>
      <c r="C643" t="s">
        <v>47</v>
      </c>
      <c r="D643" t="s">
        <v>33</v>
      </c>
      <c r="E643">
        <v>17</v>
      </c>
      <c r="F643" t="str">
        <f t="shared" ref="F643:F706" si="10">CONCATENATE(A643,B643,C643,D643,E643)</f>
        <v>Average Per Premise1-in-10July System Peak Day100% Cycling17</v>
      </c>
      <c r="G643">
        <v>1.3332409999999999</v>
      </c>
      <c r="H643">
        <v>2.2256360000000002</v>
      </c>
      <c r="I643">
        <v>82.331800000000001</v>
      </c>
      <c r="J643">
        <v>0.64145229999999998</v>
      </c>
      <c r="K643">
        <v>0.78971139999999995</v>
      </c>
      <c r="L643">
        <v>0.89239500000000005</v>
      </c>
      <c r="M643">
        <v>0.99507869999999998</v>
      </c>
      <c r="N643">
        <v>1.143338</v>
      </c>
      <c r="O643">
        <v>11444</v>
      </c>
    </row>
    <row r="644" spans="1:15">
      <c r="A644" t="s">
        <v>30</v>
      </c>
      <c r="B644" t="s">
        <v>43</v>
      </c>
      <c r="C644" t="s">
        <v>47</v>
      </c>
      <c r="D644" t="s">
        <v>33</v>
      </c>
      <c r="E644">
        <v>17</v>
      </c>
      <c r="F644" t="str">
        <f t="shared" si="10"/>
        <v>Average Per Device1-in-10July System Peak Day100% Cycling17</v>
      </c>
      <c r="G644">
        <v>1.0814859999999999</v>
      </c>
      <c r="H644">
        <v>1.8053710000000001</v>
      </c>
      <c r="I644">
        <v>82.331800000000001</v>
      </c>
      <c r="J644">
        <v>0.52032750000000005</v>
      </c>
      <c r="K644">
        <v>0.64059100000000002</v>
      </c>
      <c r="L644">
        <v>0.723885</v>
      </c>
      <c r="M644">
        <v>0.80717899999999998</v>
      </c>
      <c r="N644">
        <v>0.9274424</v>
      </c>
      <c r="O644">
        <v>11444</v>
      </c>
    </row>
    <row r="645" spans="1:15">
      <c r="A645" t="s">
        <v>52</v>
      </c>
      <c r="B645" t="s">
        <v>43</v>
      </c>
      <c r="C645" t="s">
        <v>47</v>
      </c>
      <c r="D645" t="s">
        <v>33</v>
      </c>
      <c r="E645">
        <v>17</v>
      </c>
      <c r="F645" t="str">
        <f t="shared" si="10"/>
        <v>Aggregate1-in-10July System Peak Day100% Cycling17</v>
      </c>
      <c r="G645">
        <v>15.2576</v>
      </c>
      <c r="H645">
        <v>25.47017</v>
      </c>
      <c r="I645">
        <v>82.331800000000001</v>
      </c>
      <c r="J645">
        <v>7.3407799999999996</v>
      </c>
      <c r="K645">
        <v>9.0374569999999999</v>
      </c>
      <c r="L645">
        <v>10.212569999999999</v>
      </c>
      <c r="M645">
        <v>11.38768</v>
      </c>
      <c r="N645">
        <v>13.08436</v>
      </c>
      <c r="O645">
        <v>11444</v>
      </c>
    </row>
    <row r="646" spans="1:15">
      <c r="A646" t="s">
        <v>31</v>
      </c>
      <c r="B646" t="s">
        <v>43</v>
      </c>
      <c r="C646" t="s">
        <v>47</v>
      </c>
      <c r="D646" t="s">
        <v>33</v>
      </c>
      <c r="E646">
        <v>18</v>
      </c>
      <c r="F646" t="str">
        <f t="shared" si="10"/>
        <v>Average Per Ton1-in-10July System Peak Day100% Cycling18</v>
      </c>
      <c r="G646">
        <v>0.37869000000000003</v>
      </c>
      <c r="H646">
        <v>0.53750560000000003</v>
      </c>
      <c r="I646">
        <v>81.604900000000001</v>
      </c>
      <c r="J646">
        <v>0.11415640000000001</v>
      </c>
      <c r="K646">
        <v>0.14054140000000001</v>
      </c>
      <c r="L646">
        <v>0.1588156</v>
      </c>
      <c r="M646">
        <v>0.17708979999999999</v>
      </c>
      <c r="N646">
        <v>0.20347480000000001</v>
      </c>
      <c r="O646">
        <v>11444</v>
      </c>
    </row>
    <row r="647" spans="1:15">
      <c r="A647" t="s">
        <v>29</v>
      </c>
      <c r="B647" t="s">
        <v>43</v>
      </c>
      <c r="C647" t="s">
        <v>47</v>
      </c>
      <c r="D647" t="s">
        <v>33</v>
      </c>
      <c r="E647">
        <v>18</v>
      </c>
      <c r="F647" t="str">
        <f t="shared" si="10"/>
        <v>Average Per Premise1-in-10July System Peak Day100% Cycling18</v>
      </c>
      <c r="G647">
        <v>1.692242</v>
      </c>
      <c r="H647">
        <v>2.4019370000000002</v>
      </c>
      <c r="I647">
        <v>81.604900000000001</v>
      </c>
      <c r="J647">
        <v>0.51012780000000002</v>
      </c>
      <c r="K647">
        <v>0.62803379999999998</v>
      </c>
      <c r="L647">
        <v>0.70969499999999996</v>
      </c>
      <c r="M647">
        <v>0.79135630000000001</v>
      </c>
      <c r="N647">
        <v>0.90926220000000002</v>
      </c>
      <c r="O647">
        <v>11444</v>
      </c>
    </row>
    <row r="648" spans="1:15">
      <c r="A648" t="s">
        <v>30</v>
      </c>
      <c r="B648" t="s">
        <v>43</v>
      </c>
      <c r="C648" t="s">
        <v>47</v>
      </c>
      <c r="D648" t="s">
        <v>33</v>
      </c>
      <c r="E648">
        <v>18</v>
      </c>
      <c r="F648" t="str">
        <f t="shared" si="10"/>
        <v>Average Per Device1-in-10July System Peak Day100% Cycling18</v>
      </c>
      <c r="G648">
        <v>1.372698</v>
      </c>
      <c r="H648">
        <v>1.9483820000000001</v>
      </c>
      <c r="I648">
        <v>81.604900000000001</v>
      </c>
      <c r="J648">
        <v>0.41380090000000003</v>
      </c>
      <c r="K648">
        <v>0.50944279999999997</v>
      </c>
      <c r="L648">
        <v>0.57568399999999997</v>
      </c>
      <c r="M648">
        <v>0.64192530000000003</v>
      </c>
      <c r="N648">
        <v>0.73756710000000003</v>
      </c>
      <c r="O648">
        <v>11444</v>
      </c>
    </row>
    <row r="649" spans="1:15">
      <c r="A649" t="s">
        <v>52</v>
      </c>
      <c r="B649" t="s">
        <v>43</v>
      </c>
      <c r="C649" t="s">
        <v>47</v>
      </c>
      <c r="D649" t="s">
        <v>33</v>
      </c>
      <c r="E649">
        <v>18</v>
      </c>
      <c r="F649" t="str">
        <f t="shared" si="10"/>
        <v>Aggregate1-in-10July System Peak Day100% Cycling18</v>
      </c>
      <c r="G649">
        <v>19.366019999999999</v>
      </c>
      <c r="H649">
        <v>27.487770000000001</v>
      </c>
      <c r="I649">
        <v>81.604900000000001</v>
      </c>
      <c r="J649">
        <v>5.8379029999999998</v>
      </c>
      <c r="K649">
        <v>7.1872179999999997</v>
      </c>
      <c r="L649">
        <v>8.1217500000000005</v>
      </c>
      <c r="M649">
        <v>9.0562819999999995</v>
      </c>
      <c r="N649">
        <v>10.4056</v>
      </c>
      <c r="O649">
        <v>11444</v>
      </c>
    </row>
    <row r="650" spans="1:15">
      <c r="A650" t="s">
        <v>31</v>
      </c>
      <c r="B650" t="s">
        <v>43</v>
      </c>
      <c r="C650" t="s">
        <v>47</v>
      </c>
      <c r="D650" t="s">
        <v>33</v>
      </c>
      <c r="E650">
        <v>19</v>
      </c>
      <c r="F650" t="str">
        <f t="shared" si="10"/>
        <v>Average Per Ton1-in-10July System Peak Day100% Cycling19</v>
      </c>
      <c r="G650">
        <v>0.52402349999999998</v>
      </c>
      <c r="H650">
        <v>0.54248090000000004</v>
      </c>
      <c r="I650">
        <v>77.318399999999997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11444</v>
      </c>
    </row>
    <row r="651" spans="1:15">
      <c r="A651" t="s">
        <v>29</v>
      </c>
      <c r="B651" t="s">
        <v>43</v>
      </c>
      <c r="C651" t="s">
        <v>47</v>
      </c>
      <c r="D651" t="s">
        <v>33</v>
      </c>
      <c r="E651">
        <v>19</v>
      </c>
      <c r="F651" t="str">
        <f t="shared" si="10"/>
        <v>Average Per Premise1-in-10July System Peak Day100% Cycling19</v>
      </c>
      <c r="G651">
        <v>2.3416899999999998</v>
      </c>
      <c r="H651">
        <v>2.4241700000000002</v>
      </c>
      <c r="I651">
        <v>77.318399999999997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11444</v>
      </c>
    </row>
    <row r="652" spans="1:15">
      <c r="A652" t="s">
        <v>30</v>
      </c>
      <c r="B652" t="s">
        <v>43</v>
      </c>
      <c r="C652" t="s">
        <v>47</v>
      </c>
      <c r="D652" t="s">
        <v>33</v>
      </c>
      <c r="E652">
        <v>19</v>
      </c>
      <c r="F652" t="str">
        <f t="shared" si="10"/>
        <v>Average Per Device1-in-10July System Peak Day100% Cycling19</v>
      </c>
      <c r="G652">
        <v>1.8995109999999999</v>
      </c>
      <c r="H652">
        <v>1.9664159999999999</v>
      </c>
      <c r="I652">
        <v>77.318399999999997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11444</v>
      </c>
    </row>
    <row r="653" spans="1:15">
      <c r="A653" t="s">
        <v>52</v>
      </c>
      <c r="B653" t="s">
        <v>43</v>
      </c>
      <c r="C653" t="s">
        <v>47</v>
      </c>
      <c r="D653" t="s">
        <v>33</v>
      </c>
      <c r="E653">
        <v>19</v>
      </c>
      <c r="F653" t="str">
        <f t="shared" si="10"/>
        <v>Aggregate1-in-10July System Peak Day100% Cycling19</v>
      </c>
      <c r="G653">
        <v>26.798300000000001</v>
      </c>
      <c r="H653">
        <v>27.7422</v>
      </c>
      <c r="I653">
        <v>77.318399999999997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11444</v>
      </c>
    </row>
    <row r="654" spans="1:15">
      <c r="A654" t="s">
        <v>31</v>
      </c>
      <c r="B654" t="s">
        <v>43</v>
      </c>
      <c r="C654" t="s">
        <v>47</v>
      </c>
      <c r="D654" t="s">
        <v>33</v>
      </c>
      <c r="E654">
        <v>20</v>
      </c>
      <c r="F654" t="str">
        <f t="shared" si="10"/>
        <v>Average Per Ton1-in-10July System Peak Day100% Cycling20</v>
      </c>
      <c r="G654">
        <v>0.59723619999999999</v>
      </c>
      <c r="H654">
        <v>0.51753210000000005</v>
      </c>
      <c r="I654">
        <v>73.666499999999999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11444</v>
      </c>
    </row>
    <row r="655" spans="1:15">
      <c r="A655" t="s">
        <v>29</v>
      </c>
      <c r="B655" t="s">
        <v>43</v>
      </c>
      <c r="C655" t="s">
        <v>47</v>
      </c>
      <c r="D655" t="s">
        <v>33</v>
      </c>
      <c r="E655">
        <v>20</v>
      </c>
      <c r="F655" t="str">
        <f t="shared" si="10"/>
        <v>Average Per Premise1-in-10July System Peak Day100% Cycling20</v>
      </c>
      <c r="G655">
        <v>2.6688540000000001</v>
      </c>
      <c r="H655">
        <v>2.3126820000000001</v>
      </c>
      <c r="I655">
        <v>73.666499999999999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11444</v>
      </c>
    </row>
    <row r="656" spans="1:15">
      <c r="A656" t="s">
        <v>30</v>
      </c>
      <c r="B656" t="s">
        <v>43</v>
      </c>
      <c r="C656" t="s">
        <v>47</v>
      </c>
      <c r="D656" t="s">
        <v>33</v>
      </c>
      <c r="E656">
        <v>20</v>
      </c>
      <c r="F656" t="str">
        <f t="shared" si="10"/>
        <v>Average Per Device1-in-10July System Peak Day100% Cycling20</v>
      </c>
      <c r="G656">
        <v>2.1648969999999998</v>
      </c>
      <c r="H656">
        <v>1.87598</v>
      </c>
      <c r="I656">
        <v>73.666499999999999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11444</v>
      </c>
    </row>
    <row r="657" spans="1:15">
      <c r="A657" t="s">
        <v>52</v>
      </c>
      <c r="B657" t="s">
        <v>43</v>
      </c>
      <c r="C657" t="s">
        <v>47</v>
      </c>
      <c r="D657" t="s">
        <v>33</v>
      </c>
      <c r="E657">
        <v>20</v>
      </c>
      <c r="F657" t="str">
        <f t="shared" si="10"/>
        <v>Aggregate1-in-10July System Peak Day100% Cycling20</v>
      </c>
      <c r="G657">
        <v>30.542359999999999</v>
      </c>
      <c r="H657">
        <v>26.466329999999999</v>
      </c>
      <c r="I657">
        <v>73.666499999999999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11444</v>
      </c>
    </row>
    <row r="658" spans="1:15">
      <c r="A658" t="s">
        <v>31</v>
      </c>
      <c r="B658" t="s">
        <v>43</v>
      </c>
      <c r="C658" t="s">
        <v>47</v>
      </c>
      <c r="D658" t="s">
        <v>33</v>
      </c>
      <c r="E658">
        <v>21</v>
      </c>
      <c r="F658" t="str">
        <f t="shared" si="10"/>
        <v>Average Per Ton1-in-10July System Peak Day100% Cycling21</v>
      </c>
      <c r="G658">
        <v>0.59307330000000003</v>
      </c>
      <c r="H658">
        <v>0.5100827</v>
      </c>
      <c r="I658">
        <v>71.633200000000002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11444</v>
      </c>
    </row>
    <row r="659" spans="1:15">
      <c r="A659" t="s">
        <v>29</v>
      </c>
      <c r="B659" t="s">
        <v>43</v>
      </c>
      <c r="C659" t="s">
        <v>47</v>
      </c>
      <c r="D659" t="s">
        <v>33</v>
      </c>
      <c r="E659">
        <v>21</v>
      </c>
      <c r="F659" t="str">
        <f t="shared" si="10"/>
        <v>Average Per Premise1-in-10July System Peak Day100% Cycling21</v>
      </c>
      <c r="G659">
        <v>2.6502509999999999</v>
      </c>
      <c r="H659">
        <v>2.2793929999999998</v>
      </c>
      <c r="I659">
        <v>71.633200000000002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11444</v>
      </c>
    </row>
    <row r="660" spans="1:15">
      <c r="A660" t="s">
        <v>30</v>
      </c>
      <c r="B660" t="s">
        <v>43</v>
      </c>
      <c r="C660" t="s">
        <v>47</v>
      </c>
      <c r="D660" t="s">
        <v>33</v>
      </c>
      <c r="E660">
        <v>21</v>
      </c>
      <c r="F660" t="str">
        <f t="shared" si="10"/>
        <v>Average Per Device1-in-10July System Peak Day100% Cycling21</v>
      </c>
      <c r="G660">
        <v>2.149807</v>
      </c>
      <c r="H660">
        <v>1.8489770000000001</v>
      </c>
      <c r="I660">
        <v>71.633200000000002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11444</v>
      </c>
    </row>
    <row r="661" spans="1:15">
      <c r="A661" t="s">
        <v>52</v>
      </c>
      <c r="B661" t="s">
        <v>43</v>
      </c>
      <c r="C661" t="s">
        <v>47</v>
      </c>
      <c r="D661" t="s">
        <v>33</v>
      </c>
      <c r="E661">
        <v>21</v>
      </c>
      <c r="F661" t="str">
        <f t="shared" si="10"/>
        <v>Aggregate1-in-10July System Peak Day100% Cycling21</v>
      </c>
      <c r="G661">
        <v>30.329470000000001</v>
      </c>
      <c r="H661">
        <v>26.085370000000001</v>
      </c>
      <c r="I661">
        <v>71.633200000000002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11444</v>
      </c>
    </row>
    <row r="662" spans="1:15">
      <c r="A662" t="s">
        <v>31</v>
      </c>
      <c r="B662" t="s">
        <v>43</v>
      </c>
      <c r="C662" t="s">
        <v>47</v>
      </c>
      <c r="D662" t="s">
        <v>33</v>
      </c>
      <c r="E662">
        <v>22</v>
      </c>
      <c r="F662" t="str">
        <f t="shared" si="10"/>
        <v>Average Per Ton1-in-10July System Peak Day100% Cycling22</v>
      </c>
      <c r="G662">
        <v>0.5205398</v>
      </c>
      <c r="H662">
        <v>0.45913680000000001</v>
      </c>
      <c r="I662">
        <v>69.9893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11444</v>
      </c>
    </row>
    <row r="663" spans="1:15">
      <c r="A663" t="s">
        <v>29</v>
      </c>
      <c r="B663" t="s">
        <v>43</v>
      </c>
      <c r="C663" t="s">
        <v>47</v>
      </c>
      <c r="D663" t="s">
        <v>33</v>
      </c>
      <c r="E663">
        <v>22</v>
      </c>
      <c r="F663" t="str">
        <f t="shared" si="10"/>
        <v>Average Per Premise1-in-10July System Peak Day100% Cycling22</v>
      </c>
      <c r="G663">
        <v>2.3261219999999998</v>
      </c>
      <c r="H663">
        <v>2.0517319999999999</v>
      </c>
      <c r="I663">
        <v>69.9893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11444</v>
      </c>
    </row>
    <row r="664" spans="1:15">
      <c r="A664" t="s">
        <v>30</v>
      </c>
      <c r="B664" t="s">
        <v>43</v>
      </c>
      <c r="C664" t="s">
        <v>47</v>
      </c>
      <c r="D664" t="s">
        <v>33</v>
      </c>
      <c r="E664">
        <v>22</v>
      </c>
      <c r="F664" t="str">
        <f t="shared" si="10"/>
        <v>Average Per Device1-in-10July System Peak Day100% Cycling22</v>
      </c>
      <c r="G664">
        <v>1.8868830000000001</v>
      </c>
      <c r="H664">
        <v>1.6643060000000001</v>
      </c>
      <c r="I664">
        <v>69.9893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11444</v>
      </c>
    </row>
    <row r="665" spans="1:15">
      <c r="A665" t="s">
        <v>52</v>
      </c>
      <c r="B665" t="s">
        <v>43</v>
      </c>
      <c r="C665" t="s">
        <v>47</v>
      </c>
      <c r="D665" t="s">
        <v>33</v>
      </c>
      <c r="E665">
        <v>22</v>
      </c>
      <c r="F665" t="str">
        <f t="shared" si="10"/>
        <v>Aggregate1-in-10July System Peak Day100% Cycling22</v>
      </c>
      <c r="G665">
        <v>26.620139999999999</v>
      </c>
      <c r="H665">
        <v>23.48002</v>
      </c>
      <c r="I665">
        <v>69.9893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11444</v>
      </c>
    </row>
    <row r="666" spans="1:15">
      <c r="A666" t="s">
        <v>31</v>
      </c>
      <c r="B666" t="s">
        <v>43</v>
      </c>
      <c r="C666" t="s">
        <v>47</v>
      </c>
      <c r="D666" t="s">
        <v>33</v>
      </c>
      <c r="E666">
        <v>23</v>
      </c>
      <c r="F666" t="str">
        <f t="shared" si="10"/>
        <v>Average Per Ton1-in-10July System Peak Day100% Cycling23</v>
      </c>
      <c r="G666">
        <v>0.42228939999999998</v>
      </c>
      <c r="H666">
        <v>0.38156899999999999</v>
      </c>
      <c r="I666">
        <v>69.205299999999994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11444</v>
      </c>
    </row>
    <row r="667" spans="1:15">
      <c r="A667" t="s">
        <v>29</v>
      </c>
      <c r="B667" t="s">
        <v>43</v>
      </c>
      <c r="C667" t="s">
        <v>47</v>
      </c>
      <c r="D667" t="s">
        <v>33</v>
      </c>
      <c r="E667">
        <v>23</v>
      </c>
      <c r="F667" t="str">
        <f t="shared" si="10"/>
        <v>Average Per Premise1-in-10July System Peak Day100% Cycling23</v>
      </c>
      <c r="G667">
        <v>1.887073</v>
      </c>
      <c r="H667">
        <v>1.7051069999999999</v>
      </c>
      <c r="I667">
        <v>69.205299999999994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11444</v>
      </c>
    </row>
    <row r="668" spans="1:15">
      <c r="A668" t="s">
        <v>30</v>
      </c>
      <c r="B668" t="s">
        <v>43</v>
      </c>
      <c r="C668" t="s">
        <v>47</v>
      </c>
      <c r="D668" t="s">
        <v>33</v>
      </c>
      <c r="E668">
        <v>23</v>
      </c>
      <c r="F668" t="str">
        <f t="shared" si="10"/>
        <v>Average Per Device1-in-10July System Peak Day100% Cycling23</v>
      </c>
      <c r="G668">
        <v>1.5307390000000001</v>
      </c>
      <c r="H668">
        <v>1.3831340000000001</v>
      </c>
      <c r="I668">
        <v>69.205299999999994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11444</v>
      </c>
    </row>
    <row r="669" spans="1:15">
      <c r="A669" t="s">
        <v>52</v>
      </c>
      <c r="B669" t="s">
        <v>43</v>
      </c>
      <c r="C669" t="s">
        <v>47</v>
      </c>
      <c r="D669" t="s">
        <v>33</v>
      </c>
      <c r="E669">
        <v>23</v>
      </c>
      <c r="F669" t="str">
        <f t="shared" si="10"/>
        <v>Aggregate1-in-10July System Peak Day100% Cycling23</v>
      </c>
      <c r="G669">
        <v>21.595669999999998</v>
      </c>
      <c r="H669">
        <v>19.513249999999999</v>
      </c>
      <c r="I669">
        <v>69.205299999999994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11444</v>
      </c>
    </row>
    <row r="670" spans="1:15">
      <c r="A670" t="s">
        <v>31</v>
      </c>
      <c r="B670" t="s">
        <v>43</v>
      </c>
      <c r="C670" t="s">
        <v>47</v>
      </c>
      <c r="D670" t="s">
        <v>33</v>
      </c>
      <c r="E670">
        <v>24</v>
      </c>
      <c r="F670" t="str">
        <f t="shared" si="10"/>
        <v>Average Per Ton1-in-10July System Peak Day100% Cycling24</v>
      </c>
      <c r="G670">
        <v>0.32886520000000002</v>
      </c>
      <c r="H670">
        <v>0.3047569</v>
      </c>
      <c r="I670">
        <v>68.691500000000005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11444</v>
      </c>
    </row>
    <row r="671" spans="1:15">
      <c r="A671" t="s">
        <v>29</v>
      </c>
      <c r="B671" t="s">
        <v>43</v>
      </c>
      <c r="C671" t="s">
        <v>47</v>
      </c>
      <c r="D671" t="s">
        <v>33</v>
      </c>
      <c r="E671">
        <v>24</v>
      </c>
      <c r="F671" t="str">
        <f t="shared" si="10"/>
        <v>Average Per Premise1-in-10July System Peak Day100% Cycling24</v>
      </c>
      <c r="G671">
        <v>1.4695910000000001</v>
      </c>
      <c r="H671">
        <v>1.3618589999999999</v>
      </c>
      <c r="I671">
        <v>68.691500000000005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11444</v>
      </c>
    </row>
    <row r="672" spans="1:15">
      <c r="A672" t="s">
        <v>30</v>
      </c>
      <c r="B672" t="s">
        <v>43</v>
      </c>
      <c r="C672" t="s">
        <v>47</v>
      </c>
      <c r="D672" t="s">
        <v>33</v>
      </c>
      <c r="E672">
        <v>24</v>
      </c>
      <c r="F672" t="str">
        <f t="shared" si="10"/>
        <v>Average Per Device1-in-10July System Peak Day100% Cycling24</v>
      </c>
      <c r="G672">
        <v>1.1920900000000001</v>
      </c>
      <c r="H672">
        <v>1.1047009999999999</v>
      </c>
      <c r="I672">
        <v>68.691500000000005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11444</v>
      </c>
    </row>
    <row r="673" spans="1:15">
      <c r="A673" t="s">
        <v>52</v>
      </c>
      <c r="B673" t="s">
        <v>43</v>
      </c>
      <c r="C673" t="s">
        <v>47</v>
      </c>
      <c r="D673" t="s">
        <v>33</v>
      </c>
      <c r="E673">
        <v>24</v>
      </c>
      <c r="F673" t="str">
        <f t="shared" si="10"/>
        <v>Aggregate1-in-10July System Peak Day100% Cycling24</v>
      </c>
      <c r="G673">
        <v>16.818000000000001</v>
      </c>
      <c r="H673">
        <v>15.58512</v>
      </c>
      <c r="I673">
        <v>68.691500000000005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11444</v>
      </c>
    </row>
    <row r="674" spans="1:15">
      <c r="A674" t="s">
        <v>31</v>
      </c>
      <c r="B674" t="s">
        <v>43</v>
      </c>
      <c r="C674" t="s">
        <v>47</v>
      </c>
      <c r="D674" t="s">
        <v>32</v>
      </c>
      <c r="E674">
        <v>1</v>
      </c>
      <c r="F674" t="str">
        <f t="shared" si="10"/>
        <v>Average Per Ton1-in-10July System Peak Day50% Cycling1</v>
      </c>
      <c r="G674">
        <v>0.3001606</v>
      </c>
      <c r="H674">
        <v>0.3001606</v>
      </c>
      <c r="I674">
        <v>69.494200000000006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12158</v>
      </c>
    </row>
    <row r="675" spans="1:15">
      <c r="A675" t="s">
        <v>29</v>
      </c>
      <c r="B675" t="s">
        <v>43</v>
      </c>
      <c r="C675" t="s">
        <v>47</v>
      </c>
      <c r="D675" t="s">
        <v>32</v>
      </c>
      <c r="E675">
        <v>1</v>
      </c>
      <c r="F675" t="str">
        <f t="shared" si="10"/>
        <v>Average Per Premise1-in-10July System Peak Day50% Cycling1</v>
      </c>
      <c r="G675">
        <v>1.235241</v>
      </c>
      <c r="H675">
        <v>1.235241</v>
      </c>
      <c r="I675">
        <v>69.494200000000006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12158</v>
      </c>
    </row>
    <row r="676" spans="1:15">
      <c r="A676" t="s">
        <v>30</v>
      </c>
      <c r="B676" t="s">
        <v>43</v>
      </c>
      <c r="C676" t="s">
        <v>47</v>
      </c>
      <c r="D676" t="s">
        <v>32</v>
      </c>
      <c r="E676">
        <v>1</v>
      </c>
      <c r="F676" t="str">
        <f t="shared" si="10"/>
        <v>Average Per Device1-in-10July System Peak Day50% Cycling1</v>
      </c>
      <c r="G676">
        <v>1.0509489999999999</v>
      </c>
      <c r="H676">
        <v>1.0509489999999999</v>
      </c>
      <c r="I676">
        <v>69.494200000000006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12158</v>
      </c>
    </row>
    <row r="677" spans="1:15">
      <c r="A677" t="s">
        <v>52</v>
      </c>
      <c r="B677" t="s">
        <v>43</v>
      </c>
      <c r="C677" t="s">
        <v>47</v>
      </c>
      <c r="D677" t="s">
        <v>32</v>
      </c>
      <c r="E677">
        <v>1</v>
      </c>
      <c r="F677" t="str">
        <f t="shared" si="10"/>
        <v>Aggregate1-in-10July System Peak Day50% Cycling1</v>
      </c>
      <c r="G677">
        <v>15.01806</v>
      </c>
      <c r="H677">
        <v>15.01806</v>
      </c>
      <c r="I677">
        <v>69.494200000000006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12158</v>
      </c>
    </row>
    <row r="678" spans="1:15">
      <c r="A678" t="s">
        <v>31</v>
      </c>
      <c r="B678" t="s">
        <v>43</v>
      </c>
      <c r="C678" t="s">
        <v>47</v>
      </c>
      <c r="D678" t="s">
        <v>32</v>
      </c>
      <c r="E678">
        <v>2</v>
      </c>
      <c r="F678" t="str">
        <f t="shared" si="10"/>
        <v>Average Per Ton1-in-10July System Peak Day50% Cycling2</v>
      </c>
      <c r="G678">
        <v>0.26293559999999999</v>
      </c>
      <c r="H678">
        <v>0.26293559999999999</v>
      </c>
      <c r="I678">
        <v>69.165499999999994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12158</v>
      </c>
    </row>
    <row r="679" spans="1:15">
      <c r="A679" t="s">
        <v>29</v>
      </c>
      <c r="B679" t="s">
        <v>43</v>
      </c>
      <c r="C679" t="s">
        <v>47</v>
      </c>
      <c r="D679" t="s">
        <v>32</v>
      </c>
      <c r="E679">
        <v>2</v>
      </c>
      <c r="F679" t="str">
        <f t="shared" si="10"/>
        <v>Average Per Premise1-in-10July System Peak Day50% Cycling2</v>
      </c>
      <c r="G679">
        <v>1.08205</v>
      </c>
      <c r="H679">
        <v>1.08205</v>
      </c>
      <c r="I679">
        <v>69.165499999999994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12158</v>
      </c>
    </row>
    <row r="680" spans="1:15">
      <c r="A680" t="s">
        <v>30</v>
      </c>
      <c r="B680" t="s">
        <v>43</v>
      </c>
      <c r="C680" t="s">
        <v>47</v>
      </c>
      <c r="D680" t="s">
        <v>32</v>
      </c>
      <c r="E680">
        <v>2</v>
      </c>
      <c r="F680" t="str">
        <f t="shared" si="10"/>
        <v>Average Per Device1-in-10July System Peak Day50% Cycling2</v>
      </c>
      <c r="G680">
        <v>0.92061309999999996</v>
      </c>
      <c r="H680">
        <v>0.92061309999999996</v>
      </c>
      <c r="I680">
        <v>69.165499999999994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12158</v>
      </c>
    </row>
    <row r="681" spans="1:15">
      <c r="A681" t="s">
        <v>52</v>
      </c>
      <c r="B681" t="s">
        <v>43</v>
      </c>
      <c r="C681" t="s">
        <v>47</v>
      </c>
      <c r="D681" t="s">
        <v>32</v>
      </c>
      <c r="E681">
        <v>2</v>
      </c>
      <c r="F681" t="str">
        <f t="shared" si="10"/>
        <v>Aggregate1-in-10July System Peak Day50% Cycling2</v>
      </c>
      <c r="G681">
        <v>13.155559999999999</v>
      </c>
      <c r="H681">
        <v>13.155559999999999</v>
      </c>
      <c r="I681">
        <v>69.165499999999994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12158</v>
      </c>
    </row>
    <row r="682" spans="1:15">
      <c r="A682" t="s">
        <v>31</v>
      </c>
      <c r="B682" t="s">
        <v>43</v>
      </c>
      <c r="C682" t="s">
        <v>47</v>
      </c>
      <c r="D682" t="s">
        <v>32</v>
      </c>
      <c r="E682">
        <v>3</v>
      </c>
      <c r="F682" t="str">
        <f t="shared" si="10"/>
        <v>Average Per Ton1-in-10July System Peak Day50% Cycling3</v>
      </c>
      <c r="G682">
        <v>0.2330045</v>
      </c>
      <c r="H682">
        <v>0.2330045</v>
      </c>
      <c r="I682">
        <v>69.093800000000002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12158</v>
      </c>
    </row>
    <row r="683" spans="1:15">
      <c r="A683" t="s">
        <v>29</v>
      </c>
      <c r="B683" t="s">
        <v>43</v>
      </c>
      <c r="C683" t="s">
        <v>47</v>
      </c>
      <c r="D683" t="s">
        <v>32</v>
      </c>
      <c r="E683">
        <v>3</v>
      </c>
      <c r="F683" t="str">
        <f t="shared" si="10"/>
        <v>Average Per Premise1-in-10July System Peak Day50% Cycling3</v>
      </c>
      <c r="G683">
        <v>0.95887549999999999</v>
      </c>
      <c r="H683">
        <v>0.95887549999999999</v>
      </c>
      <c r="I683">
        <v>69.093800000000002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12158</v>
      </c>
    </row>
    <row r="684" spans="1:15">
      <c r="A684" t="s">
        <v>30</v>
      </c>
      <c r="B684" t="s">
        <v>43</v>
      </c>
      <c r="C684" t="s">
        <v>47</v>
      </c>
      <c r="D684" t="s">
        <v>32</v>
      </c>
      <c r="E684">
        <v>3</v>
      </c>
      <c r="F684" t="str">
        <f t="shared" si="10"/>
        <v>Average Per Device1-in-10July System Peak Day50% Cycling3</v>
      </c>
      <c r="G684">
        <v>0.81581579999999998</v>
      </c>
      <c r="H684">
        <v>0.81581579999999998</v>
      </c>
      <c r="I684">
        <v>69.093800000000002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12158</v>
      </c>
    </row>
    <row r="685" spans="1:15">
      <c r="A685" t="s">
        <v>52</v>
      </c>
      <c r="B685" t="s">
        <v>43</v>
      </c>
      <c r="C685" t="s">
        <v>47</v>
      </c>
      <c r="D685" t="s">
        <v>32</v>
      </c>
      <c r="E685">
        <v>3</v>
      </c>
      <c r="F685" t="str">
        <f t="shared" si="10"/>
        <v>Aggregate1-in-10July System Peak Day50% Cycling3</v>
      </c>
      <c r="G685">
        <v>11.658010000000001</v>
      </c>
      <c r="H685">
        <v>11.658010000000001</v>
      </c>
      <c r="I685">
        <v>69.093800000000002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12158</v>
      </c>
    </row>
    <row r="686" spans="1:15">
      <c r="A686" t="s">
        <v>31</v>
      </c>
      <c r="B686" t="s">
        <v>43</v>
      </c>
      <c r="C686" t="s">
        <v>47</v>
      </c>
      <c r="D686" t="s">
        <v>32</v>
      </c>
      <c r="E686">
        <v>4</v>
      </c>
      <c r="F686" t="str">
        <f t="shared" si="10"/>
        <v>Average Per Ton1-in-10July System Peak Day50% Cycling4</v>
      </c>
      <c r="G686">
        <v>0.21023810000000001</v>
      </c>
      <c r="H686">
        <v>0.21023810000000001</v>
      </c>
      <c r="I686">
        <v>67.741699999999994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12158</v>
      </c>
    </row>
    <row r="687" spans="1:15">
      <c r="A687" t="s">
        <v>29</v>
      </c>
      <c r="B687" t="s">
        <v>43</v>
      </c>
      <c r="C687" t="s">
        <v>47</v>
      </c>
      <c r="D687" t="s">
        <v>32</v>
      </c>
      <c r="E687">
        <v>4</v>
      </c>
      <c r="F687" t="str">
        <f t="shared" si="10"/>
        <v>Average Per Premise1-in-10July System Peak Day50% Cycling4</v>
      </c>
      <c r="G687">
        <v>0.86518569999999995</v>
      </c>
      <c r="H687">
        <v>0.86518569999999995</v>
      </c>
      <c r="I687">
        <v>67.741699999999994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12158</v>
      </c>
    </row>
    <row r="688" spans="1:15">
      <c r="A688" t="s">
        <v>30</v>
      </c>
      <c r="B688" t="s">
        <v>43</v>
      </c>
      <c r="C688" t="s">
        <v>47</v>
      </c>
      <c r="D688" t="s">
        <v>32</v>
      </c>
      <c r="E688">
        <v>4</v>
      </c>
      <c r="F688" t="str">
        <f t="shared" si="10"/>
        <v>Average Per Device1-in-10July System Peak Day50% Cycling4</v>
      </c>
      <c r="G688">
        <v>0.73610410000000004</v>
      </c>
      <c r="H688">
        <v>0.73610410000000004</v>
      </c>
      <c r="I688">
        <v>67.741699999999994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12158</v>
      </c>
    </row>
    <row r="689" spans="1:15">
      <c r="A689" t="s">
        <v>52</v>
      </c>
      <c r="B689" t="s">
        <v>43</v>
      </c>
      <c r="C689" t="s">
        <v>47</v>
      </c>
      <c r="D689" t="s">
        <v>32</v>
      </c>
      <c r="E689">
        <v>4</v>
      </c>
      <c r="F689" t="str">
        <f t="shared" si="10"/>
        <v>Aggregate1-in-10July System Peak Day50% Cycling4</v>
      </c>
      <c r="G689">
        <v>10.518929999999999</v>
      </c>
      <c r="H689">
        <v>10.518929999999999</v>
      </c>
      <c r="I689">
        <v>67.741699999999994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12158</v>
      </c>
    </row>
    <row r="690" spans="1:15">
      <c r="A690" t="s">
        <v>31</v>
      </c>
      <c r="B690" t="s">
        <v>43</v>
      </c>
      <c r="C690" t="s">
        <v>47</v>
      </c>
      <c r="D690" t="s">
        <v>32</v>
      </c>
      <c r="E690">
        <v>5</v>
      </c>
      <c r="F690" t="str">
        <f t="shared" si="10"/>
        <v>Average Per Ton1-in-10July System Peak Day50% Cycling5</v>
      </c>
      <c r="G690">
        <v>0.19566790000000001</v>
      </c>
      <c r="H690">
        <v>0.19566790000000001</v>
      </c>
      <c r="I690">
        <v>66.943799999999996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12158</v>
      </c>
    </row>
    <row r="691" spans="1:15">
      <c r="A691" t="s">
        <v>29</v>
      </c>
      <c r="B691" t="s">
        <v>43</v>
      </c>
      <c r="C691" t="s">
        <v>47</v>
      </c>
      <c r="D691" t="s">
        <v>32</v>
      </c>
      <c r="E691">
        <v>5</v>
      </c>
      <c r="F691" t="str">
        <f t="shared" si="10"/>
        <v>Average Per Premise1-in-10July System Peak Day50% Cycling5</v>
      </c>
      <c r="G691">
        <v>0.80522530000000003</v>
      </c>
      <c r="H691">
        <v>0.80522530000000003</v>
      </c>
      <c r="I691">
        <v>66.943799999999996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12158</v>
      </c>
    </row>
    <row r="692" spans="1:15">
      <c r="A692" t="s">
        <v>30</v>
      </c>
      <c r="B692" t="s">
        <v>43</v>
      </c>
      <c r="C692" t="s">
        <v>47</v>
      </c>
      <c r="D692" t="s">
        <v>32</v>
      </c>
      <c r="E692">
        <v>5</v>
      </c>
      <c r="F692" t="str">
        <f t="shared" si="10"/>
        <v>Average Per Device1-in-10July System Peak Day50% Cycling5</v>
      </c>
      <c r="G692">
        <v>0.68508950000000002</v>
      </c>
      <c r="H692">
        <v>0.68508950000000002</v>
      </c>
      <c r="I692">
        <v>66.943799999999996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12158</v>
      </c>
    </row>
    <row r="693" spans="1:15">
      <c r="A693" t="s">
        <v>52</v>
      </c>
      <c r="B693" t="s">
        <v>43</v>
      </c>
      <c r="C693" t="s">
        <v>47</v>
      </c>
      <c r="D693" t="s">
        <v>32</v>
      </c>
      <c r="E693">
        <v>5</v>
      </c>
      <c r="F693" t="str">
        <f t="shared" si="10"/>
        <v>Aggregate1-in-10July System Peak Day50% Cycling5</v>
      </c>
      <c r="G693">
        <v>9.78993</v>
      </c>
      <c r="H693">
        <v>9.78993</v>
      </c>
      <c r="I693">
        <v>66.943799999999996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12158</v>
      </c>
    </row>
    <row r="694" spans="1:15">
      <c r="A694" t="s">
        <v>31</v>
      </c>
      <c r="B694" t="s">
        <v>43</v>
      </c>
      <c r="C694" t="s">
        <v>47</v>
      </c>
      <c r="D694" t="s">
        <v>32</v>
      </c>
      <c r="E694">
        <v>6</v>
      </c>
      <c r="F694" t="str">
        <f t="shared" si="10"/>
        <v>Average Per Ton1-in-10July System Peak Day50% Cycling6</v>
      </c>
      <c r="G694">
        <v>0.2049057</v>
      </c>
      <c r="H694">
        <v>0.2049057</v>
      </c>
      <c r="I694">
        <v>65.924300000000002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12158</v>
      </c>
    </row>
    <row r="695" spans="1:15">
      <c r="A695" t="s">
        <v>29</v>
      </c>
      <c r="B695" t="s">
        <v>43</v>
      </c>
      <c r="C695" t="s">
        <v>47</v>
      </c>
      <c r="D695" t="s">
        <v>32</v>
      </c>
      <c r="E695">
        <v>6</v>
      </c>
      <c r="F695" t="str">
        <f t="shared" si="10"/>
        <v>Average Per Premise1-in-10July System Peak Day50% Cycling6</v>
      </c>
      <c r="G695">
        <v>0.84324129999999997</v>
      </c>
      <c r="H695">
        <v>0.84324129999999997</v>
      </c>
      <c r="I695">
        <v>65.924300000000002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12158</v>
      </c>
    </row>
    <row r="696" spans="1:15">
      <c r="A696" t="s">
        <v>30</v>
      </c>
      <c r="B696" t="s">
        <v>43</v>
      </c>
      <c r="C696" t="s">
        <v>47</v>
      </c>
      <c r="D696" t="s">
        <v>32</v>
      </c>
      <c r="E696">
        <v>6</v>
      </c>
      <c r="F696" t="str">
        <f t="shared" si="10"/>
        <v>Average Per Device1-in-10July System Peak Day50% Cycling6</v>
      </c>
      <c r="G696">
        <v>0.71743369999999995</v>
      </c>
      <c r="H696">
        <v>0.71743369999999995</v>
      </c>
      <c r="I696">
        <v>65.924300000000002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12158</v>
      </c>
    </row>
    <row r="697" spans="1:15">
      <c r="A697" t="s">
        <v>52</v>
      </c>
      <c r="B697" t="s">
        <v>43</v>
      </c>
      <c r="C697" t="s">
        <v>47</v>
      </c>
      <c r="D697" t="s">
        <v>32</v>
      </c>
      <c r="E697">
        <v>6</v>
      </c>
      <c r="F697" t="str">
        <f t="shared" si="10"/>
        <v>Aggregate1-in-10July System Peak Day50% Cycling6</v>
      </c>
      <c r="G697">
        <v>10.252129999999999</v>
      </c>
      <c r="H697">
        <v>10.252129999999999</v>
      </c>
      <c r="I697">
        <v>65.924300000000002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12158</v>
      </c>
    </row>
    <row r="698" spans="1:15">
      <c r="A698" t="s">
        <v>31</v>
      </c>
      <c r="B698" t="s">
        <v>43</v>
      </c>
      <c r="C698" t="s">
        <v>47</v>
      </c>
      <c r="D698" t="s">
        <v>32</v>
      </c>
      <c r="E698">
        <v>7</v>
      </c>
      <c r="F698" t="str">
        <f t="shared" si="10"/>
        <v>Average Per Ton1-in-10July System Peak Day50% Cycling7</v>
      </c>
      <c r="G698">
        <v>0.23469229999999999</v>
      </c>
      <c r="H698">
        <v>0.23469229999999999</v>
      </c>
      <c r="I698">
        <v>70.076400000000007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12158</v>
      </c>
    </row>
    <row r="699" spans="1:15">
      <c r="A699" t="s">
        <v>29</v>
      </c>
      <c r="B699" t="s">
        <v>43</v>
      </c>
      <c r="C699" t="s">
        <v>47</v>
      </c>
      <c r="D699" t="s">
        <v>32</v>
      </c>
      <c r="E699">
        <v>7</v>
      </c>
      <c r="F699" t="str">
        <f t="shared" si="10"/>
        <v>Average Per Premise1-in-10July System Peak Day50% Cycling7</v>
      </c>
      <c r="G699">
        <v>0.96582120000000005</v>
      </c>
      <c r="H699">
        <v>0.96582120000000005</v>
      </c>
      <c r="I699">
        <v>70.076400000000007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12158</v>
      </c>
    </row>
    <row r="700" spans="1:15">
      <c r="A700" t="s">
        <v>30</v>
      </c>
      <c r="B700" t="s">
        <v>43</v>
      </c>
      <c r="C700" t="s">
        <v>47</v>
      </c>
      <c r="D700" t="s">
        <v>32</v>
      </c>
      <c r="E700">
        <v>7</v>
      </c>
      <c r="F700" t="str">
        <f t="shared" si="10"/>
        <v>Average Per Device1-in-10July System Peak Day50% Cycling7</v>
      </c>
      <c r="G700">
        <v>0.82172529999999999</v>
      </c>
      <c r="H700">
        <v>0.82172529999999999</v>
      </c>
      <c r="I700">
        <v>70.076400000000007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12158</v>
      </c>
    </row>
    <row r="701" spans="1:15">
      <c r="A701" t="s">
        <v>52</v>
      </c>
      <c r="B701" t="s">
        <v>43</v>
      </c>
      <c r="C701" t="s">
        <v>47</v>
      </c>
      <c r="D701" t="s">
        <v>32</v>
      </c>
      <c r="E701">
        <v>7</v>
      </c>
      <c r="F701" t="str">
        <f t="shared" si="10"/>
        <v>Aggregate1-in-10July System Peak Day50% Cycling7</v>
      </c>
      <c r="G701">
        <v>11.74245</v>
      </c>
      <c r="H701">
        <v>11.74245</v>
      </c>
      <c r="I701">
        <v>70.076400000000007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12158</v>
      </c>
    </row>
    <row r="702" spans="1:15">
      <c r="A702" t="s">
        <v>31</v>
      </c>
      <c r="B702" t="s">
        <v>43</v>
      </c>
      <c r="C702" t="s">
        <v>47</v>
      </c>
      <c r="D702" t="s">
        <v>32</v>
      </c>
      <c r="E702">
        <v>8</v>
      </c>
      <c r="F702" t="str">
        <f t="shared" si="10"/>
        <v>Average Per Ton1-in-10July System Peak Day50% Cycling8</v>
      </c>
      <c r="G702">
        <v>0.25206879999999998</v>
      </c>
      <c r="H702">
        <v>0.25206879999999998</v>
      </c>
      <c r="I702">
        <v>74.398499999999999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12158</v>
      </c>
    </row>
    <row r="703" spans="1:15">
      <c r="A703" t="s">
        <v>29</v>
      </c>
      <c r="B703" t="s">
        <v>43</v>
      </c>
      <c r="C703" t="s">
        <v>47</v>
      </c>
      <c r="D703" t="s">
        <v>32</v>
      </c>
      <c r="E703">
        <v>8</v>
      </c>
      <c r="F703" t="str">
        <f t="shared" si="10"/>
        <v>Average Per Premise1-in-10July System Peak Day50% Cycling8</v>
      </c>
      <c r="G703">
        <v>1.0373300000000001</v>
      </c>
      <c r="H703">
        <v>1.0373300000000001</v>
      </c>
      <c r="I703">
        <v>74.398499999999999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12158</v>
      </c>
    </row>
    <row r="704" spans="1:15">
      <c r="A704" t="s">
        <v>30</v>
      </c>
      <c r="B704" t="s">
        <v>43</v>
      </c>
      <c r="C704" t="s">
        <v>47</v>
      </c>
      <c r="D704" t="s">
        <v>32</v>
      </c>
      <c r="E704">
        <v>8</v>
      </c>
      <c r="F704" t="str">
        <f t="shared" si="10"/>
        <v>Average Per Device1-in-10July System Peak Day50% Cycling8</v>
      </c>
      <c r="G704">
        <v>0.88256520000000005</v>
      </c>
      <c r="H704">
        <v>0.88256520000000005</v>
      </c>
      <c r="I704">
        <v>74.398499999999999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12158</v>
      </c>
    </row>
    <row r="705" spans="1:15">
      <c r="A705" t="s">
        <v>52</v>
      </c>
      <c r="B705" t="s">
        <v>43</v>
      </c>
      <c r="C705" t="s">
        <v>47</v>
      </c>
      <c r="D705" t="s">
        <v>32</v>
      </c>
      <c r="E705">
        <v>8</v>
      </c>
      <c r="F705" t="str">
        <f t="shared" si="10"/>
        <v>Aggregate1-in-10July System Peak Day50% Cycling8</v>
      </c>
      <c r="G705">
        <v>12.61186</v>
      </c>
      <c r="H705">
        <v>12.61186</v>
      </c>
      <c r="I705">
        <v>74.398499999999999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12158</v>
      </c>
    </row>
    <row r="706" spans="1:15">
      <c r="A706" t="s">
        <v>31</v>
      </c>
      <c r="B706" t="s">
        <v>43</v>
      </c>
      <c r="C706" t="s">
        <v>47</v>
      </c>
      <c r="D706" t="s">
        <v>32</v>
      </c>
      <c r="E706">
        <v>9</v>
      </c>
      <c r="F706" t="str">
        <f t="shared" si="10"/>
        <v>Average Per Ton1-in-10July System Peak Day50% Cycling9</v>
      </c>
      <c r="G706">
        <v>0.27636909999999998</v>
      </c>
      <c r="H706">
        <v>0.27636909999999998</v>
      </c>
      <c r="I706">
        <v>80.87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12158</v>
      </c>
    </row>
    <row r="707" spans="1:15">
      <c r="A707" t="s">
        <v>29</v>
      </c>
      <c r="B707" t="s">
        <v>43</v>
      </c>
      <c r="C707" t="s">
        <v>47</v>
      </c>
      <c r="D707" t="s">
        <v>32</v>
      </c>
      <c r="E707">
        <v>9</v>
      </c>
      <c r="F707" t="str">
        <f t="shared" ref="F707:F770" si="11">CONCATENATE(A707,B707,C707,D707,E707)</f>
        <v>Average Per Premise1-in-10July System Peak Day50% Cycling9</v>
      </c>
      <c r="G707">
        <v>1.137332</v>
      </c>
      <c r="H707">
        <v>1.137332</v>
      </c>
      <c r="I707">
        <v>80.87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12158</v>
      </c>
    </row>
    <row r="708" spans="1:15">
      <c r="A708" t="s">
        <v>30</v>
      </c>
      <c r="B708" t="s">
        <v>43</v>
      </c>
      <c r="C708" t="s">
        <v>47</v>
      </c>
      <c r="D708" t="s">
        <v>32</v>
      </c>
      <c r="E708">
        <v>9</v>
      </c>
      <c r="F708" t="str">
        <f t="shared" si="11"/>
        <v>Average Per Device1-in-10July System Peak Day50% Cycling9</v>
      </c>
      <c r="G708">
        <v>0.96764760000000005</v>
      </c>
      <c r="H708">
        <v>0.96764760000000005</v>
      </c>
      <c r="I708">
        <v>80.87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12158</v>
      </c>
    </row>
    <row r="709" spans="1:15">
      <c r="A709" t="s">
        <v>52</v>
      </c>
      <c r="B709" t="s">
        <v>43</v>
      </c>
      <c r="C709" t="s">
        <v>47</v>
      </c>
      <c r="D709" t="s">
        <v>32</v>
      </c>
      <c r="E709">
        <v>9</v>
      </c>
      <c r="F709" t="str">
        <f t="shared" si="11"/>
        <v>Aggregate1-in-10July System Peak Day50% Cycling9</v>
      </c>
      <c r="G709">
        <v>13.827680000000001</v>
      </c>
      <c r="H709">
        <v>13.827680000000001</v>
      </c>
      <c r="I709">
        <v>80.87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12158</v>
      </c>
    </row>
    <row r="710" spans="1:15">
      <c r="A710" t="s">
        <v>31</v>
      </c>
      <c r="B710" t="s">
        <v>43</v>
      </c>
      <c r="C710" t="s">
        <v>47</v>
      </c>
      <c r="D710" t="s">
        <v>32</v>
      </c>
      <c r="E710">
        <v>10</v>
      </c>
      <c r="F710" t="str">
        <f t="shared" si="11"/>
        <v>Average Per Ton1-in-10July System Peak Day50% Cycling10</v>
      </c>
      <c r="G710">
        <v>0.31028879999999998</v>
      </c>
      <c r="H710">
        <v>0.31028879999999998</v>
      </c>
      <c r="I710">
        <v>84.548699999999997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12158</v>
      </c>
    </row>
    <row r="711" spans="1:15">
      <c r="A711" t="s">
        <v>29</v>
      </c>
      <c r="B711" t="s">
        <v>43</v>
      </c>
      <c r="C711" t="s">
        <v>47</v>
      </c>
      <c r="D711" t="s">
        <v>32</v>
      </c>
      <c r="E711">
        <v>10</v>
      </c>
      <c r="F711" t="str">
        <f t="shared" si="11"/>
        <v>Average Per Premise1-in-10July System Peak Day50% Cycling10</v>
      </c>
      <c r="G711">
        <v>1.276921</v>
      </c>
      <c r="H711">
        <v>1.276921</v>
      </c>
      <c r="I711">
        <v>84.548699999999997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12158</v>
      </c>
    </row>
    <row r="712" spans="1:15">
      <c r="A712" t="s">
        <v>30</v>
      </c>
      <c r="B712" t="s">
        <v>43</v>
      </c>
      <c r="C712" t="s">
        <v>47</v>
      </c>
      <c r="D712" t="s">
        <v>32</v>
      </c>
      <c r="E712">
        <v>10</v>
      </c>
      <c r="F712" t="str">
        <f t="shared" si="11"/>
        <v>Average Per Device1-in-10July System Peak Day50% Cycling10</v>
      </c>
      <c r="G712">
        <v>1.0864100000000001</v>
      </c>
      <c r="H712">
        <v>1.0864100000000001</v>
      </c>
      <c r="I712">
        <v>84.548699999999997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12158</v>
      </c>
    </row>
    <row r="713" spans="1:15">
      <c r="A713" t="s">
        <v>52</v>
      </c>
      <c r="B713" t="s">
        <v>43</v>
      </c>
      <c r="C713" t="s">
        <v>47</v>
      </c>
      <c r="D713" t="s">
        <v>32</v>
      </c>
      <c r="E713">
        <v>10</v>
      </c>
      <c r="F713" t="str">
        <f t="shared" si="11"/>
        <v>Aggregate1-in-10July System Peak Day50% Cycling10</v>
      </c>
      <c r="G713">
        <v>15.524800000000001</v>
      </c>
      <c r="H713">
        <v>15.524800000000001</v>
      </c>
      <c r="I713">
        <v>84.548699999999997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12158</v>
      </c>
    </row>
    <row r="714" spans="1:15">
      <c r="A714" t="s">
        <v>31</v>
      </c>
      <c r="B714" t="s">
        <v>43</v>
      </c>
      <c r="C714" t="s">
        <v>47</v>
      </c>
      <c r="D714" t="s">
        <v>32</v>
      </c>
      <c r="E714">
        <v>11</v>
      </c>
      <c r="F714" t="str">
        <f t="shared" si="11"/>
        <v>Average Per Ton1-in-10July System Peak Day50% Cycling11</v>
      </c>
      <c r="G714">
        <v>0.37522559999999999</v>
      </c>
      <c r="H714">
        <v>0.37522559999999999</v>
      </c>
      <c r="I714">
        <v>87.392300000000006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12158</v>
      </c>
    </row>
    <row r="715" spans="1:15">
      <c r="A715" t="s">
        <v>29</v>
      </c>
      <c r="B715" t="s">
        <v>43</v>
      </c>
      <c r="C715" t="s">
        <v>47</v>
      </c>
      <c r="D715" t="s">
        <v>32</v>
      </c>
      <c r="E715">
        <v>11</v>
      </c>
      <c r="F715" t="str">
        <f t="shared" si="11"/>
        <v>Average Per Premise1-in-10July System Peak Day50% Cycling11</v>
      </c>
      <c r="G715">
        <v>1.5441530000000001</v>
      </c>
      <c r="H715">
        <v>1.5441530000000001</v>
      </c>
      <c r="I715">
        <v>87.392300000000006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12158</v>
      </c>
    </row>
    <row r="716" spans="1:15">
      <c r="A716" t="s">
        <v>30</v>
      </c>
      <c r="B716" t="s">
        <v>43</v>
      </c>
      <c r="C716" t="s">
        <v>47</v>
      </c>
      <c r="D716" t="s">
        <v>32</v>
      </c>
      <c r="E716">
        <v>11</v>
      </c>
      <c r="F716" t="str">
        <f t="shared" si="11"/>
        <v>Average Per Device1-in-10July System Peak Day50% Cycling11</v>
      </c>
      <c r="G716">
        <v>1.3137730000000001</v>
      </c>
      <c r="H716">
        <v>1.3137730000000001</v>
      </c>
      <c r="I716">
        <v>87.392300000000006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12158</v>
      </c>
    </row>
    <row r="717" spans="1:15">
      <c r="A717" t="s">
        <v>52</v>
      </c>
      <c r="B717" t="s">
        <v>43</v>
      </c>
      <c r="C717" t="s">
        <v>47</v>
      </c>
      <c r="D717" t="s">
        <v>32</v>
      </c>
      <c r="E717">
        <v>11</v>
      </c>
      <c r="F717" t="str">
        <f t="shared" si="11"/>
        <v>Aggregate1-in-10July System Peak Day50% Cycling11</v>
      </c>
      <c r="G717">
        <v>18.773820000000001</v>
      </c>
      <c r="H717">
        <v>18.773820000000001</v>
      </c>
      <c r="I717">
        <v>87.392300000000006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12158</v>
      </c>
    </row>
    <row r="718" spans="1:15">
      <c r="A718" t="s">
        <v>31</v>
      </c>
      <c r="B718" t="s">
        <v>43</v>
      </c>
      <c r="C718" t="s">
        <v>47</v>
      </c>
      <c r="D718" t="s">
        <v>32</v>
      </c>
      <c r="E718">
        <v>12</v>
      </c>
      <c r="F718" t="str">
        <f t="shared" si="11"/>
        <v>Average Per Ton1-in-10July System Peak Day50% Cycling12</v>
      </c>
      <c r="G718">
        <v>0.44922099999999998</v>
      </c>
      <c r="H718">
        <v>0.44922099999999998</v>
      </c>
      <c r="I718">
        <v>92.541899999999998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12158</v>
      </c>
    </row>
    <row r="719" spans="1:15">
      <c r="A719" t="s">
        <v>29</v>
      </c>
      <c r="B719" t="s">
        <v>43</v>
      </c>
      <c r="C719" t="s">
        <v>47</v>
      </c>
      <c r="D719" t="s">
        <v>32</v>
      </c>
      <c r="E719">
        <v>12</v>
      </c>
      <c r="F719" t="str">
        <f t="shared" si="11"/>
        <v>Average Per Premise1-in-10July System Peak Day50% Cycling12</v>
      </c>
      <c r="G719">
        <v>1.8486640000000001</v>
      </c>
      <c r="H719">
        <v>1.8486640000000001</v>
      </c>
      <c r="I719">
        <v>92.541899999999998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12158</v>
      </c>
    </row>
    <row r="720" spans="1:15">
      <c r="A720" t="s">
        <v>30</v>
      </c>
      <c r="B720" t="s">
        <v>43</v>
      </c>
      <c r="C720" t="s">
        <v>47</v>
      </c>
      <c r="D720" t="s">
        <v>32</v>
      </c>
      <c r="E720">
        <v>12</v>
      </c>
      <c r="F720" t="str">
        <f t="shared" si="11"/>
        <v>Average Per Device1-in-10July System Peak Day50% Cycling12</v>
      </c>
      <c r="G720">
        <v>1.5728519999999999</v>
      </c>
      <c r="H720">
        <v>1.5728519999999999</v>
      </c>
      <c r="I720">
        <v>92.541899999999998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12158</v>
      </c>
    </row>
    <row r="721" spans="1:15">
      <c r="A721" t="s">
        <v>52</v>
      </c>
      <c r="B721" t="s">
        <v>43</v>
      </c>
      <c r="C721" t="s">
        <v>47</v>
      </c>
      <c r="D721" t="s">
        <v>32</v>
      </c>
      <c r="E721">
        <v>12</v>
      </c>
      <c r="F721" t="str">
        <f t="shared" si="11"/>
        <v>Aggregate1-in-10July System Peak Day50% Cycling12</v>
      </c>
      <c r="G721">
        <v>22.47606</v>
      </c>
      <c r="H721">
        <v>22.47606</v>
      </c>
      <c r="I721">
        <v>92.541899999999998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12158</v>
      </c>
    </row>
    <row r="722" spans="1:15">
      <c r="A722" t="s">
        <v>31</v>
      </c>
      <c r="B722" t="s">
        <v>43</v>
      </c>
      <c r="C722" t="s">
        <v>47</v>
      </c>
      <c r="D722" t="s">
        <v>32</v>
      </c>
      <c r="E722">
        <v>13</v>
      </c>
      <c r="F722" t="str">
        <f t="shared" si="11"/>
        <v>Average Per Ton1-in-10July System Peak Day50% Cycling13</v>
      </c>
      <c r="G722">
        <v>0.52779430000000005</v>
      </c>
      <c r="H722">
        <v>0.52779430000000005</v>
      </c>
      <c r="I722">
        <v>93.505799999999994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12158</v>
      </c>
    </row>
    <row r="723" spans="1:15">
      <c r="A723" t="s">
        <v>29</v>
      </c>
      <c r="B723" t="s">
        <v>43</v>
      </c>
      <c r="C723" t="s">
        <v>47</v>
      </c>
      <c r="D723" t="s">
        <v>32</v>
      </c>
      <c r="E723">
        <v>13</v>
      </c>
      <c r="F723" t="str">
        <f t="shared" si="11"/>
        <v>Average Per Premise1-in-10July System Peak Day50% Cycling13</v>
      </c>
      <c r="G723">
        <v>2.1720139999999999</v>
      </c>
      <c r="H723">
        <v>2.1720139999999999</v>
      </c>
      <c r="I723">
        <v>93.505799999999994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12158</v>
      </c>
    </row>
    <row r="724" spans="1:15">
      <c r="A724" t="s">
        <v>30</v>
      </c>
      <c r="B724" t="s">
        <v>43</v>
      </c>
      <c r="C724" t="s">
        <v>47</v>
      </c>
      <c r="D724" t="s">
        <v>32</v>
      </c>
      <c r="E724">
        <v>13</v>
      </c>
      <c r="F724" t="str">
        <f t="shared" si="11"/>
        <v>Average Per Device1-in-10July System Peak Day50% Cycling13</v>
      </c>
      <c r="G724">
        <v>1.84796</v>
      </c>
      <c r="H724">
        <v>1.84796</v>
      </c>
      <c r="I724">
        <v>93.505799999999994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12158</v>
      </c>
    </row>
    <row r="725" spans="1:15">
      <c r="A725" t="s">
        <v>52</v>
      </c>
      <c r="B725" t="s">
        <v>43</v>
      </c>
      <c r="C725" t="s">
        <v>47</v>
      </c>
      <c r="D725" t="s">
        <v>32</v>
      </c>
      <c r="E725">
        <v>13</v>
      </c>
      <c r="F725" t="str">
        <f t="shared" si="11"/>
        <v>Aggregate1-in-10July System Peak Day50% Cycling13</v>
      </c>
      <c r="G725">
        <v>26.407340000000001</v>
      </c>
      <c r="H725">
        <v>26.407340000000001</v>
      </c>
      <c r="I725">
        <v>93.505799999999994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12158</v>
      </c>
    </row>
    <row r="726" spans="1:15">
      <c r="A726" t="s">
        <v>31</v>
      </c>
      <c r="B726" t="s">
        <v>43</v>
      </c>
      <c r="C726" t="s">
        <v>47</v>
      </c>
      <c r="D726" t="s">
        <v>32</v>
      </c>
      <c r="E726">
        <v>14</v>
      </c>
      <c r="F726" t="str">
        <f t="shared" si="11"/>
        <v>Average Per Ton1-in-10July System Peak Day50% Cycling14</v>
      </c>
      <c r="G726">
        <v>0.4521637</v>
      </c>
      <c r="H726">
        <v>0.58013060000000005</v>
      </c>
      <c r="I726">
        <v>92.675200000000004</v>
      </c>
      <c r="J726">
        <v>9.3731499999999995E-2</v>
      </c>
      <c r="K726">
        <v>0.113958</v>
      </c>
      <c r="L726">
        <v>0.12796689999999999</v>
      </c>
      <c r="M726">
        <v>0.14197570000000001</v>
      </c>
      <c r="N726">
        <v>0.16220219999999999</v>
      </c>
      <c r="O726">
        <v>12158</v>
      </c>
    </row>
    <row r="727" spans="1:15">
      <c r="A727" t="s">
        <v>29</v>
      </c>
      <c r="B727" t="s">
        <v>43</v>
      </c>
      <c r="C727" t="s">
        <v>47</v>
      </c>
      <c r="D727" t="s">
        <v>32</v>
      </c>
      <c r="E727">
        <v>14</v>
      </c>
      <c r="F727" t="str">
        <f t="shared" si="11"/>
        <v>Average Per Premise1-in-10July System Peak Day50% Cycling14</v>
      </c>
      <c r="G727">
        <v>1.8607739999999999</v>
      </c>
      <c r="H727">
        <v>2.3873920000000002</v>
      </c>
      <c r="I727">
        <v>92.675200000000004</v>
      </c>
      <c r="J727">
        <v>0.38573010000000002</v>
      </c>
      <c r="K727">
        <v>0.46896759999999998</v>
      </c>
      <c r="L727">
        <v>0.52661760000000002</v>
      </c>
      <c r="M727">
        <v>0.5842676</v>
      </c>
      <c r="N727">
        <v>0.66750520000000002</v>
      </c>
      <c r="O727">
        <v>12158</v>
      </c>
    </row>
    <row r="728" spans="1:15">
      <c r="A728" t="s">
        <v>30</v>
      </c>
      <c r="B728" t="s">
        <v>43</v>
      </c>
      <c r="C728" t="s">
        <v>47</v>
      </c>
      <c r="D728" t="s">
        <v>32</v>
      </c>
      <c r="E728">
        <v>14</v>
      </c>
      <c r="F728" t="str">
        <f t="shared" si="11"/>
        <v>Average Per Device1-in-10July System Peak Day50% Cycling14</v>
      </c>
      <c r="G728">
        <v>1.5831550000000001</v>
      </c>
      <c r="H728">
        <v>2.0312039999999998</v>
      </c>
      <c r="I728">
        <v>92.675200000000004</v>
      </c>
      <c r="J728">
        <v>0.328181</v>
      </c>
      <c r="K728">
        <v>0.39899990000000002</v>
      </c>
      <c r="L728">
        <v>0.44804880000000002</v>
      </c>
      <c r="M728">
        <v>0.49709769999999998</v>
      </c>
      <c r="N728">
        <v>0.56791650000000005</v>
      </c>
      <c r="O728">
        <v>12158</v>
      </c>
    </row>
    <row r="729" spans="1:15">
      <c r="A729" t="s">
        <v>52</v>
      </c>
      <c r="B729" t="s">
        <v>43</v>
      </c>
      <c r="C729" t="s">
        <v>47</v>
      </c>
      <c r="D729" t="s">
        <v>32</v>
      </c>
      <c r="E729">
        <v>14</v>
      </c>
      <c r="F729" t="str">
        <f t="shared" si="11"/>
        <v>Aggregate1-in-10July System Peak Day50% Cycling14</v>
      </c>
      <c r="G729">
        <v>22.623290000000001</v>
      </c>
      <c r="H729">
        <v>29.02591</v>
      </c>
      <c r="I729">
        <v>92.675200000000004</v>
      </c>
      <c r="J729">
        <v>4.6897060000000002</v>
      </c>
      <c r="K729">
        <v>5.701708</v>
      </c>
      <c r="L729">
        <v>6.4026170000000002</v>
      </c>
      <c r="M729">
        <v>7.1035259999999996</v>
      </c>
      <c r="N729">
        <v>8.1155279999999994</v>
      </c>
      <c r="O729">
        <v>12158</v>
      </c>
    </row>
    <row r="730" spans="1:15">
      <c r="A730" t="s">
        <v>31</v>
      </c>
      <c r="B730" t="s">
        <v>43</v>
      </c>
      <c r="C730" t="s">
        <v>47</v>
      </c>
      <c r="D730" t="s">
        <v>32</v>
      </c>
      <c r="E730">
        <v>15</v>
      </c>
      <c r="F730" t="str">
        <f t="shared" si="11"/>
        <v>Average Per Ton1-in-10July System Peak Day50% Cycling15</v>
      </c>
      <c r="G730">
        <v>0.48359449999999998</v>
      </c>
      <c r="H730">
        <v>0.6259441</v>
      </c>
      <c r="I730">
        <v>90.603300000000004</v>
      </c>
      <c r="J730">
        <v>0.1042664</v>
      </c>
      <c r="K730">
        <v>0.1267662</v>
      </c>
      <c r="L730">
        <v>0.14234959999999999</v>
      </c>
      <c r="M730">
        <v>0.15793289999999999</v>
      </c>
      <c r="N730">
        <v>0.1804328</v>
      </c>
      <c r="O730">
        <v>12158</v>
      </c>
    </row>
    <row r="731" spans="1:15">
      <c r="A731" t="s">
        <v>29</v>
      </c>
      <c r="B731" t="s">
        <v>43</v>
      </c>
      <c r="C731" t="s">
        <v>47</v>
      </c>
      <c r="D731" t="s">
        <v>32</v>
      </c>
      <c r="E731">
        <v>15</v>
      </c>
      <c r="F731" t="str">
        <f t="shared" si="11"/>
        <v>Average Per Premise1-in-10July System Peak Day50% Cycling15</v>
      </c>
      <c r="G731">
        <v>1.9901199999999999</v>
      </c>
      <c r="H731">
        <v>2.5759259999999999</v>
      </c>
      <c r="I731">
        <v>90.603300000000004</v>
      </c>
      <c r="J731">
        <v>0.42908390000000002</v>
      </c>
      <c r="K731">
        <v>0.52167680000000005</v>
      </c>
      <c r="L731">
        <v>0.5858063</v>
      </c>
      <c r="M731">
        <v>0.64993590000000001</v>
      </c>
      <c r="N731">
        <v>0.74252879999999999</v>
      </c>
      <c r="O731">
        <v>12158</v>
      </c>
    </row>
    <row r="732" spans="1:15">
      <c r="A732" t="s">
        <v>30</v>
      </c>
      <c r="B732" t="s">
        <v>43</v>
      </c>
      <c r="C732" t="s">
        <v>47</v>
      </c>
      <c r="D732" t="s">
        <v>32</v>
      </c>
      <c r="E732">
        <v>15</v>
      </c>
      <c r="F732" t="str">
        <f t="shared" si="11"/>
        <v>Average Per Device1-in-10July System Peak Day50% Cycling15</v>
      </c>
      <c r="G732">
        <v>1.693203</v>
      </c>
      <c r="H732">
        <v>2.1916099999999998</v>
      </c>
      <c r="I732">
        <v>90.603300000000004</v>
      </c>
      <c r="J732">
        <v>0.36506660000000002</v>
      </c>
      <c r="K732">
        <v>0.44384509999999999</v>
      </c>
      <c r="L732">
        <v>0.49840679999999998</v>
      </c>
      <c r="M732">
        <v>0.55296849999999997</v>
      </c>
      <c r="N732">
        <v>0.63174699999999995</v>
      </c>
      <c r="O732">
        <v>12158</v>
      </c>
    </row>
    <row r="733" spans="1:15">
      <c r="A733" t="s">
        <v>52</v>
      </c>
      <c r="B733" t="s">
        <v>43</v>
      </c>
      <c r="C733" t="s">
        <v>47</v>
      </c>
      <c r="D733" t="s">
        <v>32</v>
      </c>
      <c r="E733">
        <v>15</v>
      </c>
      <c r="F733" t="str">
        <f t="shared" si="11"/>
        <v>Aggregate1-in-10July System Peak Day50% Cycling15</v>
      </c>
      <c r="G733">
        <v>24.195879999999999</v>
      </c>
      <c r="H733">
        <v>31.318110000000001</v>
      </c>
      <c r="I733">
        <v>90.603300000000004</v>
      </c>
      <c r="J733">
        <v>5.2168020000000004</v>
      </c>
      <c r="K733">
        <v>6.3425469999999997</v>
      </c>
      <c r="L733">
        <v>7.1222329999999996</v>
      </c>
      <c r="M733">
        <v>7.9019209999999998</v>
      </c>
      <c r="N733">
        <v>9.0276650000000007</v>
      </c>
      <c r="O733">
        <v>12158</v>
      </c>
    </row>
    <row r="734" spans="1:15">
      <c r="A734" t="s">
        <v>31</v>
      </c>
      <c r="B734" t="s">
        <v>43</v>
      </c>
      <c r="C734" t="s">
        <v>47</v>
      </c>
      <c r="D734" t="s">
        <v>32</v>
      </c>
      <c r="E734">
        <v>16</v>
      </c>
      <c r="F734" t="str">
        <f t="shared" si="11"/>
        <v>Average Per Ton1-in-10July System Peak Day50% Cycling16</v>
      </c>
      <c r="G734">
        <v>0.52323470000000005</v>
      </c>
      <c r="H734">
        <v>0.68598959999999998</v>
      </c>
      <c r="I734">
        <v>88.554100000000005</v>
      </c>
      <c r="J734">
        <v>0.1192126</v>
      </c>
      <c r="K734">
        <v>0.14493780000000001</v>
      </c>
      <c r="L734">
        <v>0.16275490000000001</v>
      </c>
      <c r="M734">
        <v>0.18057210000000001</v>
      </c>
      <c r="N734">
        <v>0.20629719999999999</v>
      </c>
      <c r="O734">
        <v>12158</v>
      </c>
    </row>
    <row r="735" spans="1:15">
      <c r="A735" t="s">
        <v>29</v>
      </c>
      <c r="B735" t="s">
        <v>43</v>
      </c>
      <c r="C735" t="s">
        <v>47</v>
      </c>
      <c r="D735" t="s">
        <v>32</v>
      </c>
      <c r="E735">
        <v>16</v>
      </c>
      <c r="F735" t="str">
        <f t="shared" si="11"/>
        <v>Average Per Premise1-in-10July System Peak Day50% Cycling16</v>
      </c>
      <c r="G735">
        <v>2.1532499999999999</v>
      </c>
      <c r="H735">
        <v>2.8230300000000002</v>
      </c>
      <c r="I735">
        <v>88.554100000000005</v>
      </c>
      <c r="J735">
        <v>0.49059170000000002</v>
      </c>
      <c r="K735">
        <v>0.59645749999999997</v>
      </c>
      <c r="L735">
        <v>0.66977980000000004</v>
      </c>
      <c r="M735">
        <v>0.74310200000000004</v>
      </c>
      <c r="N735">
        <v>0.8489679</v>
      </c>
      <c r="O735">
        <v>12158</v>
      </c>
    </row>
    <row r="736" spans="1:15">
      <c r="A736" t="s">
        <v>30</v>
      </c>
      <c r="B736" t="s">
        <v>43</v>
      </c>
      <c r="C736" t="s">
        <v>47</v>
      </c>
      <c r="D736" t="s">
        <v>32</v>
      </c>
      <c r="E736">
        <v>16</v>
      </c>
      <c r="F736" t="str">
        <f t="shared" si="11"/>
        <v>Average Per Device1-in-10July System Peak Day50% Cycling16</v>
      </c>
      <c r="G736">
        <v>1.831995</v>
      </c>
      <c r="H736">
        <v>2.4018470000000001</v>
      </c>
      <c r="I736">
        <v>88.554100000000005</v>
      </c>
      <c r="J736">
        <v>0.41739769999999998</v>
      </c>
      <c r="K736">
        <v>0.50746880000000005</v>
      </c>
      <c r="L736">
        <v>0.56985180000000002</v>
      </c>
      <c r="M736">
        <v>0.63223470000000004</v>
      </c>
      <c r="N736">
        <v>0.72230589999999995</v>
      </c>
      <c r="O736">
        <v>12158</v>
      </c>
    </row>
    <row r="737" spans="1:15">
      <c r="A737" t="s">
        <v>52</v>
      </c>
      <c r="B737" t="s">
        <v>43</v>
      </c>
      <c r="C737" t="s">
        <v>47</v>
      </c>
      <c r="D737" t="s">
        <v>32</v>
      </c>
      <c r="E737">
        <v>16</v>
      </c>
      <c r="F737" t="str">
        <f t="shared" si="11"/>
        <v>Aggregate1-in-10July System Peak Day50% Cycling16</v>
      </c>
      <c r="G737">
        <v>26.179210000000001</v>
      </c>
      <c r="H737">
        <v>34.322389999999999</v>
      </c>
      <c r="I737">
        <v>88.554100000000005</v>
      </c>
      <c r="J737">
        <v>5.9646129999999999</v>
      </c>
      <c r="K737">
        <v>7.2517300000000002</v>
      </c>
      <c r="L737">
        <v>8.1431830000000005</v>
      </c>
      <c r="M737">
        <v>9.0346349999999997</v>
      </c>
      <c r="N737">
        <v>10.32175</v>
      </c>
      <c r="O737">
        <v>12158</v>
      </c>
    </row>
    <row r="738" spans="1:15">
      <c r="A738" t="s">
        <v>31</v>
      </c>
      <c r="B738" t="s">
        <v>43</v>
      </c>
      <c r="C738" t="s">
        <v>47</v>
      </c>
      <c r="D738" t="s">
        <v>32</v>
      </c>
      <c r="E738">
        <v>17</v>
      </c>
      <c r="F738" t="str">
        <f t="shared" si="11"/>
        <v>Average Per Ton1-in-10July System Peak Day50% Cycling17</v>
      </c>
      <c r="G738">
        <v>0.57367820000000003</v>
      </c>
      <c r="H738">
        <v>0.73665389999999997</v>
      </c>
      <c r="I738">
        <v>83.2864</v>
      </c>
      <c r="J738">
        <v>0.1193743</v>
      </c>
      <c r="K738">
        <v>0.14513429999999999</v>
      </c>
      <c r="L738">
        <v>0.1629757</v>
      </c>
      <c r="M738">
        <v>0.18081700000000001</v>
      </c>
      <c r="N738">
        <v>0.20657700000000001</v>
      </c>
      <c r="O738">
        <v>12158</v>
      </c>
    </row>
    <row r="739" spans="1:15">
      <c r="A739" t="s">
        <v>29</v>
      </c>
      <c r="B739" t="s">
        <v>43</v>
      </c>
      <c r="C739" t="s">
        <v>47</v>
      </c>
      <c r="D739" t="s">
        <v>32</v>
      </c>
      <c r="E739">
        <v>17</v>
      </c>
      <c r="F739" t="str">
        <f t="shared" si="11"/>
        <v>Average Per Premise1-in-10July System Peak Day50% Cycling17</v>
      </c>
      <c r="G739">
        <v>2.3608380000000002</v>
      </c>
      <c r="H739">
        <v>3.0315270000000001</v>
      </c>
      <c r="I739">
        <v>83.2864</v>
      </c>
      <c r="J739">
        <v>0.491257</v>
      </c>
      <c r="K739">
        <v>0.59726639999999998</v>
      </c>
      <c r="L739">
        <v>0.67068810000000001</v>
      </c>
      <c r="M739">
        <v>0.74410989999999999</v>
      </c>
      <c r="N739">
        <v>0.85011930000000002</v>
      </c>
      <c r="O739">
        <v>12158</v>
      </c>
    </row>
    <row r="740" spans="1:15">
      <c r="A740" t="s">
        <v>30</v>
      </c>
      <c r="B740" t="s">
        <v>43</v>
      </c>
      <c r="C740" t="s">
        <v>47</v>
      </c>
      <c r="D740" t="s">
        <v>32</v>
      </c>
      <c r="E740">
        <v>17</v>
      </c>
      <c r="F740" t="str">
        <f t="shared" si="11"/>
        <v>Average Per Device1-in-10July System Peak Day50% Cycling17</v>
      </c>
      <c r="G740">
        <v>2.0086119999999998</v>
      </c>
      <c r="H740">
        <v>2.579237</v>
      </c>
      <c r="I740">
        <v>83.2864</v>
      </c>
      <c r="J740">
        <v>0.4179638</v>
      </c>
      <c r="K740">
        <v>0.50815710000000003</v>
      </c>
      <c r="L740">
        <v>0.57062469999999998</v>
      </c>
      <c r="M740">
        <v>0.63309230000000005</v>
      </c>
      <c r="N740">
        <v>0.72328550000000003</v>
      </c>
      <c r="O740">
        <v>12158</v>
      </c>
    </row>
    <row r="741" spans="1:15">
      <c r="A741" t="s">
        <v>52</v>
      </c>
      <c r="B741" t="s">
        <v>43</v>
      </c>
      <c r="C741" t="s">
        <v>47</v>
      </c>
      <c r="D741" t="s">
        <v>32</v>
      </c>
      <c r="E741">
        <v>17</v>
      </c>
      <c r="F741" t="str">
        <f t="shared" si="11"/>
        <v>Aggregate1-in-10July System Peak Day50% Cycling17</v>
      </c>
      <c r="G741">
        <v>28.70307</v>
      </c>
      <c r="H741">
        <v>36.857300000000002</v>
      </c>
      <c r="I741">
        <v>83.2864</v>
      </c>
      <c r="J741">
        <v>5.9727030000000001</v>
      </c>
      <c r="K741">
        <v>7.261565</v>
      </c>
      <c r="L741">
        <v>8.1542259999999995</v>
      </c>
      <c r="M741">
        <v>9.0468890000000002</v>
      </c>
      <c r="N741">
        <v>10.335750000000001</v>
      </c>
      <c r="O741">
        <v>12158</v>
      </c>
    </row>
    <row r="742" spans="1:15">
      <c r="A742" t="s">
        <v>31</v>
      </c>
      <c r="B742" t="s">
        <v>43</v>
      </c>
      <c r="C742" t="s">
        <v>47</v>
      </c>
      <c r="D742" t="s">
        <v>32</v>
      </c>
      <c r="E742">
        <v>18</v>
      </c>
      <c r="F742" t="str">
        <f t="shared" si="11"/>
        <v>Average Per Ton1-in-10July System Peak Day50% Cycling18</v>
      </c>
      <c r="G742">
        <v>0.62048020000000004</v>
      </c>
      <c r="H742">
        <v>0.76530010000000004</v>
      </c>
      <c r="I742">
        <v>82.825699999999998</v>
      </c>
      <c r="J742">
        <v>0.1060758</v>
      </c>
      <c r="K742">
        <v>0.1289661</v>
      </c>
      <c r="L742">
        <v>0.1448199</v>
      </c>
      <c r="M742">
        <v>0.1606736</v>
      </c>
      <c r="N742">
        <v>0.1835639</v>
      </c>
      <c r="O742">
        <v>12158</v>
      </c>
    </row>
    <row r="743" spans="1:15">
      <c r="A743" t="s">
        <v>29</v>
      </c>
      <c r="B743" t="s">
        <v>43</v>
      </c>
      <c r="C743" t="s">
        <v>47</v>
      </c>
      <c r="D743" t="s">
        <v>32</v>
      </c>
      <c r="E743">
        <v>18</v>
      </c>
      <c r="F743" t="str">
        <f t="shared" si="11"/>
        <v>Average Per Premise1-in-10July System Peak Day50% Cycling18</v>
      </c>
      <c r="G743">
        <v>2.5534409999999998</v>
      </c>
      <c r="H743">
        <v>3.149413</v>
      </c>
      <c r="I743">
        <v>82.825699999999998</v>
      </c>
      <c r="J743">
        <v>0.43653009999999998</v>
      </c>
      <c r="K743">
        <v>0.53072980000000003</v>
      </c>
      <c r="L743">
        <v>0.59597230000000001</v>
      </c>
      <c r="M743">
        <v>0.66121470000000004</v>
      </c>
      <c r="N743">
        <v>0.75541440000000004</v>
      </c>
      <c r="O743">
        <v>12158</v>
      </c>
    </row>
    <row r="744" spans="1:15">
      <c r="A744" t="s">
        <v>30</v>
      </c>
      <c r="B744" t="s">
        <v>43</v>
      </c>
      <c r="C744" t="s">
        <v>47</v>
      </c>
      <c r="D744" t="s">
        <v>32</v>
      </c>
      <c r="E744">
        <v>18</v>
      </c>
      <c r="F744" t="str">
        <f t="shared" si="11"/>
        <v>Average Per Device1-in-10July System Peak Day50% Cycling18</v>
      </c>
      <c r="G744">
        <v>2.1724800000000002</v>
      </c>
      <c r="H744">
        <v>2.6795360000000001</v>
      </c>
      <c r="I744">
        <v>82.825699999999998</v>
      </c>
      <c r="J744">
        <v>0.3714018</v>
      </c>
      <c r="K744">
        <v>0.45154739999999999</v>
      </c>
      <c r="L744">
        <v>0.50705599999999995</v>
      </c>
      <c r="M744">
        <v>0.56256459999999997</v>
      </c>
      <c r="N744">
        <v>0.64271020000000001</v>
      </c>
      <c r="O744">
        <v>12158</v>
      </c>
    </row>
    <row r="745" spans="1:15">
      <c r="A745" t="s">
        <v>52</v>
      </c>
      <c r="B745" t="s">
        <v>43</v>
      </c>
      <c r="C745" t="s">
        <v>47</v>
      </c>
      <c r="D745" t="s">
        <v>32</v>
      </c>
      <c r="E745">
        <v>18</v>
      </c>
      <c r="F745" t="str">
        <f t="shared" si="11"/>
        <v>Aggregate1-in-10July System Peak Day50% Cycling18</v>
      </c>
      <c r="G745">
        <v>31.044740000000001</v>
      </c>
      <c r="H745">
        <v>38.290570000000002</v>
      </c>
      <c r="I745">
        <v>82.825699999999998</v>
      </c>
      <c r="J745">
        <v>5.3073319999999997</v>
      </c>
      <c r="K745">
        <v>6.4526130000000004</v>
      </c>
      <c r="L745">
        <v>7.2458309999999999</v>
      </c>
      <c r="M745">
        <v>8.0390479999999993</v>
      </c>
      <c r="N745">
        <v>9.184329</v>
      </c>
      <c r="O745">
        <v>12158</v>
      </c>
    </row>
    <row r="746" spans="1:15">
      <c r="A746" t="s">
        <v>31</v>
      </c>
      <c r="B746" t="s">
        <v>43</v>
      </c>
      <c r="C746" t="s">
        <v>47</v>
      </c>
      <c r="D746" t="s">
        <v>32</v>
      </c>
      <c r="E746">
        <v>19</v>
      </c>
      <c r="F746" t="str">
        <f t="shared" si="11"/>
        <v>Average Per Ton1-in-10July System Peak Day50% Cycling19</v>
      </c>
      <c r="G746">
        <v>0.76992159999999998</v>
      </c>
      <c r="H746">
        <v>0.71654850000000003</v>
      </c>
      <c r="I746">
        <v>77.795199999999994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12158</v>
      </c>
    </row>
    <row r="747" spans="1:15">
      <c r="A747" t="s">
        <v>29</v>
      </c>
      <c r="B747" t="s">
        <v>43</v>
      </c>
      <c r="C747" t="s">
        <v>47</v>
      </c>
      <c r="D747" t="s">
        <v>32</v>
      </c>
      <c r="E747">
        <v>19</v>
      </c>
      <c r="F747" t="str">
        <f t="shared" si="11"/>
        <v>Average Per Premise1-in-10July System Peak Day50% Cycling19</v>
      </c>
      <c r="G747">
        <v>3.1684320000000001</v>
      </c>
      <c r="H747">
        <v>2.948788</v>
      </c>
      <c r="I747">
        <v>77.795199999999994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12158</v>
      </c>
    </row>
    <row r="748" spans="1:15">
      <c r="A748" t="s">
        <v>30</v>
      </c>
      <c r="B748" t="s">
        <v>43</v>
      </c>
      <c r="C748" t="s">
        <v>47</v>
      </c>
      <c r="D748" t="s">
        <v>32</v>
      </c>
      <c r="E748">
        <v>19</v>
      </c>
      <c r="F748" t="str">
        <f t="shared" si="11"/>
        <v>Average Per Device1-in-10July System Peak Day50% Cycling19</v>
      </c>
      <c r="G748">
        <v>2.6957170000000001</v>
      </c>
      <c r="H748">
        <v>2.508842</v>
      </c>
      <c r="I748">
        <v>77.795199999999994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12158</v>
      </c>
    </row>
    <row r="749" spans="1:15">
      <c r="A749" t="s">
        <v>52</v>
      </c>
      <c r="B749" t="s">
        <v>43</v>
      </c>
      <c r="C749" t="s">
        <v>47</v>
      </c>
      <c r="D749" t="s">
        <v>32</v>
      </c>
      <c r="E749">
        <v>19</v>
      </c>
      <c r="F749" t="str">
        <f t="shared" si="11"/>
        <v>Aggregate1-in-10July System Peak Day50% Cycling19</v>
      </c>
      <c r="G749">
        <v>38.521799999999999</v>
      </c>
      <c r="H749">
        <v>35.85136</v>
      </c>
      <c r="I749">
        <v>77.795199999999994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12158</v>
      </c>
    </row>
    <row r="750" spans="1:15">
      <c r="A750" t="s">
        <v>31</v>
      </c>
      <c r="B750" t="s">
        <v>43</v>
      </c>
      <c r="C750" t="s">
        <v>47</v>
      </c>
      <c r="D750" t="s">
        <v>32</v>
      </c>
      <c r="E750">
        <v>20</v>
      </c>
      <c r="F750" t="str">
        <f t="shared" si="11"/>
        <v>Average Per Ton1-in-10July System Peak Day50% Cycling20</v>
      </c>
      <c r="G750">
        <v>0.75810379999999999</v>
      </c>
      <c r="H750">
        <v>0.67029819999999996</v>
      </c>
      <c r="I750">
        <v>73.854399999999998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12158</v>
      </c>
    </row>
    <row r="751" spans="1:15">
      <c r="A751" t="s">
        <v>29</v>
      </c>
      <c r="B751" t="s">
        <v>43</v>
      </c>
      <c r="C751" t="s">
        <v>47</v>
      </c>
      <c r="D751" t="s">
        <v>32</v>
      </c>
      <c r="E751">
        <v>20</v>
      </c>
      <c r="F751" t="str">
        <f t="shared" si="11"/>
        <v>Average Per Premise1-in-10July System Peak Day50% Cycling20</v>
      </c>
      <c r="G751">
        <v>3.119799</v>
      </c>
      <c r="H751">
        <v>2.7584550000000001</v>
      </c>
      <c r="I751">
        <v>73.854399999999998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12158</v>
      </c>
    </row>
    <row r="752" spans="1:15">
      <c r="A752" t="s">
        <v>30</v>
      </c>
      <c r="B752" t="s">
        <v>43</v>
      </c>
      <c r="C752" t="s">
        <v>47</v>
      </c>
      <c r="D752" t="s">
        <v>32</v>
      </c>
      <c r="E752">
        <v>20</v>
      </c>
      <c r="F752" t="str">
        <f t="shared" si="11"/>
        <v>Average Per Device1-in-10July System Peak Day50% Cycling20</v>
      </c>
      <c r="G752">
        <v>2.6543389999999998</v>
      </c>
      <c r="H752">
        <v>2.3469069999999999</v>
      </c>
      <c r="I752">
        <v>73.854399999999998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12158</v>
      </c>
    </row>
    <row r="753" spans="1:15">
      <c r="A753" t="s">
        <v>52</v>
      </c>
      <c r="B753" t="s">
        <v>43</v>
      </c>
      <c r="C753" t="s">
        <v>47</v>
      </c>
      <c r="D753" t="s">
        <v>32</v>
      </c>
      <c r="E753">
        <v>20</v>
      </c>
      <c r="F753" t="str">
        <f t="shared" si="11"/>
        <v>Aggregate1-in-10July System Peak Day50% Cycling20</v>
      </c>
      <c r="G753">
        <v>37.930509999999998</v>
      </c>
      <c r="H753">
        <v>33.537300000000002</v>
      </c>
      <c r="I753">
        <v>73.854399999999998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12158</v>
      </c>
    </row>
    <row r="754" spans="1:15">
      <c r="A754" t="s">
        <v>31</v>
      </c>
      <c r="B754" t="s">
        <v>43</v>
      </c>
      <c r="C754" t="s">
        <v>47</v>
      </c>
      <c r="D754" t="s">
        <v>32</v>
      </c>
      <c r="E754">
        <v>21</v>
      </c>
      <c r="F754" t="str">
        <f t="shared" si="11"/>
        <v>Average Per Ton1-in-10July System Peak Day50% Cycling21</v>
      </c>
      <c r="G754">
        <v>0.69952119999999995</v>
      </c>
      <c r="H754">
        <v>0.63456270000000004</v>
      </c>
      <c r="I754">
        <v>71.708699999999993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12158</v>
      </c>
    </row>
    <row r="755" spans="1:15">
      <c r="A755" t="s">
        <v>29</v>
      </c>
      <c r="B755" t="s">
        <v>43</v>
      </c>
      <c r="C755" t="s">
        <v>47</v>
      </c>
      <c r="D755" t="s">
        <v>32</v>
      </c>
      <c r="E755">
        <v>21</v>
      </c>
      <c r="F755" t="str">
        <f t="shared" si="11"/>
        <v>Average Per Premise1-in-10July System Peak Day50% Cycling21</v>
      </c>
      <c r="G755">
        <v>2.8787159999999998</v>
      </c>
      <c r="H755">
        <v>2.6113940000000002</v>
      </c>
      <c r="I755">
        <v>71.708699999999993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12158</v>
      </c>
    </row>
    <row r="756" spans="1:15">
      <c r="A756" t="s">
        <v>30</v>
      </c>
      <c r="B756" t="s">
        <v>43</v>
      </c>
      <c r="C756" t="s">
        <v>47</v>
      </c>
      <c r="D756" t="s">
        <v>32</v>
      </c>
      <c r="E756">
        <v>21</v>
      </c>
      <c r="F756" t="str">
        <f t="shared" si="11"/>
        <v>Average Per Device1-in-10July System Peak Day50% Cycling21</v>
      </c>
      <c r="G756">
        <v>2.4492250000000002</v>
      </c>
      <c r="H756">
        <v>2.221787</v>
      </c>
      <c r="I756">
        <v>71.708699999999993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12158</v>
      </c>
    </row>
    <row r="757" spans="1:15">
      <c r="A757" t="s">
        <v>52</v>
      </c>
      <c r="B757" t="s">
        <v>43</v>
      </c>
      <c r="C757" t="s">
        <v>47</v>
      </c>
      <c r="D757" t="s">
        <v>32</v>
      </c>
      <c r="E757">
        <v>21</v>
      </c>
      <c r="F757" t="str">
        <f t="shared" si="11"/>
        <v>Aggregate1-in-10July System Peak Day50% Cycling21</v>
      </c>
      <c r="G757">
        <v>34.999420000000001</v>
      </c>
      <c r="H757">
        <v>31.74933</v>
      </c>
      <c r="I757">
        <v>71.708699999999993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12158</v>
      </c>
    </row>
    <row r="758" spans="1:15">
      <c r="A758" t="s">
        <v>31</v>
      </c>
      <c r="B758" t="s">
        <v>43</v>
      </c>
      <c r="C758" t="s">
        <v>47</v>
      </c>
      <c r="D758" t="s">
        <v>32</v>
      </c>
      <c r="E758">
        <v>22</v>
      </c>
      <c r="F758" t="str">
        <f t="shared" si="11"/>
        <v>Average Per Ton1-in-10July System Peak Day50% Cycling22</v>
      </c>
      <c r="G758">
        <v>0.60808139999999999</v>
      </c>
      <c r="H758">
        <v>0.57013709999999995</v>
      </c>
      <c r="I758">
        <v>70.067899999999995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12158</v>
      </c>
    </row>
    <row r="759" spans="1:15">
      <c r="A759" t="s">
        <v>29</v>
      </c>
      <c r="B759" t="s">
        <v>43</v>
      </c>
      <c r="C759" t="s">
        <v>47</v>
      </c>
      <c r="D759" t="s">
        <v>32</v>
      </c>
      <c r="E759">
        <v>22</v>
      </c>
      <c r="F759" t="str">
        <f t="shared" si="11"/>
        <v>Average Per Premise1-in-10July System Peak Day50% Cycling22</v>
      </c>
      <c r="G759">
        <v>2.5024169999999999</v>
      </c>
      <c r="H759">
        <v>2.346266</v>
      </c>
      <c r="I759">
        <v>70.067899999999995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12158</v>
      </c>
    </row>
    <row r="760" spans="1:15">
      <c r="A760" t="s">
        <v>30</v>
      </c>
      <c r="B760" t="s">
        <v>43</v>
      </c>
      <c r="C760" t="s">
        <v>47</v>
      </c>
      <c r="D760" t="s">
        <v>32</v>
      </c>
      <c r="E760">
        <v>22</v>
      </c>
      <c r="F760" t="str">
        <f t="shared" si="11"/>
        <v>Average Per Device1-in-10July System Peak Day50% Cycling22</v>
      </c>
      <c r="G760">
        <v>2.1290680000000002</v>
      </c>
      <c r="H760">
        <v>1.9962139999999999</v>
      </c>
      <c r="I760">
        <v>70.067899999999995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12158</v>
      </c>
    </row>
    <row r="761" spans="1:15">
      <c r="A761" t="s">
        <v>52</v>
      </c>
      <c r="B761" t="s">
        <v>43</v>
      </c>
      <c r="C761" t="s">
        <v>47</v>
      </c>
      <c r="D761" t="s">
        <v>32</v>
      </c>
      <c r="E761">
        <v>22</v>
      </c>
      <c r="F761" t="str">
        <f t="shared" si="11"/>
        <v>Aggregate1-in-10July System Peak Day50% Cycling22</v>
      </c>
      <c r="G761">
        <v>30.424379999999999</v>
      </c>
      <c r="H761">
        <v>28.5259</v>
      </c>
      <c r="I761">
        <v>70.067899999999995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12158</v>
      </c>
    </row>
    <row r="762" spans="1:15">
      <c r="A762" t="s">
        <v>31</v>
      </c>
      <c r="B762" t="s">
        <v>43</v>
      </c>
      <c r="C762" t="s">
        <v>47</v>
      </c>
      <c r="D762" t="s">
        <v>32</v>
      </c>
      <c r="E762">
        <v>23</v>
      </c>
      <c r="F762" t="str">
        <f t="shared" si="11"/>
        <v>Average Per Ton1-in-10July System Peak Day50% Cycling23</v>
      </c>
      <c r="G762">
        <v>0.49419869999999999</v>
      </c>
      <c r="H762">
        <v>0.47400170000000003</v>
      </c>
      <c r="I762">
        <v>69.177199999999999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12158</v>
      </c>
    </row>
    <row r="763" spans="1:15">
      <c r="A763" t="s">
        <v>29</v>
      </c>
      <c r="B763" t="s">
        <v>43</v>
      </c>
      <c r="C763" t="s">
        <v>47</v>
      </c>
      <c r="D763" t="s">
        <v>32</v>
      </c>
      <c r="E763">
        <v>23</v>
      </c>
      <c r="F763" t="str">
        <f t="shared" si="11"/>
        <v>Average Per Premise1-in-10July System Peak Day50% Cycling23</v>
      </c>
      <c r="G763">
        <v>2.0337589999999999</v>
      </c>
      <c r="H763">
        <v>1.9506429999999999</v>
      </c>
      <c r="I763">
        <v>69.177199999999999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12158</v>
      </c>
    </row>
    <row r="764" spans="1:15">
      <c r="A764" t="s">
        <v>30</v>
      </c>
      <c r="B764" t="s">
        <v>43</v>
      </c>
      <c r="C764" t="s">
        <v>47</v>
      </c>
      <c r="D764" t="s">
        <v>32</v>
      </c>
      <c r="E764">
        <v>23</v>
      </c>
      <c r="F764" t="str">
        <f t="shared" si="11"/>
        <v>Average Per Device1-in-10July System Peak Day50% Cycling23</v>
      </c>
      <c r="G764">
        <v>1.730332</v>
      </c>
      <c r="H764">
        <v>1.659616</v>
      </c>
      <c r="I764">
        <v>69.177199999999999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12158</v>
      </c>
    </row>
    <row r="765" spans="1:15">
      <c r="A765" t="s">
        <v>52</v>
      </c>
      <c r="B765" t="s">
        <v>43</v>
      </c>
      <c r="C765" t="s">
        <v>47</v>
      </c>
      <c r="D765" t="s">
        <v>32</v>
      </c>
      <c r="E765">
        <v>23</v>
      </c>
      <c r="F765" t="str">
        <f t="shared" si="11"/>
        <v>Aggregate1-in-10July System Peak Day50% Cycling23</v>
      </c>
      <c r="G765">
        <v>24.72644</v>
      </c>
      <c r="H765">
        <v>23.715920000000001</v>
      </c>
      <c r="I765">
        <v>69.177199999999999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12158</v>
      </c>
    </row>
    <row r="766" spans="1:15">
      <c r="A766" t="s">
        <v>31</v>
      </c>
      <c r="B766" t="s">
        <v>43</v>
      </c>
      <c r="C766" t="s">
        <v>47</v>
      </c>
      <c r="D766" t="s">
        <v>32</v>
      </c>
      <c r="E766">
        <v>24</v>
      </c>
      <c r="F766" t="str">
        <f t="shared" si="11"/>
        <v>Average Per Ton1-in-10July System Peak Day50% Cycling24</v>
      </c>
      <c r="G766">
        <v>0.40828609999999999</v>
      </c>
      <c r="H766">
        <v>0.38797490000000001</v>
      </c>
      <c r="I766">
        <v>68.737799999999993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12158</v>
      </c>
    </row>
    <row r="767" spans="1:15">
      <c r="A767" t="s">
        <v>29</v>
      </c>
      <c r="B767" t="s">
        <v>43</v>
      </c>
      <c r="C767" t="s">
        <v>47</v>
      </c>
      <c r="D767" t="s">
        <v>32</v>
      </c>
      <c r="E767">
        <v>24</v>
      </c>
      <c r="F767" t="str">
        <f t="shared" si="11"/>
        <v>Average Per Premise1-in-10July System Peak Day50% Cycling24</v>
      </c>
      <c r="G767">
        <v>1.6802060000000001</v>
      </c>
      <c r="H767">
        <v>1.5966199999999999</v>
      </c>
      <c r="I767">
        <v>68.737799999999993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12158</v>
      </c>
    </row>
    <row r="768" spans="1:15">
      <c r="A768" t="s">
        <v>30</v>
      </c>
      <c r="B768" t="s">
        <v>43</v>
      </c>
      <c r="C768" t="s">
        <v>47</v>
      </c>
      <c r="D768" t="s">
        <v>32</v>
      </c>
      <c r="E768">
        <v>24</v>
      </c>
      <c r="F768" t="str">
        <f t="shared" si="11"/>
        <v>Average Per Device1-in-10July System Peak Day50% Cycling24</v>
      </c>
      <c r="G768">
        <v>1.429527</v>
      </c>
      <c r="H768">
        <v>1.358412</v>
      </c>
      <c r="I768">
        <v>68.737799999999993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12158</v>
      </c>
    </row>
    <row r="769" spans="1:15">
      <c r="A769" t="s">
        <v>52</v>
      </c>
      <c r="B769" t="s">
        <v>43</v>
      </c>
      <c r="C769" t="s">
        <v>47</v>
      </c>
      <c r="D769" t="s">
        <v>32</v>
      </c>
      <c r="E769">
        <v>24</v>
      </c>
      <c r="F769" t="str">
        <f t="shared" si="11"/>
        <v>Aggregate1-in-10July System Peak Day50% Cycling24</v>
      </c>
      <c r="G769">
        <v>20.42794</v>
      </c>
      <c r="H769">
        <v>19.411709999999999</v>
      </c>
      <c r="I769">
        <v>68.737799999999993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12158</v>
      </c>
    </row>
    <row r="770" spans="1:15">
      <c r="A770" t="s">
        <v>31</v>
      </c>
      <c r="B770" t="s">
        <v>43</v>
      </c>
      <c r="C770" t="s">
        <v>47</v>
      </c>
      <c r="D770" t="s">
        <v>27</v>
      </c>
      <c r="E770">
        <v>1</v>
      </c>
      <c r="F770" t="str">
        <f t="shared" si="11"/>
        <v>Average Per Ton1-in-10July System Peak DayAll1</v>
      </c>
      <c r="G770">
        <v>0.26525559999999998</v>
      </c>
      <c r="H770">
        <v>0.26525559999999998</v>
      </c>
      <c r="I770">
        <v>69.494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23602</v>
      </c>
    </row>
    <row r="771" spans="1:15">
      <c r="A771" t="s">
        <v>29</v>
      </c>
      <c r="B771" t="s">
        <v>43</v>
      </c>
      <c r="C771" t="s">
        <v>47</v>
      </c>
      <c r="D771" t="s">
        <v>27</v>
      </c>
      <c r="E771">
        <v>1</v>
      </c>
      <c r="F771" t="str">
        <f t="shared" ref="F771:F834" si="12">CONCATENATE(A771,B771,C771,D771,E771)</f>
        <v>Average Per Premise1-in-10July System Peak DayAll1</v>
      </c>
      <c r="G771">
        <v>1.137051</v>
      </c>
      <c r="H771">
        <v>1.137051</v>
      </c>
      <c r="I771">
        <v>69.494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23602</v>
      </c>
    </row>
    <row r="772" spans="1:15">
      <c r="A772" t="s">
        <v>30</v>
      </c>
      <c r="B772" t="s">
        <v>43</v>
      </c>
      <c r="C772" t="s">
        <v>47</v>
      </c>
      <c r="D772" t="s">
        <v>27</v>
      </c>
      <c r="E772">
        <v>1</v>
      </c>
      <c r="F772" t="str">
        <f t="shared" si="12"/>
        <v>Average Per Device1-in-10July System Peak DayAll1</v>
      </c>
      <c r="G772">
        <v>0.94501990000000002</v>
      </c>
      <c r="H772">
        <v>0.94501990000000002</v>
      </c>
      <c r="I772">
        <v>69.494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23602</v>
      </c>
    </row>
    <row r="773" spans="1:15">
      <c r="A773" t="s">
        <v>52</v>
      </c>
      <c r="B773" t="s">
        <v>43</v>
      </c>
      <c r="C773" t="s">
        <v>47</v>
      </c>
      <c r="D773" t="s">
        <v>27</v>
      </c>
      <c r="E773">
        <v>1</v>
      </c>
      <c r="F773" t="str">
        <f t="shared" si="12"/>
        <v>Aggregate1-in-10July System Peak DayAll1</v>
      </c>
      <c r="G773">
        <v>26.836670000000002</v>
      </c>
      <c r="H773">
        <v>26.836670000000002</v>
      </c>
      <c r="I773">
        <v>69.494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23602</v>
      </c>
    </row>
    <row r="774" spans="1:15">
      <c r="A774" t="s">
        <v>31</v>
      </c>
      <c r="B774" t="s">
        <v>43</v>
      </c>
      <c r="C774" t="s">
        <v>47</v>
      </c>
      <c r="D774" t="s">
        <v>27</v>
      </c>
      <c r="E774">
        <v>2</v>
      </c>
      <c r="F774" t="str">
        <f t="shared" si="12"/>
        <v>Average Per Ton1-in-10July System Peak DayAll2</v>
      </c>
      <c r="G774">
        <v>0.2302342</v>
      </c>
      <c r="H774">
        <v>0.2302342</v>
      </c>
      <c r="I774">
        <v>69.115499999999997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23602</v>
      </c>
    </row>
    <row r="775" spans="1:15">
      <c r="A775" t="s">
        <v>29</v>
      </c>
      <c r="B775" t="s">
        <v>43</v>
      </c>
      <c r="C775" t="s">
        <v>47</v>
      </c>
      <c r="D775" t="s">
        <v>27</v>
      </c>
      <c r="E775">
        <v>2</v>
      </c>
      <c r="F775" t="str">
        <f t="shared" si="12"/>
        <v>Average Per Premise1-in-10July System Peak DayAll2</v>
      </c>
      <c r="G775">
        <v>0.98692760000000002</v>
      </c>
      <c r="H775">
        <v>0.98692760000000002</v>
      </c>
      <c r="I775">
        <v>69.115499999999997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23602</v>
      </c>
    </row>
    <row r="776" spans="1:15">
      <c r="A776" t="s">
        <v>30</v>
      </c>
      <c r="B776" t="s">
        <v>43</v>
      </c>
      <c r="C776" t="s">
        <v>47</v>
      </c>
      <c r="D776" t="s">
        <v>27</v>
      </c>
      <c r="E776">
        <v>2</v>
      </c>
      <c r="F776" t="str">
        <f t="shared" si="12"/>
        <v>Average Per Device1-in-10July System Peak DayAll2</v>
      </c>
      <c r="G776">
        <v>0.82025020000000004</v>
      </c>
      <c r="H776">
        <v>0.82025020000000004</v>
      </c>
      <c r="I776">
        <v>69.115499999999997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23602</v>
      </c>
    </row>
    <row r="777" spans="1:15">
      <c r="A777" t="s">
        <v>52</v>
      </c>
      <c r="B777" t="s">
        <v>43</v>
      </c>
      <c r="C777" t="s">
        <v>47</v>
      </c>
      <c r="D777" t="s">
        <v>27</v>
      </c>
      <c r="E777">
        <v>2</v>
      </c>
      <c r="F777" t="str">
        <f t="shared" si="12"/>
        <v>Aggregate1-in-10July System Peak DayAll2</v>
      </c>
      <c r="G777">
        <v>23.29346</v>
      </c>
      <c r="H777">
        <v>23.29346</v>
      </c>
      <c r="I777">
        <v>69.115499999999997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23602</v>
      </c>
    </row>
    <row r="778" spans="1:15">
      <c r="A778" t="s">
        <v>31</v>
      </c>
      <c r="B778" t="s">
        <v>43</v>
      </c>
      <c r="C778" t="s">
        <v>47</v>
      </c>
      <c r="D778" t="s">
        <v>27</v>
      </c>
      <c r="E778">
        <v>3</v>
      </c>
      <c r="F778" t="str">
        <f t="shared" si="12"/>
        <v>Average Per Ton1-in-10July System Peak DayAll3</v>
      </c>
      <c r="G778">
        <v>0.20824029999999999</v>
      </c>
      <c r="H778">
        <v>0.20824029999999999</v>
      </c>
      <c r="I778">
        <v>69.064800000000005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23602</v>
      </c>
    </row>
    <row r="779" spans="1:15">
      <c r="A779" t="s">
        <v>29</v>
      </c>
      <c r="B779" t="s">
        <v>43</v>
      </c>
      <c r="C779" t="s">
        <v>47</v>
      </c>
      <c r="D779" t="s">
        <v>27</v>
      </c>
      <c r="E779">
        <v>3</v>
      </c>
      <c r="F779" t="str">
        <f t="shared" si="12"/>
        <v>Average Per Premise1-in-10July System Peak DayAll3</v>
      </c>
      <c r="G779">
        <v>0.892648</v>
      </c>
      <c r="H779">
        <v>0.892648</v>
      </c>
      <c r="I779">
        <v>69.064800000000005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23602</v>
      </c>
    </row>
    <row r="780" spans="1:15">
      <c r="A780" t="s">
        <v>30</v>
      </c>
      <c r="B780" t="s">
        <v>43</v>
      </c>
      <c r="C780" t="s">
        <v>47</v>
      </c>
      <c r="D780" t="s">
        <v>27</v>
      </c>
      <c r="E780">
        <v>3</v>
      </c>
      <c r="F780" t="str">
        <f t="shared" si="12"/>
        <v>Average Per Device1-in-10July System Peak DayAll3</v>
      </c>
      <c r="G780">
        <v>0.74189300000000002</v>
      </c>
      <c r="H780">
        <v>0.74189300000000002</v>
      </c>
      <c r="I780">
        <v>69.064800000000005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23602</v>
      </c>
    </row>
    <row r="781" spans="1:15">
      <c r="A781" t="s">
        <v>52</v>
      </c>
      <c r="B781" t="s">
        <v>43</v>
      </c>
      <c r="C781" t="s">
        <v>47</v>
      </c>
      <c r="D781" t="s">
        <v>27</v>
      </c>
      <c r="E781">
        <v>3</v>
      </c>
      <c r="F781" t="str">
        <f t="shared" si="12"/>
        <v>Aggregate1-in-10July System Peak DayAll3</v>
      </c>
      <c r="G781">
        <v>21.068280000000001</v>
      </c>
      <c r="H781">
        <v>21.068280000000001</v>
      </c>
      <c r="I781">
        <v>69.064800000000005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23602</v>
      </c>
    </row>
    <row r="782" spans="1:15">
      <c r="A782" t="s">
        <v>31</v>
      </c>
      <c r="B782" t="s">
        <v>43</v>
      </c>
      <c r="C782" t="s">
        <v>47</v>
      </c>
      <c r="D782" t="s">
        <v>27</v>
      </c>
      <c r="E782">
        <v>4</v>
      </c>
      <c r="F782" t="str">
        <f t="shared" si="12"/>
        <v>Average Per Ton1-in-10July System Peak DayAll4</v>
      </c>
      <c r="G782">
        <v>0.1885462</v>
      </c>
      <c r="H782">
        <v>0.1885462</v>
      </c>
      <c r="I782">
        <v>67.801199999999994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23602</v>
      </c>
    </row>
    <row r="783" spans="1:15">
      <c r="A783" t="s">
        <v>29</v>
      </c>
      <c r="B783" t="s">
        <v>43</v>
      </c>
      <c r="C783" t="s">
        <v>47</v>
      </c>
      <c r="D783" t="s">
        <v>27</v>
      </c>
      <c r="E783">
        <v>4</v>
      </c>
      <c r="F783" t="str">
        <f t="shared" si="12"/>
        <v>Average Per Premise1-in-10July System Peak DayAll4</v>
      </c>
      <c r="G783">
        <v>0.80822660000000002</v>
      </c>
      <c r="H783">
        <v>0.80822660000000002</v>
      </c>
      <c r="I783">
        <v>67.801199999999994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23602</v>
      </c>
    </row>
    <row r="784" spans="1:15">
      <c r="A784" t="s">
        <v>30</v>
      </c>
      <c r="B784" t="s">
        <v>43</v>
      </c>
      <c r="C784" t="s">
        <v>47</v>
      </c>
      <c r="D784" t="s">
        <v>27</v>
      </c>
      <c r="E784">
        <v>4</v>
      </c>
      <c r="F784" t="str">
        <f t="shared" si="12"/>
        <v>Average Per Device1-in-10July System Peak DayAll4</v>
      </c>
      <c r="G784">
        <v>0.67172920000000003</v>
      </c>
      <c r="H784">
        <v>0.67172920000000003</v>
      </c>
      <c r="I784">
        <v>67.801199999999994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23602</v>
      </c>
    </row>
    <row r="785" spans="1:15">
      <c r="A785" t="s">
        <v>52</v>
      </c>
      <c r="B785" t="s">
        <v>43</v>
      </c>
      <c r="C785" t="s">
        <v>47</v>
      </c>
      <c r="D785" t="s">
        <v>27</v>
      </c>
      <c r="E785">
        <v>4</v>
      </c>
      <c r="F785" t="str">
        <f t="shared" si="12"/>
        <v>Aggregate1-in-10July System Peak DayAll4</v>
      </c>
      <c r="G785">
        <v>19.075759999999999</v>
      </c>
      <c r="H785">
        <v>19.075759999999999</v>
      </c>
      <c r="I785">
        <v>67.801199999999994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23602</v>
      </c>
    </row>
    <row r="786" spans="1:15">
      <c r="A786" t="s">
        <v>31</v>
      </c>
      <c r="B786" t="s">
        <v>43</v>
      </c>
      <c r="C786" t="s">
        <v>47</v>
      </c>
      <c r="D786" t="s">
        <v>27</v>
      </c>
      <c r="E786">
        <v>5</v>
      </c>
      <c r="F786" t="str">
        <f t="shared" si="12"/>
        <v>Average Per Ton1-in-10July System Peak DayAll5</v>
      </c>
      <c r="G786">
        <v>0.17972540000000001</v>
      </c>
      <c r="H786">
        <v>0.17972540000000001</v>
      </c>
      <c r="I786">
        <v>66.987899999999996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23602</v>
      </c>
    </row>
    <row r="787" spans="1:15">
      <c r="A787" t="s">
        <v>29</v>
      </c>
      <c r="B787" t="s">
        <v>43</v>
      </c>
      <c r="C787" t="s">
        <v>47</v>
      </c>
      <c r="D787" t="s">
        <v>27</v>
      </c>
      <c r="E787">
        <v>5</v>
      </c>
      <c r="F787" t="str">
        <f t="shared" si="12"/>
        <v>Average Per Premise1-in-10July System Peak DayAll5</v>
      </c>
      <c r="G787">
        <v>0.77041519999999997</v>
      </c>
      <c r="H787">
        <v>0.77041519999999997</v>
      </c>
      <c r="I787">
        <v>66.987899999999996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23602</v>
      </c>
    </row>
    <row r="788" spans="1:15">
      <c r="A788" t="s">
        <v>30</v>
      </c>
      <c r="B788" t="s">
        <v>43</v>
      </c>
      <c r="C788" t="s">
        <v>47</v>
      </c>
      <c r="D788" t="s">
        <v>27</v>
      </c>
      <c r="E788">
        <v>5</v>
      </c>
      <c r="F788" t="str">
        <f t="shared" si="12"/>
        <v>Average Per Device1-in-10July System Peak DayAll5</v>
      </c>
      <c r="G788">
        <v>0.64030350000000003</v>
      </c>
      <c r="H788">
        <v>0.64030350000000003</v>
      </c>
      <c r="I788">
        <v>66.987899999999996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23602</v>
      </c>
    </row>
    <row r="789" spans="1:15">
      <c r="A789" t="s">
        <v>52</v>
      </c>
      <c r="B789" t="s">
        <v>43</v>
      </c>
      <c r="C789" t="s">
        <v>47</v>
      </c>
      <c r="D789" t="s">
        <v>27</v>
      </c>
      <c r="E789">
        <v>5</v>
      </c>
      <c r="F789" t="str">
        <f t="shared" si="12"/>
        <v>Aggregate1-in-10July System Peak DayAll5</v>
      </c>
      <c r="G789">
        <v>18.183340000000001</v>
      </c>
      <c r="H789">
        <v>18.183340000000001</v>
      </c>
      <c r="I789">
        <v>66.987899999999996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23602</v>
      </c>
    </row>
    <row r="790" spans="1:15">
      <c r="A790" t="s">
        <v>31</v>
      </c>
      <c r="B790" t="s">
        <v>43</v>
      </c>
      <c r="C790" t="s">
        <v>47</v>
      </c>
      <c r="D790" t="s">
        <v>27</v>
      </c>
      <c r="E790">
        <v>6</v>
      </c>
      <c r="F790" t="str">
        <f t="shared" si="12"/>
        <v>Average Per Ton1-in-10July System Peak DayAll6</v>
      </c>
      <c r="G790">
        <v>0.18853</v>
      </c>
      <c r="H790">
        <v>0.18853</v>
      </c>
      <c r="I790">
        <v>66.066500000000005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23602</v>
      </c>
    </row>
    <row r="791" spans="1:15">
      <c r="A791" t="s">
        <v>29</v>
      </c>
      <c r="B791" t="s">
        <v>43</v>
      </c>
      <c r="C791" t="s">
        <v>47</v>
      </c>
      <c r="D791" t="s">
        <v>27</v>
      </c>
      <c r="E791">
        <v>6</v>
      </c>
      <c r="F791" t="str">
        <f t="shared" si="12"/>
        <v>Average Per Premise1-in-10July System Peak DayAll6</v>
      </c>
      <c r="G791">
        <v>0.80815729999999997</v>
      </c>
      <c r="H791">
        <v>0.80815729999999997</v>
      </c>
      <c r="I791">
        <v>66.066500000000005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23602</v>
      </c>
    </row>
    <row r="792" spans="1:15">
      <c r="A792" t="s">
        <v>30</v>
      </c>
      <c r="B792" t="s">
        <v>43</v>
      </c>
      <c r="C792" t="s">
        <v>47</v>
      </c>
      <c r="D792" t="s">
        <v>27</v>
      </c>
      <c r="E792">
        <v>6</v>
      </c>
      <c r="F792" t="str">
        <f t="shared" si="12"/>
        <v>Average Per Device1-in-10July System Peak DayAll6</v>
      </c>
      <c r="G792">
        <v>0.67167160000000004</v>
      </c>
      <c r="H792">
        <v>0.67167160000000004</v>
      </c>
      <c r="I792">
        <v>66.066500000000005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23602</v>
      </c>
    </row>
    <row r="793" spans="1:15">
      <c r="A793" t="s">
        <v>52</v>
      </c>
      <c r="B793" t="s">
        <v>43</v>
      </c>
      <c r="C793" t="s">
        <v>47</v>
      </c>
      <c r="D793" t="s">
        <v>27</v>
      </c>
      <c r="E793">
        <v>6</v>
      </c>
      <c r="F793" t="str">
        <f t="shared" si="12"/>
        <v>Aggregate1-in-10July System Peak DayAll6</v>
      </c>
      <c r="G793">
        <v>19.07413</v>
      </c>
      <c r="H793">
        <v>19.07413</v>
      </c>
      <c r="I793">
        <v>66.066500000000005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23602</v>
      </c>
    </row>
    <row r="794" spans="1:15">
      <c r="A794" t="s">
        <v>31</v>
      </c>
      <c r="B794" t="s">
        <v>43</v>
      </c>
      <c r="C794" t="s">
        <v>47</v>
      </c>
      <c r="D794" t="s">
        <v>27</v>
      </c>
      <c r="E794">
        <v>7</v>
      </c>
      <c r="F794" t="str">
        <f t="shared" si="12"/>
        <v>Average Per Ton1-in-10July System Peak DayAll7</v>
      </c>
      <c r="G794">
        <v>0.21665680000000001</v>
      </c>
      <c r="H794">
        <v>0.21665680000000001</v>
      </c>
      <c r="I794">
        <v>70.016900000000007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23602</v>
      </c>
    </row>
    <row r="795" spans="1:15">
      <c r="A795" t="s">
        <v>29</v>
      </c>
      <c r="B795" t="s">
        <v>43</v>
      </c>
      <c r="C795" t="s">
        <v>47</v>
      </c>
      <c r="D795" t="s">
        <v>27</v>
      </c>
      <c r="E795">
        <v>7</v>
      </c>
      <c r="F795" t="str">
        <f t="shared" si="12"/>
        <v>Average Per Premise1-in-10July System Peak DayAll7</v>
      </c>
      <c r="G795">
        <v>0.9287263</v>
      </c>
      <c r="H795">
        <v>0.9287263</v>
      </c>
      <c r="I795">
        <v>70.016900000000007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23602</v>
      </c>
    </row>
    <row r="796" spans="1:15">
      <c r="A796" t="s">
        <v>30</v>
      </c>
      <c r="B796" t="s">
        <v>43</v>
      </c>
      <c r="C796" t="s">
        <v>47</v>
      </c>
      <c r="D796" t="s">
        <v>27</v>
      </c>
      <c r="E796">
        <v>7</v>
      </c>
      <c r="F796" t="str">
        <f t="shared" si="12"/>
        <v>Average Per Device1-in-10July System Peak DayAll7</v>
      </c>
      <c r="G796">
        <v>0.77187830000000002</v>
      </c>
      <c r="H796">
        <v>0.77187830000000002</v>
      </c>
      <c r="I796">
        <v>70.016900000000007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23602</v>
      </c>
    </row>
    <row r="797" spans="1:15">
      <c r="A797" t="s">
        <v>52</v>
      </c>
      <c r="B797" t="s">
        <v>43</v>
      </c>
      <c r="C797" t="s">
        <v>47</v>
      </c>
      <c r="D797" t="s">
        <v>27</v>
      </c>
      <c r="E797">
        <v>7</v>
      </c>
      <c r="F797" t="str">
        <f t="shared" si="12"/>
        <v>Aggregate1-in-10July System Peak DayAll7</v>
      </c>
      <c r="G797">
        <v>21.919799999999999</v>
      </c>
      <c r="H797">
        <v>21.919799999999999</v>
      </c>
      <c r="I797">
        <v>70.016900000000007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23602</v>
      </c>
    </row>
    <row r="798" spans="1:15">
      <c r="A798" t="s">
        <v>31</v>
      </c>
      <c r="B798" t="s">
        <v>43</v>
      </c>
      <c r="C798" t="s">
        <v>47</v>
      </c>
      <c r="D798" t="s">
        <v>27</v>
      </c>
      <c r="E798">
        <v>8</v>
      </c>
      <c r="F798" t="str">
        <f t="shared" si="12"/>
        <v>Average Per Ton1-in-10July System Peak DayAll8</v>
      </c>
      <c r="G798">
        <v>0.23000090000000001</v>
      </c>
      <c r="H798">
        <v>0.23000090000000001</v>
      </c>
      <c r="I798">
        <v>74.360200000000006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23602</v>
      </c>
    </row>
    <row r="799" spans="1:15">
      <c r="A799" t="s">
        <v>29</v>
      </c>
      <c r="B799" t="s">
        <v>43</v>
      </c>
      <c r="C799" t="s">
        <v>47</v>
      </c>
      <c r="D799" t="s">
        <v>27</v>
      </c>
      <c r="E799">
        <v>8</v>
      </c>
      <c r="F799" t="str">
        <f t="shared" si="12"/>
        <v>Average Per Premise1-in-10July System Peak DayAll8</v>
      </c>
      <c r="G799">
        <v>0.98592740000000001</v>
      </c>
      <c r="H799">
        <v>0.98592740000000001</v>
      </c>
      <c r="I799">
        <v>74.360200000000006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23602</v>
      </c>
    </row>
    <row r="800" spans="1:15">
      <c r="A800" t="s">
        <v>30</v>
      </c>
      <c r="B800" t="s">
        <v>43</v>
      </c>
      <c r="C800" t="s">
        <v>47</v>
      </c>
      <c r="D800" t="s">
        <v>27</v>
      </c>
      <c r="E800">
        <v>8</v>
      </c>
      <c r="F800" t="str">
        <f t="shared" si="12"/>
        <v>Average Per Device1-in-10July System Peak DayAll8</v>
      </c>
      <c r="G800">
        <v>0.81941889999999995</v>
      </c>
      <c r="H800">
        <v>0.81941889999999995</v>
      </c>
      <c r="I800">
        <v>74.360200000000006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23602</v>
      </c>
    </row>
    <row r="801" spans="1:15">
      <c r="A801" t="s">
        <v>52</v>
      </c>
      <c r="B801" t="s">
        <v>43</v>
      </c>
      <c r="C801" t="s">
        <v>47</v>
      </c>
      <c r="D801" t="s">
        <v>27</v>
      </c>
      <c r="E801">
        <v>8</v>
      </c>
      <c r="F801" t="str">
        <f t="shared" si="12"/>
        <v>Aggregate1-in-10July System Peak DayAll8</v>
      </c>
      <c r="G801">
        <v>23.269860000000001</v>
      </c>
      <c r="H801">
        <v>23.269860000000001</v>
      </c>
      <c r="I801">
        <v>74.360200000000006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23602</v>
      </c>
    </row>
    <row r="802" spans="1:15">
      <c r="A802" t="s">
        <v>31</v>
      </c>
      <c r="B802" t="s">
        <v>43</v>
      </c>
      <c r="C802" t="s">
        <v>47</v>
      </c>
      <c r="D802" t="s">
        <v>27</v>
      </c>
      <c r="E802">
        <v>9</v>
      </c>
      <c r="F802" t="str">
        <f t="shared" si="12"/>
        <v>Average Per Ton1-in-10July System Peak DayAll9</v>
      </c>
      <c r="G802">
        <v>0.25165090000000001</v>
      </c>
      <c r="H802">
        <v>0.25165090000000001</v>
      </c>
      <c r="I802">
        <v>80.674800000000005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23602</v>
      </c>
    </row>
    <row r="803" spans="1:15">
      <c r="A803" t="s">
        <v>29</v>
      </c>
      <c r="B803" t="s">
        <v>43</v>
      </c>
      <c r="C803" t="s">
        <v>47</v>
      </c>
      <c r="D803" t="s">
        <v>27</v>
      </c>
      <c r="E803">
        <v>9</v>
      </c>
      <c r="F803" t="str">
        <f t="shared" si="12"/>
        <v>Average Per Premise1-in-10July System Peak DayAll9</v>
      </c>
      <c r="G803">
        <v>1.0787329999999999</v>
      </c>
      <c r="H803">
        <v>1.0787329999999999</v>
      </c>
      <c r="I803">
        <v>80.674800000000005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23602</v>
      </c>
    </row>
    <row r="804" spans="1:15">
      <c r="A804" t="s">
        <v>30</v>
      </c>
      <c r="B804" t="s">
        <v>43</v>
      </c>
      <c r="C804" t="s">
        <v>47</v>
      </c>
      <c r="D804" t="s">
        <v>27</v>
      </c>
      <c r="E804">
        <v>9</v>
      </c>
      <c r="F804" t="str">
        <f t="shared" si="12"/>
        <v>Average Per Device1-in-10July System Peak DayAll9</v>
      </c>
      <c r="G804">
        <v>0.89655070000000003</v>
      </c>
      <c r="H804">
        <v>0.89655070000000003</v>
      </c>
      <c r="I804">
        <v>80.674800000000005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23602</v>
      </c>
    </row>
    <row r="805" spans="1:15">
      <c r="A805" t="s">
        <v>52</v>
      </c>
      <c r="B805" t="s">
        <v>43</v>
      </c>
      <c r="C805" t="s">
        <v>47</v>
      </c>
      <c r="D805" t="s">
        <v>27</v>
      </c>
      <c r="E805">
        <v>9</v>
      </c>
      <c r="F805" t="str">
        <f t="shared" si="12"/>
        <v>Aggregate1-in-10July System Peak DayAll9</v>
      </c>
      <c r="G805">
        <v>25.460249999999998</v>
      </c>
      <c r="H805">
        <v>25.460249999999998</v>
      </c>
      <c r="I805">
        <v>80.674800000000005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23602</v>
      </c>
    </row>
    <row r="806" spans="1:15">
      <c r="A806" t="s">
        <v>31</v>
      </c>
      <c r="B806" t="s">
        <v>43</v>
      </c>
      <c r="C806" t="s">
        <v>47</v>
      </c>
      <c r="D806" t="s">
        <v>27</v>
      </c>
      <c r="E806">
        <v>10</v>
      </c>
      <c r="F806" t="str">
        <f t="shared" si="12"/>
        <v>Average Per Ton1-in-10July System Peak DayAll10</v>
      </c>
      <c r="G806">
        <v>0.2783234</v>
      </c>
      <c r="H806">
        <v>0.2783234</v>
      </c>
      <c r="I806">
        <v>84.348100000000002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23602</v>
      </c>
    </row>
    <row r="807" spans="1:15">
      <c r="A807" t="s">
        <v>29</v>
      </c>
      <c r="B807" t="s">
        <v>43</v>
      </c>
      <c r="C807" t="s">
        <v>47</v>
      </c>
      <c r="D807" t="s">
        <v>27</v>
      </c>
      <c r="E807">
        <v>10</v>
      </c>
      <c r="F807" t="str">
        <f t="shared" si="12"/>
        <v>Average Per Premise1-in-10July System Peak DayAll10</v>
      </c>
      <c r="G807">
        <v>1.193068</v>
      </c>
      <c r="H807">
        <v>1.193068</v>
      </c>
      <c r="I807">
        <v>84.348100000000002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23602</v>
      </c>
    </row>
    <row r="808" spans="1:15">
      <c r="A808" t="s">
        <v>30</v>
      </c>
      <c r="B808" t="s">
        <v>43</v>
      </c>
      <c r="C808" t="s">
        <v>47</v>
      </c>
      <c r="D808" t="s">
        <v>27</v>
      </c>
      <c r="E808">
        <v>10</v>
      </c>
      <c r="F808" t="str">
        <f t="shared" si="12"/>
        <v>Average Per Device1-in-10July System Peak DayAll10</v>
      </c>
      <c r="G808">
        <v>0.99157649999999997</v>
      </c>
      <c r="H808">
        <v>0.99157649999999997</v>
      </c>
      <c r="I808">
        <v>84.348100000000002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23602</v>
      </c>
    </row>
    <row r="809" spans="1:15">
      <c r="A809" t="s">
        <v>52</v>
      </c>
      <c r="B809" t="s">
        <v>43</v>
      </c>
      <c r="C809" t="s">
        <v>47</v>
      </c>
      <c r="D809" t="s">
        <v>27</v>
      </c>
      <c r="E809">
        <v>10</v>
      </c>
      <c r="F809" t="str">
        <f t="shared" si="12"/>
        <v>Aggregate1-in-10July System Peak DayAll10</v>
      </c>
      <c r="G809">
        <v>28.15879</v>
      </c>
      <c r="H809">
        <v>28.15879</v>
      </c>
      <c r="I809">
        <v>84.348100000000002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23602</v>
      </c>
    </row>
    <row r="810" spans="1:15">
      <c r="A810" t="s">
        <v>31</v>
      </c>
      <c r="B810" t="s">
        <v>43</v>
      </c>
      <c r="C810" t="s">
        <v>47</v>
      </c>
      <c r="D810" t="s">
        <v>27</v>
      </c>
      <c r="E810">
        <v>11</v>
      </c>
      <c r="F810" t="str">
        <f t="shared" si="12"/>
        <v>Average Per Ton1-in-10July System Peak DayAll11</v>
      </c>
      <c r="G810">
        <v>0.32921539999999999</v>
      </c>
      <c r="H810">
        <v>0.32921539999999999</v>
      </c>
      <c r="I810">
        <v>87.071700000000007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23602</v>
      </c>
    </row>
    <row r="811" spans="1:15">
      <c r="A811" t="s">
        <v>29</v>
      </c>
      <c r="B811" t="s">
        <v>43</v>
      </c>
      <c r="C811" t="s">
        <v>47</v>
      </c>
      <c r="D811" t="s">
        <v>27</v>
      </c>
      <c r="E811">
        <v>11</v>
      </c>
      <c r="F811" t="str">
        <f t="shared" si="12"/>
        <v>Average Per Premise1-in-10July System Peak DayAll11</v>
      </c>
      <c r="G811">
        <v>1.4112229999999999</v>
      </c>
      <c r="H811">
        <v>1.4112229999999999</v>
      </c>
      <c r="I811">
        <v>87.071700000000007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23602</v>
      </c>
    </row>
    <row r="812" spans="1:15">
      <c r="A812" t="s">
        <v>30</v>
      </c>
      <c r="B812" t="s">
        <v>43</v>
      </c>
      <c r="C812" t="s">
        <v>47</v>
      </c>
      <c r="D812" t="s">
        <v>27</v>
      </c>
      <c r="E812">
        <v>11</v>
      </c>
      <c r="F812" t="str">
        <f t="shared" si="12"/>
        <v>Average Per Device1-in-10July System Peak DayAll11</v>
      </c>
      <c r="G812">
        <v>1.1728879999999999</v>
      </c>
      <c r="H812">
        <v>1.1728879999999999</v>
      </c>
      <c r="I812">
        <v>87.071700000000007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23602</v>
      </c>
    </row>
    <row r="813" spans="1:15">
      <c r="A813" t="s">
        <v>52</v>
      </c>
      <c r="B813" t="s">
        <v>43</v>
      </c>
      <c r="C813" t="s">
        <v>47</v>
      </c>
      <c r="D813" t="s">
        <v>27</v>
      </c>
      <c r="E813">
        <v>11</v>
      </c>
      <c r="F813" t="str">
        <f t="shared" si="12"/>
        <v>Aggregate1-in-10July System Peak DayAll11</v>
      </c>
      <c r="G813">
        <v>33.307679999999998</v>
      </c>
      <c r="H813">
        <v>33.307679999999998</v>
      </c>
      <c r="I813">
        <v>87.071700000000007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23602</v>
      </c>
    </row>
    <row r="814" spans="1:15">
      <c r="A814" t="s">
        <v>31</v>
      </c>
      <c r="B814" t="s">
        <v>43</v>
      </c>
      <c r="C814" t="s">
        <v>47</v>
      </c>
      <c r="D814" t="s">
        <v>27</v>
      </c>
      <c r="E814">
        <v>12</v>
      </c>
      <c r="F814" t="str">
        <f t="shared" si="12"/>
        <v>Average Per Ton1-in-10July System Peak DayAll12</v>
      </c>
      <c r="G814">
        <v>0.38689220000000002</v>
      </c>
      <c r="H814">
        <v>0.38689220000000002</v>
      </c>
      <c r="I814">
        <v>91.8155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23602</v>
      </c>
    </row>
    <row r="815" spans="1:15">
      <c r="A815" t="s">
        <v>29</v>
      </c>
      <c r="B815" t="s">
        <v>43</v>
      </c>
      <c r="C815" t="s">
        <v>47</v>
      </c>
      <c r="D815" t="s">
        <v>27</v>
      </c>
      <c r="E815">
        <v>12</v>
      </c>
      <c r="F815" t="str">
        <f t="shared" si="12"/>
        <v>Average Per Premise1-in-10July System Peak DayAll12</v>
      </c>
      <c r="G815">
        <v>1.658461</v>
      </c>
      <c r="H815">
        <v>1.658461</v>
      </c>
      <c r="I815">
        <v>91.8155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23602</v>
      </c>
    </row>
    <row r="816" spans="1:15">
      <c r="A816" t="s">
        <v>30</v>
      </c>
      <c r="B816" t="s">
        <v>43</v>
      </c>
      <c r="C816" t="s">
        <v>47</v>
      </c>
      <c r="D816" t="s">
        <v>27</v>
      </c>
      <c r="E816">
        <v>12</v>
      </c>
      <c r="F816" t="str">
        <f t="shared" si="12"/>
        <v>Average Per Device1-in-10July System Peak DayAll12</v>
      </c>
      <c r="G816">
        <v>1.3783719999999999</v>
      </c>
      <c r="H816">
        <v>1.3783719999999999</v>
      </c>
      <c r="I816">
        <v>91.8155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23602</v>
      </c>
    </row>
    <row r="817" spans="1:15">
      <c r="A817" t="s">
        <v>52</v>
      </c>
      <c r="B817" t="s">
        <v>43</v>
      </c>
      <c r="C817" t="s">
        <v>47</v>
      </c>
      <c r="D817" t="s">
        <v>27</v>
      </c>
      <c r="E817">
        <v>12</v>
      </c>
      <c r="F817" t="str">
        <f t="shared" si="12"/>
        <v>Aggregate1-in-10July System Peak DayAll12</v>
      </c>
      <c r="G817">
        <v>39.143009999999997</v>
      </c>
      <c r="H817">
        <v>39.143009999999997</v>
      </c>
      <c r="I817">
        <v>91.8155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23602</v>
      </c>
    </row>
    <row r="818" spans="1:15">
      <c r="A818" t="s">
        <v>31</v>
      </c>
      <c r="B818" t="s">
        <v>43</v>
      </c>
      <c r="C818" t="s">
        <v>47</v>
      </c>
      <c r="D818" t="s">
        <v>27</v>
      </c>
      <c r="E818">
        <v>13</v>
      </c>
      <c r="F818" t="str">
        <f t="shared" si="12"/>
        <v>Average Per Ton1-in-10July System Peak DayAll13</v>
      </c>
      <c r="G818">
        <v>0.44586039999999999</v>
      </c>
      <c r="H818">
        <v>0.44586039999999999</v>
      </c>
      <c r="I818">
        <v>92.807100000000005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23602</v>
      </c>
    </row>
    <row r="819" spans="1:15">
      <c r="A819" t="s">
        <v>29</v>
      </c>
      <c r="B819" t="s">
        <v>43</v>
      </c>
      <c r="C819" t="s">
        <v>47</v>
      </c>
      <c r="D819" t="s">
        <v>27</v>
      </c>
      <c r="E819">
        <v>13</v>
      </c>
      <c r="F819" t="str">
        <f t="shared" si="12"/>
        <v>Average Per Premise1-in-10July System Peak DayAll13</v>
      </c>
      <c r="G819">
        <v>1.9112359999999999</v>
      </c>
      <c r="H819">
        <v>1.9112359999999999</v>
      </c>
      <c r="I819">
        <v>92.807100000000005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23602</v>
      </c>
    </row>
    <row r="820" spans="1:15">
      <c r="A820" t="s">
        <v>30</v>
      </c>
      <c r="B820" t="s">
        <v>43</v>
      </c>
      <c r="C820" t="s">
        <v>47</v>
      </c>
      <c r="D820" t="s">
        <v>27</v>
      </c>
      <c r="E820">
        <v>13</v>
      </c>
      <c r="F820" t="str">
        <f t="shared" si="12"/>
        <v>Average Per Device1-in-10July System Peak DayAll13</v>
      </c>
      <c r="G820">
        <v>1.588457</v>
      </c>
      <c r="H820">
        <v>1.588457</v>
      </c>
      <c r="I820">
        <v>92.807100000000005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23602</v>
      </c>
    </row>
    <row r="821" spans="1:15">
      <c r="A821" t="s">
        <v>52</v>
      </c>
      <c r="B821" t="s">
        <v>43</v>
      </c>
      <c r="C821" t="s">
        <v>47</v>
      </c>
      <c r="D821" t="s">
        <v>27</v>
      </c>
      <c r="E821">
        <v>13</v>
      </c>
      <c r="F821" t="str">
        <f t="shared" si="12"/>
        <v>Aggregate1-in-10July System Peak DayAll13</v>
      </c>
      <c r="G821">
        <v>45.108989999999999</v>
      </c>
      <c r="H821">
        <v>45.108989999999999</v>
      </c>
      <c r="I821">
        <v>92.807100000000005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23602</v>
      </c>
    </row>
    <row r="822" spans="1:15">
      <c r="A822" t="s">
        <v>31</v>
      </c>
      <c r="B822" t="s">
        <v>43</v>
      </c>
      <c r="C822" t="s">
        <v>47</v>
      </c>
      <c r="D822" t="s">
        <v>27</v>
      </c>
      <c r="E822">
        <v>14</v>
      </c>
      <c r="F822" t="str">
        <f t="shared" si="12"/>
        <v>Average Per Ton1-in-10July System Peak DayAll14</v>
      </c>
      <c r="G822">
        <v>0.36136839999999998</v>
      </c>
      <c r="H822">
        <v>0.48277140000000002</v>
      </c>
      <c r="I822">
        <v>92.072299999999998</v>
      </c>
      <c r="J822">
        <v>8.8165199999999999E-2</v>
      </c>
      <c r="K822">
        <v>0.1078023</v>
      </c>
      <c r="L822">
        <v>0.12140289999999999</v>
      </c>
      <c r="M822">
        <v>0.1350035</v>
      </c>
      <c r="N822">
        <v>0.15464059999999999</v>
      </c>
      <c r="O822">
        <v>23602</v>
      </c>
    </row>
    <row r="823" spans="1:15">
      <c r="A823" t="s">
        <v>29</v>
      </c>
      <c r="B823" t="s">
        <v>43</v>
      </c>
      <c r="C823" t="s">
        <v>47</v>
      </c>
      <c r="D823" t="s">
        <v>27</v>
      </c>
      <c r="E823">
        <v>14</v>
      </c>
      <c r="F823" t="str">
        <f t="shared" si="12"/>
        <v>Average Per Premise1-in-10July System Peak DayAll14</v>
      </c>
      <c r="G823">
        <v>1.549051</v>
      </c>
      <c r="H823">
        <v>2.0694590000000002</v>
      </c>
      <c r="I823">
        <v>92.072299999999998</v>
      </c>
      <c r="J823">
        <v>0.37793120000000002</v>
      </c>
      <c r="K823">
        <v>0.46210810000000002</v>
      </c>
      <c r="L823">
        <v>0.52040869999999995</v>
      </c>
      <c r="M823">
        <v>0.57870929999999998</v>
      </c>
      <c r="N823">
        <v>0.66288619999999998</v>
      </c>
      <c r="O823">
        <v>23602</v>
      </c>
    </row>
    <row r="824" spans="1:15">
      <c r="A824" t="s">
        <v>30</v>
      </c>
      <c r="B824" t="s">
        <v>43</v>
      </c>
      <c r="C824" t="s">
        <v>47</v>
      </c>
      <c r="D824" t="s">
        <v>27</v>
      </c>
      <c r="E824">
        <v>14</v>
      </c>
      <c r="F824" t="str">
        <f t="shared" si="12"/>
        <v>Average Per Device1-in-10July System Peak DayAll14</v>
      </c>
      <c r="G824">
        <v>1.287439</v>
      </c>
      <c r="H824">
        <v>1.7199580000000001</v>
      </c>
      <c r="I824">
        <v>92.072299999999998</v>
      </c>
      <c r="J824">
        <v>0.3141042</v>
      </c>
      <c r="K824">
        <v>0.38406489999999999</v>
      </c>
      <c r="L824">
        <v>0.4325194</v>
      </c>
      <c r="M824">
        <v>0.48097390000000001</v>
      </c>
      <c r="N824">
        <v>0.55093460000000005</v>
      </c>
      <c r="O824">
        <v>23602</v>
      </c>
    </row>
    <row r="825" spans="1:15">
      <c r="A825" t="s">
        <v>52</v>
      </c>
      <c r="B825" t="s">
        <v>43</v>
      </c>
      <c r="C825" t="s">
        <v>47</v>
      </c>
      <c r="D825" t="s">
        <v>27</v>
      </c>
      <c r="E825">
        <v>14</v>
      </c>
      <c r="F825" t="str">
        <f t="shared" si="12"/>
        <v>Aggregate1-in-10July System Peak DayAll14</v>
      </c>
      <c r="G825">
        <v>36.560690000000001</v>
      </c>
      <c r="H825">
        <v>48.843380000000003</v>
      </c>
      <c r="I825">
        <v>92.072299999999998</v>
      </c>
      <c r="J825">
        <v>8.9199310000000001</v>
      </c>
      <c r="K825">
        <v>10.90667</v>
      </c>
      <c r="L825">
        <v>12.282690000000001</v>
      </c>
      <c r="M825">
        <v>13.6587</v>
      </c>
      <c r="N825">
        <v>15.645440000000001</v>
      </c>
      <c r="O825">
        <v>23602</v>
      </c>
    </row>
    <row r="826" spans="1:15">
      <c r="A826" t="s">
        <v>31</v>
      </c>
      <c r="B826" t="s">
        <v>43</v>
      </c>
      <c r="C826" t="s">
        <v>47</v>
      </c>
      <c r="D826" t="s">
        <v>27</v>
      </c>
      <c r="E826">
        <v>15</v>
      </c>
      <c r="F826" t="str">
        <f t="shared" si="12"/>
        <v>Average Per Ton1-in-10July System Peak DayAll15</v>
      </c>
      <c r="G826">
        <v>0.37675239999999999</v>
      </c>
      <c r="H826">
        <v>0.52167580000000002</v>
      </c>
      <c r="I826">
        <v>90.080299999999994</v>
      </c>
      <c r="J826">
        <v>0.105173</v>
      </c>
      <c r="K826">
        <v>0.12865779999999999</v>
      </c>
      <c r="L826">
        <v>0.14492340000000001</v>
      </c>
      <c r="M826">
        <v>0.1611889</v>
      </c>
      <c r="N826">
        <v>0.1846738</v>
      </c>
      <c r="O826">
        <v>23602</v>
      </c>
    </row>
    <row r="827" spans="1:15">
      <c r="A827" t="s">
        <v>29</v>
      </c>
      <c r="B827" t="s">
        <v>43</v>
      </c>
      <c r="C827" t="s">
        <v>47</v>
      </c>
      <c r="D827" t="s">
        <v>27</v>
      </c>
      <c r="E827">
        <v>15</v>
      </c>
      <c r="F827" t="str">
        <f t="shared" si="12"/>
        <v>Average Per Premise1-in-10July System Peak DayAll15</v>
      </c>
      <c r="G827">
        <v>1.6149960000000001</v>
      </c>
      <c r="H827">
        <v>2.2362280000000001</v>
      </c>
      <c r="I827">
        <v>90.080299999999994</v>
      </c>
      <c r="J827">
        <v>0.45083689999999998</v>
      </c>
      <c r="K827">
        <v>0.55150779999999999</v>
      </c>
      <c r="L827">
        <v>0.62123200000000001</v>
      </c>
      <c r="M827">
        <v>0.69095629999999997</v>
      </c>
      <c r="N827">
        <v>0.79162710000000003</v>
      </c>
      <c r="O827">
        <v>23602</v>
      </c>
    </row>
    <row r="828" spans="1:15">
      <c r="A828" t="s">
        <v>30</v>
      </c>
      <c r="B828" t="s">
        <v>43</v>
      </c>
      <c r="C828" t="s">
        <v>47</v>
      </c>
      <c r="D828" t="s">
        <v>27</v>
      </c>
      <c r="E828">
        <v>15</v>
      </c>
      <c r="F828" t="str">
        <f t="shared" si="12"/>
        <v>Average Per Device1-in-10July System Peak DayAll15</v>
      </c>
      <c r="G828">
        <v>1.342247</v>
      </c>
      <c r="H828">
        <v>1.858562</v>
      </c>
      <c r="I828">
        <v>90.080299999999994</v>
      </c>
      <c r="J828">
        <v>0.37469730000000001</v>
      </c>
      <c r="K828">
        <v>0.4583663</v>
      </c>
      <c r="L828">
        <v>0.51631519999999997</v>
      </c>
      <c r="M828">
        <v>0.57426410000000006</v>
      </c>
      <c r="N828">
        <v>0.65793310000000005</v>
      </c>
      <c r="O828">
        <v>23602</v>
      </c>
    </row>
    <row r="829" spans="1:15">
      <c r="A829" t="s">
        <v>52</v>
      </c>
      <c r="B829" t="s">
        <v>43</v>
      </c>
      <c r="C829" t="s">
        <v>47</v>
      </c>
      <c r="D829" t="s">
        <v>27</v>
      </c>
      <c r="E829">
        <v>15</v>
      </c>
      <c r="F829" t="str">
        <f t="shared" si="12"/>
        <v>Aggregate1-in-10July System Peak DayAll15</v>
      </c>
      <c r="G829">
        <v>38.117130000000003</v>
      </c>
      <c r="H829">
        <v>52.779449999999997</v>
      </c>
      <c r="I829">
        <v>90.080299999999994</v>
      </c>
      <c r="J829">
        <v>10.640650000000001</v>
      </c>
      <c r="K829">
        <v>13.016690000000001</v>
      </c>
      <c r="L829">
        <v>14.662319999999999</v>
      </c>
      <c r="M829">
        <v>16.307950000000002</v>
      </c>
      <c r="N829">
        <v>18.683979999999998</v>
      </c>
      <c r="O829">
        <v>23602</v>
      </c>
    </row>
    <row r="830" spans="1:15">
      <c r="A830" t="s">
        <v>31</v>
      </c>
      <c r="B830" t="s">
        <v>43</v>
      </c>
      <c r="C830" t="s">
        <v>47</v>
      </c>
      <c r="D830" t="s">
        <v>27</v>
      </c>
      <c r="E830">
        <v>16</v>
      </c>
      <c r="F830" t="str">
        <f t="shared" si="12"/>
        <v>Average Per Ton1-in-10July System Peak DayAll16</v>
      </c>
      <c r="G830">
        <v>0.40643829999999997</v>
      </c>
      <c r="H830">
        <v>0.56881280000000001</v>
      </c>
      <c r="I830">
        <v>87.827200000000005</v>
      </c>
      <c r="J830">
        <v>0.11786050000000001</v>
      </c>
      <c r="K830">
        <v>0.1441597</v>
      </c>
      <c r="L830">
        <v>0.1623745</v>
      </c>
      <c r="M830">
        <v>0.18058930000000001</v>
      </c>
      <c r="N830">
        <v>0.2068885</v>
      </c>
      <c r="O830">
        <v>23602</v>
      </c>
    </row>
    <row r="831" spans="1:15">
      <c r="A831" t="s">
        <v>29</v>
      </c>
      <c r="B831" t="s">
        <v>43</v>
      </c>
      <c r="C831" t="s">
        <v>47</v>
      </c>
      <c r="D831" t="s">
        <v>27</v>
      </c>
      <c r="E831">
        <v>16</v>
      </c>
      <c r="F831" t="str">
        <f t="shared" si="12"/>
        <v>Average Per Premise1-in-10July System Peak DayAll16</v>
      </c>
      <c r="G831">
        <v>1.742248</v>
      </c>
      <c r="H831">
        <v>2.4382860000000002</v>
      </c>
      <c r="I831">
        <v>87.827200000000005</v>
      </c>
      <c r="J831">
        <v>0.50522350000000005</v>
      </c>
      <c r="K831">
        <v>0.61795849999999997</v>
      </c>
      <c r="L831">
        <v>0.69603839999999995</v>
      </c>
      <c r="M831">
        <v>0.77411830000000004</v>
      </c>
      <c r="N831">
        <v>0.88685329999999996</v>
      </c>
      <c r="O831">
        <v>23602</v>
      </c>
    </row>
    <row r="832" spans="1:15">
      <c r="A832" t="s">
        <v>30</v>
      </c>
      <c r="B832" t="s">
        <v>43</v>
      </c>
      <c r="C832" t="s">
        <v>47</v>
      </c>
      <c r="D832" t="s">
        <v>27</v>
      </c>
      <c r="E832">
        <v>16</v>
      </c>
      <c r="F832" t="str">
        <f t="shared" si="12"/>
        <v>Average Per Device1-in-10July System Peak DayAll16</v>
      </c>
      <c r="G832">
        <v>1.448008</v>
      </c>
      <c r="H832">
        <v>2.0264959999999999</v>
      </c>
      <c r="I832">
        <v>87.827200000000005</v>
      </c>
      <c r="J832">
        <v>0.41989880000000002</v>
      </c>
      <c r="K832">
        <v>0.51359449999999995</v>
      </c>
      <c r="L832">
        <v>0.57848790000000005</v>
      </c>
      <c r="M832">
        <v>0.64338130000000004</v>
      </c>
      <c r="N832">
        <v>0.73707699999999998</v>
      </c>
      <c r="O832">
        <v>23602</v>
      </c>
    </row>
    <row r="833" spans="1:15">
      <c r="A833" t="s">
        <v>52</v>
      </c>
      <c r="B833" t="s">
        <v>43</v>
      </c>
      <c r="C833" t="s">
        <v>47</v>
      </c>
      <c r="D833" t="s">
        <v>27</v>
      </c>
      <c r="E833">
        <v>16</v>
      </c>
      <c r="F833" t="str">
        <f t="shared" si="12"/>
        <v>Aggregate1-in-10July System Peak DayAll16</v>
      </c>
      <c r="G833">
        <v>41.120539999999998</v>
      </c>
      <c r="H833">
        <v>57.548439999999999</v>
      </c>
      <c r="I833">
        <v>87.827200000000005</v>
      </c>
      <c r="J833">
        <v>11.92428</v>
      </c>
      <c r="K833">
        <v>14.58506</v>
      </c>
      <c r="L833">
        <v>16.427900000000001</v>
      </c>
      <c r="M833">
        <v>18.27074</v>
      </c>
      <c r="N833">
        <v>20.931509999999999</v>
      </c>
      <c r="O833">
        <v>23602</v>
      </c>
    </row>
    <row r="834" spans="1:15">
      <c r="A834" t="s">
        <v>31</v>
      </c>
      <c r="B834" t="s">
        <v>43</v>
      </c>
      <c r="C834" t="s">
        <v>47</v>
      </c>
      <c r="D834" t="s">
        <v>27</v>
      </c>
      <c r="E834">
        <v>17</v>
      </c>
      <c r="F834" t="str">
        <f t="shared" si="12"/>
        <v>Average Per Ton1-in-10July System Peak DayAll17</v>
      </c>
      <c r="G834">
        <v>0.44017289999999998</v>
      </c>
      <c r="H834">
        <v>0.62095619999999996</v>
      </c>
      <c r="I834">
        <v>82.823499999999996</v>
      </c>
      <c r="J834">
        <v>0.1310943</v>
      </c>
      <c r="K834">
        <v>0.16045100000000001</v>
      </c>
      <c r="L834">
        <v>0.18078340000000001</v>
      </c>
      <c r="M834">
        <v>0.20111580000000001</v>
      </c>
      <c r="N834">
        <v>0.2304725</v>
      </c>
      <c r="O834">
        <v>23602</v>
      </c>
    </row>
    <row r="835" spans="1:15">
      <c r="A835" t="s">
        <v>29</v>
      </c>
      <c r="B835" t="s">
        <v>43</v>
      </c>
      <c r="C835" t="s">
        <v>47</v>
      </c>
      <c r="D835" t="s">
        <v>27</v>
      </c>
      <c r="E835">
        <v>17</v>
      </c>
      <c r="F835" t="str">
        <f t="shared" ref="F835:F898" si="13">CONCATENATE(A835,B835,C835,D835,E835)</f>
        <v>Average Per Premise1-in-10July System Peak DayAll17</v>
      </c>
      <c r="G835">
        <v>1.8868549999999999</v>
      </c>
      <c r="H835">
        <v>2.6618059999999999</v>
      </c>
      <c r="I835">
        <v>82.823499999999996</v>
      </c>
      <c r="J835">
        <v>0.56195200000000001</v>
      </c>
      <c r="K835">
        <v>0.68779319999999999</v>
      </c>
      <c r="L835">
        <v>0.77495040000000004</v>
      </c>
      <c r="M835">
        <v>0.86210770000000003</v>
      </c>
      <c r="N835">
        <v>0.98794879999999996</v>
      </c>
      <c r="O835">
        <v>23602</v>
      </c>
    </row>
    <row r="836" spans="1:15">
      <c r="A836" t="s">
        <v>30</v>
      </c>
      <c r="B836" t="s">
        <v>43</v>
      </c>
      <c r="C836" t="s">
        <v>47</v>
      </c>
      <c r="D836" t="s">
        <v>27</v>
      </c>
      <c r="E836">
        <v>17</v>
      </c>
      <c r="F836" t="str">
        <f t="shared" si="13"/>
        <v>Average Per Device1-in-10July System Peak DayAll17</v>
      </c>
      <c r="G836">
        <v>1.5681940000000001</v>
      </c>
      <c r="H836">
        <v>2.2122660000000001</v>
      </c>
      <c r="I836">
        <v>82.823499999999996</v>
      </c>
      <c r="J836">
        <v>0.46704669999999998</v>
      </c>
      <c r="K836">
        <v>0.57163520000000001</v>
      </c>
      <c r="L836">
        <v>0.6440728</v>
      </c>
      <c r="M836">
        <v>0.71651050000000005</v>
      </c>
      <c r="N836">
        <v>0.82109900000000002</v>
      </c>
      <c r="O836">
        <v>23602</v>
      </c>
    </row>
    <row r="837" spans="1:15">
      <c r="A837" t="s">
        <v>52</v>
      </c>
      <c r="B837" t="s">
        <v>43</v>
      </c>
      <c r="C837" t="s">
        <v>47</v>
      </c>
      <c r="D837" t="s">
        <v>27</v>
      </c>
      <c r="E837">
        <v>17</v>
      </c>
      <c r="F837" t="str">
        <f t="shared" si="13"/>
        <v>Aggregate1-in-10July System Peak DayAll17</v>
      </c>
      <c r="G837">
        <v>44.533560000000001</v>
      </c>
      <c r="H837">
        <v>62.82394</v>
      </c>
      <c r="I837">
        <v>82.823499999999996</v>
      </c>
      <c r="J837">
        <v>13.26319</v>
      </c>
      <c r="K837">
        <v>16.2333</v>
      </c>
      <c r="L837">
        <v>18.290379999999999</v>
      </c>
      <c r="M837">
        <v>20.347470000000001</v>
      </c>
      <c r="N837">
        <v>23.31757</v>
      </c>
      <c r="O837">
        <v>23602</v>
      </c>
    </row>
    <row r="838" spans="1:15">
      <c r="A838" t="s">
        <v>31</v>
      </c>
      <c r="B838" t="s">
        <v>43</v>
      </c>
      <c r="C838" t="s">
        <v>47</v>
      </c>
      <c r="D838" t="s">
        <v>27</v>
      </c>
      <c r="E838">
        <v>18</v>
      </c>
      <c r="F838" t="str">
        <f t="shared" si="13"/>
        <v>Average Per Ton1-in-10July System Peak DayAll18</v>
      </c>
      <c r="G838">
        <v>0.50323620000000002</v>
      </c>
      <c r="H838">
        <v>0.65484260000000005</v>
      </c>
      <c r="I838">
        <v>82.233699999999999</v>
      </c>
      <c r="J838">
        <v>0.1099941</v>
      </c>
      <c r="K838">
        <v>0.134579</v>
      </c>
      <c r="L838">
        <v>0.1516064</v>
      </c>
      <c r="M838">
        <v>0.1686338</v>
      </c>
      <c r="N838">
        <v>0.19321869999999999</v>
      </c>
      <c r="O838">
        <v>23602</v>
      </c>
    </row>
    <row r="839" spans="1:15">
      <c r="A839" t="s">
        <v>29</v>
      </c>
      <c r="B839" t="s">
        <v>43</v>
      </c>
      <c r="C839" t="s">
        <v>47</v>
      </c>
      <c r="D839" t="s">
        <v>27</v>
      </c>
      <c r="E839">
        <v>18</v>
      </c>
      <c r="F839" t="str">
        <f t="shared" si="13"/>
        <v>Average Per Premise1-in-10July System Peak DayAll18</v>
      </c>
      <c r="G839">
        <v>2.157184</v>
      </c>
      <c r="H839">
        <v>2.807064</v>
      </c>
      <c r="I839">
        <v>82.233699999999999</v>
      </c>
      <c r="J839">
        <v>0.47150330000000001</v>
      </c>
      <c r="K839">
        <v>0.57688950000000006</v>
      </c>
      <c r="L839">
        <v>0.6498796</v>
      </c>
      <c r="M839">
        <v>0.72286969999999995</v>
      </c>
      <c r="N839">
        <v>0.82825590000000004</v>
      </c>
      <c r="O839">
        <v>23602</v>
      </c>
    </row>
    <row r="840" spans="1:15">
      <c r="A840" t="s">
        <v>30</v>
      </c>
      <c r="B840" t="s">
        <v>43</v>
      </c>
      <c r="C840" t="s">
        <v>47</v>
      </c>
      <c r="D840" t="s">
        <v>27</v>
      </c>
      <c r="E840">
        <v>18</v>
      </c>
      <c r="F840" t="str">
        <f t="shared" si="13"/>
        <v>Average Per Device1-in-10July System Peak DayAll18</v>
      </c>
      <c r="G840">
        <v>1.7928679999999999</v>
      </c>
      <c r="H840">
        <v>2.332992</v>
      </c>
      <c r="I840">
        <v>82.233699999999999</v>
      </c>
      <c r="J840">
        <v>0.39187339999999998</v>
      </c>
      <c r="K840">
        <v>0.47946139999999998</v>
      </c>
      <c r="L840">
        <v>0.54012459999999995</v>
      </c>
      <c r="M840">
        <v>0.60078779999999998</v>
      </c>
      <c r="N840">
        <v>0.68837579999999998</v>
      </c>
      <c r="O840">
        <v>23602</v>
      </c>
    </row>
    <row r="841" spans="1:15">
      <c r="A841" t="s">
        <v>52</v>
      </c>
      <c r="B841" t="s">
        <v>43</v>
      </c>
      <c r="C841" t="s">
        <v>47</v>
      </c>
      <c r="D841" t="s">
        <v>27</v>
      </c>
      <c r="E841">
        <v>18</v>
      </c>
      <c r="F841" t="str">
        <f t="shared" si="13"/>
        <v>Aggregate1-in-10July System Peak DayAll18</v>
      </c>
      <c r="G841">
        <v>50.91386</v>
      </c>
      <c r="H841">
        <v>66.252319999999997</v>
      </c>
      <c r="I841">
        <v>82.233699999999999</v>
      </c>
      <c r="J841">
        <v>11.12842</v>
      </c>
      <c r="K841">
        <v>13.61575</v>
      </c>
      <c r="L841">
        <v>15.33846</v>
      </c>
      <c r="M841">
        <v>17.061170000000001</v>
      </c>
      <c r="N841">
        <v>19.548500000000001</v>
      </c>
      <c r="O841">
        <v>23602</v>
      </c>
    </row>
    <row r="842" spans="1:15">
      <c r="A842" t="s">
        <v>31</v>
      </c>
      <c r="B842" t="s">
        <v>43</v>
      </c>
      <c r="C842" t="s">
        <v>47</v>
      </c>
      <c r="D842" t="s">
        <v>27</v>
      </c>
      <c r="E842">
        <v>19</v>
      </c>
      <c r="F842" t="str">
        <f t="shared" si="13"/>
        <v>Average Per Ton1-in-10July System Peak DayAll19</v>
      </c>
      <c r="G842">
        <v>0.65068559999999998</v>
      </c>
      <c r="H842">
        <v>0.63214309999999996</v>
      </c>
      <c r="I842">
        <v>77.563999999999993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23602</v>
      </c>
    </row>
    <row r="843" spans="1:15">
      <c r="A843" t="s">
        <v>29</v>
      </c>
      <c r="B843" t="s">
        <v>43</v>
      </c>
      <c r="C843" t="s">
        <v>47</v>
      </c>
      <c r="D843" t="s">
        <v>27</v>
      </c>
      <c r="E843">
        <v>19</v>
      </c>
      <c r="F843" t="str">
        <f t="shared" si="13"/>
        <v>Average Per Premise1-in-10July System Peak DayAll19</v>
      </c>
      <c r="G843">
        <v>2.7892450000000002</v>
      </c>
      <c r="H843">
        <v>2.7097600000000002</v>
      </c>
      <c r="I843">
        <v>77.563999999999993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23602</v>
      </c>
    </row>
    <row r="844" spans="1:15">
      <c r="A844" t="s">
        <v>30</v>
      </c>
      <c r="B844" t="s">
        <v>43</v>
      </c>
      <c r="C844" t="s">
        <v>47</v>
      </c>
      <c r="D844" t="s">
        <v>27</v>
      </c>
      <c r="E844">
        <v>19</v>
      </c>
      <c r="F844" t="str">
        <f t="shared" si="13"/>
        <v>Average Per Device1-in-10July System Peak DayAll19</v>
      </c>
      <c r="G844">
        <v>2.3181829999999999</v>
      </c>
      <c r="H844">
        <v>2.252122</v>
      </c>
      <c r="I844">
        <v>77.563999999999993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23602</v>
      </c>
    </row>
    <row r="845" spans="1:15">
      <c r="A845" t="s">
        <v>52</v>
      </c>
      <c r="B845" t="s">
        <v>43</v>
      </c>
      <c r="C845" t="s">
        <v>47</v>
      </c>
      <c r="D845" t="s">
        <v>27</v>
      </c>
      <c r="E845">
        <v>19</v>
      </c>
      <c r="F845" t="str">
        <f t="shared" si="13"/>
        <v>Aggregate1-in-10July System Peak DayAll19</v>
      </c>
      <c r="G845">
        <v>65.83175</v>
      </c>
      <c r="H845">
        <v>63.955750000000002</v>
      </c>
      <c r="I845">
        <v>77.563999999999993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23602</v>
      </c>
    </row>
    <row r="846" spans="1:15">
      <c r="A846" t="s">
        <v>31</v>
      </c>
      <c r="B846" t="s">
        <v>43</v>
      </c>
      <c r="C846" t="s">
        <v>47</v>
      </c>
      <c r="D846" t="s">
        <v>27</v>
      </c>
      <c r="E846">
        <v>20</v>
      </c>
      <c r="F846" t="str">
        <f t="shared" si="13"/>
        <v>Average Per Ton1-in-10July System Peak DayAll20</v>
      </c>
      <c r="G846">
        <v>0.68009909999999996</v>
      </c>
      <c r="H846">
        <v>0.59622189999999997</v>
      </c>
      <c r="I846">
        <v>73.763300000000001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23602</v>
      </c>
    </row>
    <row r="847" spans="1:15">
      <c r="A847" t="s">
        <v>29</v>
      </c>
      <c r="B847" t="s">
        <v>43</v>
      </c>
      <c r="C847" t="s">
        <v>47</v>
      </c>
      <c r="D847" t="s">
        <v>27</v>
      </c>
      <c r="E847">
        <v>20</v>
      </c>
      <c r="F847" t="str">
        <f t="shared" si="13"/>
        <v>Average Per Premise1-in-10July System Peak DayAll20</v>
      </c>
      <c r="G847">
        <v>2.9153289999999998</v>
      </c>
      <c r="H847">
        <v>2.5557789999999998</v>
      </c>
      <c r="I847">
        <v>73.763300000000001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23602</v>
      </c>
    </row>
    <row r="848" spans="1:15">
      <c r="A848" t="s">
        <v>30</v>
      </c>
      <c r="B848" t="s">
        <v>43</v>
      </c>
      <c r="C848" t="s">
        <v>47</v>
      </c>
      <c r="D848" t="s">
        <v>27</v>
      </c>
      <c r="E848">
        <v>20</v>
      </c>
      <c r="F848" t="str">
        <f t="shared" si="13"/>
        <v>Average Per Device1-in-10July System Peak DayAll20</v>
      </c>
      <c r="G848">
        <v>2.4229729999999998</v>
      </c>
      <c r="H848">
        <v>2.1241460000000001</v>
      </c>
      <c r="I848">
        <v>73.763300000000001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23602</v>
      </c>
    </row>
    <row r="849" spans="1:15">
      <c r="A849" t="s">
        <v>52</v>
      </c>
      <c r="B849" t="s">
        <v>43</v>
      </c>
      <c r="C849" t="s">
        <v>47</v>
      </c>
      <c r="D849" t="s">
        <v>27</v>
      </c>
      <c r="E849">
        <v>20</v>
      </c>
      <c r="F849" t="str">
        <f t="shared" si="13"/>
        <v>Aggregate1-in-10July System Peak DayAll20</v>
      </c>
      <c r="G849">
        <v>68.807599999999994</v>
      </c>
      <c r="H849">
        <v>60.3215</v>
      </c>
      <c r="I849">
        <v>73.763300000000001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23602</v>
      </c>
    </row>
    <row r="850" spans="1:15">
      <c r="A850" t="s">
        <v>31</v>
      </c>
      <c r="B850" t="s">
        <v>43</v>
      </c>
      <c r="C850" t="s">
        <v>47</v>
      </c>
      <c r="D850" t="s">
        <v>27</v>
      </c>
      <c r="E850">
        <v>21</v>
      </c>
      <c r="F850" t="str">
        <f t="shared" si="13"/>
        <v>Average Per Ton1-in-10July System Peak DayAll21</v>
      </c>
      <c r="G850">
        <v>0.64790460000000005</v>
      </c>
      <c r="H850">
        <v>0.57420230000000005</v>
      </c>
      <c r="I850">
        <v>71.6721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23602</v>
      </c>
    </row>
    <row r="851" spans="1:15">
      <c r="A851" t="s">
        <v>29</v>
      </c>
      <c r="B851" t="s">
        <v>43</v>
      </c>
      <c r="C851" t="s">
        <v>47</v>
      </c>
      <c r="D851" t="s">
        <v>27</v>
      </c>
      <c r="E851">
        <v>21</v>
      </c>
      <c r="F851" t="str">
        <f t="shared" si="13"/>
        <v>Average Per Premise1-in-10July System Peak DayAll21</v>
      </c>
      <c r="G851">
        <v>2.777323</v>
      </c>
      <c r="H851">
        <v>2.461389</v>
      </c>
      <c r="I851">
        <v>71.6721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23602</v>
      </c>
    </row>
    <row r="852" spans="1:15">
      <c r="A852" t="s">
        <v>30</v>
      </c>
      <c r="B852" t="s">
        <v>43</v>
      </c>
      <c r="C852" t="s">
        <v>47</v>
      </c>
      <c r="D852" t="s">
        <v>27</v>
      </c>
      <c r="E852">
        <v>21</v>
      </c>
      <c r="F852" t="str">
        <f t="shared" si="13"/>
        <v>Average Per Device1-in-10July System Peak DayAll21</v>
      </c>
      <c r="G852">
        <v>2.3082750000000001</v>
      </c>
      <c r="H852">
        <v>2.0456970000000001</v>
      </c>
      <c r="I852">
        <v>71.6721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23602</v>
      </c>
    </row>
    <row r="853" spans="1:15">
      <c r="A853" t="s">
        <v>52</v>
      </c>
      <c r="B853" t="s">
        <v>43</v>
      </c>
      <c r="C853" t="s">
        <v>47</v>
      </c>
      <c r="D853" t="s">
        <v>27</v>
      </c>
      <c r="E853">
        <v>21</v>
      </c>
      <c r="F853" t="str">
        <f t="shared" si="13"/>
        <v>Aggregate1-in-10July System Peak DayAll21</v>
      </c>
      <c r="G853">
        <v>65.550389999999993</v>
      </c>
      <c r="H853">
        <v>58.093710000000002</v>
      </c>
      <c r="I853">
        <v>71.6721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23602</v>
      </c>
    </row>
    <row r="854" spans="1:15">
      <c r="A854" t="s">
        <v>31</v>
      </c>
      <c r="B854" t="s">
        <v>43</v>
      </c>
      <c r="C854" t="s">
        <v>47</v>
      </c>
      <c r="D854" t="s">
        <v>27</v>
      </c>
      <c r="E854">
        <v>22</v>
      </c>
      <c r="F854" t="str">
        <f t="shared" si="13"/>
        <v>Average Per Ton1-in-10July System Peak DayAll22</v>
      </c>
      <c r="G854">
        <v>0.56563249999999998</v>
      </c>
      <c r="H854">
        <v>0.51631300000000002</v>
      </c>
      <c r="I854">
        <v>70.029799999999994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23602</v>
      </c>
    </row>
    <row r="855" spans="1:15">
      <c r="A855" t="s">
        <v>29</v>
      </c>
      <c r="B855" t="s">
        <v>43</v>
      </c>
      <c r="C855" t="s">
        <v>47</v>
      </c>
      <c r="D855" t="s">
        <v>27</v>
      </c>
      <c r="E855">
        <v>22</v>
      </c>
      <c r="F855" t="str">
        <f t="shared" si="13"/>
        <v>Average Per Premise1-in-10July System Peak DayAll22</v>
      </c>
      <c r="G855">
        <v>2.4246539999999999</v>
      </c>
      <c r="H855">
        <v>2.2132399999999999</v>
      </c>
      <c r="I855">
        <v>70.029799999999994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23602</v>
      </c>
    </row>
    <row r="856" spans="1:15">
      <c r="A856" t="s">
        <v>30</v>
      </c>
      <c r="B856" t="s">
        <v>43</v>
      </c>
      <c r="C856" t="s">
        <v>47</v>
      </c>
      <c r="D856" t="s">
        <v>27</v>
      </c>
      <c r="E856">
        <v>22</v>
      </c>
      <c r="F856" t="str">
        <f t="shared" si="13"/>
        <v>Average Per Device1-in-10July System Peak DayAll22</v>
      </c>
      <c r="G856">
        <v>2.0151659999999998</v>
      </c>
      <c r="H856">
        <v>1.8394569999999999</v>
      </c>
      <c r="I856">
        <v>70.029799999999994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23602</v>
      </c>
    </row>
    <row r="857" spans="1:15">
      <c r="A857" t="s">
        <v>52</v>
      </c>
      <c r="B857" t="s">
        <v>43</v>
      </c>
      <c r="C857" t="s">
        <v>47</v>
      </c>
      <c r="D857" t="s">
        <v>27</v>
      </c>
      <c r="E857">
        <v>22</v>
      </c>
      <c r="F857" t="str">
        <f t="shared" si="13"/>
        <v>Aggregate1-in-10July System Peak DayAll22</v>
      </c>
      <c r="G857">
        <v>57.226669999999999</v>
      </c>
      <c r="H857">
        <v>52.236890000000002</v>
      </c>
      <c r="I857">
        <v>70.029799999999994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23602</v>
      </c>
    </row>
    <row r="858" spans="1:15">
      <c r="A858" t="s">
        <v>31</v>
      </c>
      <c r="B858" t="s">
        <v>43</v>
      </c>
      <c r="C858" t="s">
        <v>47</v>
      </c>
      <c r="D858" t="s">
        <v>27</v>
      </c>
      <c r="E858">
        <v>23</v>
      </c>
      <c r="F858" t="str">
        <f t="shared" si="13"/>
        <v>Average Per Ton1-in-10July System Peak DayAll23</v>
      </c>
      <c r="G858">
        <v>0.45932980000000001</v>
      </c>
      <c r="H858">
        <v>0.42918109999999998</v>
      </c>
      <c r="I858">
        <v>69.190799999999996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23602</v>
      </c>
    </row>
    <row r="859" spans="1:15">
      <c r="A859" t="s">
        <v>29</v>
      </c>
      <c r="B859" t="s">
        <v>43</v>
      </c>
      <c r="C859" t="s">
        <v>47</v>
      </c>
      <c r="D859" t="s">
        <v>27</v>
      </c>
      <c r="E859">
        <v>23</v>
      </c>
      <c r="F859" t="str">
        <f t="shared" si="13"/>
        <v>Average Per Premise1-in-10July System Peak DayAll23</v>
      </c>
      <c r="G859">
        <v>1.968974</v>
      </c>
      <c r="H859">
        <v>1.8397380000000001</v>
      </c>
      <c r="I859">
        <v>69.190799999999996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23602</v>
      </c>
    </row>
    <row r="860" spans="1:15">
      <c r="A860" t="s">
        <v>30</v>
      </c>
      <c r="B860" t="s">
        <v>43</v>
      </c>
      <c r="C860" t="s">
        <v>47</v>
      </c>
      <c r="D860" t="s">
        <v>27</v>
      </c>
      <c r="E860">
        <v>23</v>
      </c>
      <c r="F860" t="str">
        <f t="shared" si="13"/>
        <v>Average Per Device1-in-10July System Peak DayAll23</v>
      </c>
      <c r="G860">
        <v>1.636444</v>
      </c>
      <c r="H860">
        <v>1.529034</v>
      </c>
      <c r="I860">
        <v>69.190799999999996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23602</v>
      </c>
    </row>
    <row r="861" spans="1:15">
      <c r="A861" t="s">
        <v>52</v>
      </c>
      <c r="B861" t="s">
        <v>43</v>
      </c>
      <c r="C861" t="s">
        <v>47</v>
      </c>
      <c r="D861" t="s">
        <v>27</v>
      </c>
      <c r="E861">
        <v>23</v>
      </c>
      <c r="F861" t="str">
        <f t="shared" si="13"/>
        <v>Aggregate1-in-10July System Peak DayAll23</v>
      </c>
      <c r="G861">
        <v>46.471730000000001</v>
      </c>
      <c r="H861">
        <v>43.421500000000002</v>
      </c>
      <c r="I861">
        <v>69.190799999999996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23602</v>
      </c>
    </row>
    <row r="862" spans="1:15">
      <c r="A862" t="s">
        <v>31</v>
      </c>
      <c r="B862" t="s">
        <v>43</v>
      </c>
      <c r="C862" t="s">
        <v>47</v>
      </c>
      <c r="D862" t="s">
        <v>27</v>
      </c>
      <c r="E862">
        <v>24</v>
      </c>
      <c r="F862" t="str">
        <f t="shared" si="13"/>
        <v>Average Per Ton1-in-10July System Peak DayAll24</v>
      </c>
      <c r="G862">
        <v>0.36977490000000002</v>
      </c>
      <c r="H862">
        <v>0.3476225</v>
      </c>
      <c r="I862">
        <v>68.715299999999999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23602</v>
      </c>
    </row>
    <row r="863" spans="1:15">
      <c r="A863" t="s">
        <v>29</v>
      </c>
      <c r="B863" t="s">
        <v>43</v>
      </c>
      <c r="C863" t="s">
        <v>47</v>
      </c>
      <c r="D863" t="s">
        <v>27</v>
      </c>
      <c r="E863">
        <v>24</v>
      </c>
      <c r="F863" t="str">
        <f t="shared" si="13"/>
        <v>Average Per Premise1-in-10July System Peak DayAll24</v>
      </c>
      <c r="G863">
        <v>1.585086</v>
      </c>
      <c r="H863">
        <v>1.490127</v>
      </c>
      <c r="I863">
        <v>68.715299999999999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23602</v>
      </c>
    </row>
    <row r="864" spans="1:15">
      <c r="A864" t="s">
        <v>30</v>
      </c>
      <c r="B864" t="s">
        <v>43</v>
      </c>
      <c r="C864" t="s">
        <v>47</v>
      </c>
      <c r="D864" t="s">
        <v>27</v>
      </c>
      <c r="E864">
        <v>24</v>
      </c>
      <c r="F864" t="str">
        <f t="shared" si="13"/>
        <v>Average Per Device1-in-10July System Peak DayAll24</v>
      </c>
      <c r="G864">
        <v>1.317388</v>
      </c>
      <c r="H864">
        <v>1.238467</v>
      </c>
      <c r="I864">
        <v>68.715299999999999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23602</v>
      </c>
    </row>
    <row r="865" spans="1:15">
      <c r="A865" t="s">
        <v>52</v>
      </c>
      <c r="B865" t="s">
        <v>43</v>
      </c>
      <c r="C865" t="s">
        <v>47</v>
      </c>
      <c r="D865" t="s">
        <v>27</v>
      </c>
      <c r="E865">
        <v>24</v>
      </c>
      <c r="F865" t="str">
        <f t="shared" si="13"/>
        <v>Aggregate1-in-10July System Peak DayAll24</v>
      </c>
      <c r="G865">
        <v>37.411200000000001</v>
      </c>
      <c r="H865">
        <v>35.169980000000002</v>
      </c>
      <c r="I865">
        <v>68.715299999999999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23602</v>
      </c>
    </row>
    <row r="866" spans="1:15">
      <c r="A866" t="s">
        <v>31</v>
      </c>
      <c r="B866" t="s">
        <v>43</v>
      </c>
      <c r="C866" t="s">
        <v>46</v>
      </c>
      <c r="D866" t="s">
        <v>33</v>
      </c>
      <c r="E866">
        <v>1</v>
      </c>
      <c r="F866" t="str">
        <f t="shared" si="13"/>
        <v>Average Per Ton1-in-10June System Peak Day100% Cycling1</v>
      </c>
      <c r="G866">
        <v>0.22037390000000001</v>
      </c>
      <c r="H866">
        <v>0.22037390000000001</v>
      </c>
      <c r="I866">
        <v>69.873800000000003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11444</v>
      </c>
    </row>
    <row r="867" spans="1:15">
      <c r="A867" t="s">
        <v>29</v>
      </c>
      <c r="B867" t="s">
        <v>43</v>
      </c>
      <c r="C867" t="s">
        <v>46</v>
      </c>
      <c r="D867" t="s">
        <v>33</v>
      </c>
      <c r="E867">
        <v>1</v>
      </c>
      <c r="F867" t="str">
        <f t="shared" si="13"/>
        <v>Average Per Premise1-in-10June System Peak Day100% Cycling1</v>
      </c>
      <c r="G867">
        <v>0.98477890000000001</v>
      </c>
      <c r="H867">
        <v>0.98477890000000001</v>
      </c>
      <c r="I867">
        <v>69.873800000000003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11444</v>
      </c>
    </row>
    <row r="868" spans="1:15">
      <c r="A868" t="s">
        <v>30</v>
      </c>
      <c r="B868" t="s">
        <v>43</v>
      </c>
      <c r="C868" t="s">
        <v>46</v>
      </c>
      <c r="D868" t="s">
        <v>33</v>
      </c>
      <c r="E868">
        <v>1</v>
      </c>
      <c r="F868" t="str">
        <f t="shared" si="13"/>
        <v>Average Per Device1-in-10June System Peak Day100% Cycling1</v>
      </c>
      <c r="G868">
        <v>0.79882410000000004</v>
      </c>
      <c r="H868">
        <v>0.79882410000000004</v>
      </c>
      <c r="I868">
        <v>69.873800000000003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11444</v>
      </c>
    </row>
    <row r="869" spans="1:15">
      <c r="A869" t="s">
        <v>52</v>
      </c>
      <c r="B869" t="s">
        <v>43</v>
      </c>
      <c r="C869" t="s">
        <v>46</v>
      </c>
      <c r="D869" t="s">
        <v>33</v>
      </c>
      <c r="E869">
        <v>1</v>
      </c>
      <c r="F869" t="str">
        <f t="shared" si="13"/>
        <v>Aggregate1-in-10June System Peak Day100% Cycling1</v>
      </c>
      <c r="G869">
        <v>11.26981</v>
      </c>
      <c r="H869">
        <v>11.26981</v>
      </c>
      <c r="I869">
        <v>69.873800000000003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11444</v>
      </c>
    </row>
    <row r="870" spans="1:15">
      <c r="A870" t="s">
        <v>31</v>
      </c>
      <c r="B870" t="s">
        <v>43</v>
      </c>
      <c r="C870" t="s">
        <v>46</v>
      </c>
      <c r="D870" t="s">
        <v>33</v>
      </c>
      <c r="E870">
        <v>2</v>
      </c>
      <c r="F870" t="str">
        <f t="shared" si="13"/>
        <v>Average Per Ton1-in-10June System Peak Day100% Cycling2</v>
      </c>
      <c r="G870">
        <v>0.18881100000000001</v>
      </c>
      <c r="H870">
        <v>0.18881100000000001</v>
      </c>
      <c r="I870">
        <v>69.610299999999995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11444</v>
      </c>
    </row>
    <row r="871" spans="1:15">
      <c r="A871" t="s">
        <v>29</v>
      </c>
      <c r="B871" t="s">
        <v>43</v>
      </c>
      <c r="C871" t="s">
        <v>46</v>
      </c>
      <c r="D871" t="s">
        <v>33</v>
      </c>
      <c r="E871">
        <v>2</v>
      </c>
      <c r="F871" t="str">
        <f t="shared" si="13"/>
        <v>Average Per Premise1-in-10June System Peak Day100% Cycling2</v>
      </c>
      <c r="G871">
        <v>0.84373489999999995</v>
      </c>
      <c r="H871">
        <v>0.84373489999999995</v>
      </c>
      <c r="I871">
        <v>69.610299999999995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11444</v>
      </c>
    </row>
    <row r="872" spans="1:15">
      <c r="A872" t="s">
        <v>30</v>
      </c>
      <c r="B872" t="s">
        <v>43</v>
      </c>
      <c r="C872" t="s">
        <v>46</v>
      </c>
      <c r="D872" t="s">
        <v>33</v>
      </c>
      <c r="E872">
        <v>2</v>
      </c>
      <c r="F872" t="str">
        <f t="shared" si="13"/>
        <v>Average Per Device1-in-10June System Peak Day100% Cycling2</v>
      </c>
      <c r="G872">
        <v>0.6844133</v>
      </c>
      <c r="H872">
        <v>0.6844133</v>
      </c>
      <c r="I872">
        <v>69.610299999999995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11444</v>
      </c>
    </row>
    <row r="873" spans="1:15">
      <c r="A873" t="s">
        <v>52</v>
      </c>
      <c r="B873" t="s">
        <v>43</v>
      </c>
      <c r="C873" t="s">
        <v>46</v>
      </c>
      <c r="D873" t="s">
        <v>33</v>
      </c>
      <c r="E873">
        <v>2</v>
      </c>
      <c r="F873" t="str">
        <f t="shared" si="13"/>
        <v>Aggregate1-in-10June System Peak Day100% Cycling2</v>
      </c>
      <c r="G873">
        <v>9.6557019999999998</v>
      </c>
      <c r="H873">
        <v>9.6557019999999998</v>
      </c>
      <c r="I873">
        <v>69.610299999999995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11444</v>
      </c>
    </row>
    <row r="874" spans="1:15">
      <c r="A874" t="s">
        <v>31</v>
      </c>
      <c r="B874" t="s">
        <v>43</v>
      </c>
      <c r="C874" t="s">
        <v>46</v>
      </c>
      <c r="D874" t="s">
        <v>33</v>
      </c>
      <c r="E874">
        <v>3</v>
      </c>
      <c r="F874" t="str">
        <f t="shared" si="13"/>
        <v>Average Per Ton1-in-10June System Peak Day100% Cycling3</v>
      </c>
      <c r="G874">
        <v>0.17571239999999999</v>
      </c>
      <c r="H874">
        <v>0.17571239999999999</v>
      </c>
      <c r="I874">
        <v>69.609899999999996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11444</v>
      </c>
    </row>
    <row r="875" spans="1:15">
      <c r="A875" t="s">
        <v>29</v>
      </c>
      <c r="B875" t="s">
        <v>43</v>
      </c>
      <c r="C875" t="s">
        <v>46</v>
      </c>
      <c r="D875" t="s">
        <v>33</v>
      </c>
      <c r="E875">
        <v>3</v>
      </c>
      <c r="F875" t="str">
        <f t="shared" si="13"/>
        <v>Average Per Premise1-in-10June System Peak Day100% Cycling3</v>
      </c>
      <c r="G875">
        <v>0.7852015</v>
      </c>
      <c r="H875">
        <v>0.7852015</v>
      </c>
      <c r="I875">
        <v>69.609899999999996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11444</v>
      </c>
    </row>
    <row r="876" spans="1:15">
      <c r="A876" t="s">
        <v>30</v>
      </c>
      <c r="B876" t="s">
        <v>43</v>
      </c>
      <c r="C876" t="s">
        <v>46</v>
      </c>
      <c r="D876" t="s">
        <v>33</v>
      </c>
      <c r="E876">
        <v>3</v>
      </c>
      <c r="F876" t="str">
        <f t="shared" si="13"/>
        <v>Average Per Device1-in-10June System Peak Day100% Cycling3</v>
      </c>
      <c r="G876">
        <v>0.63693270000000002</v>
      </c>
      <c r="H876">
        <v>0.63693270000000002</v>
      </c>
      <c r="I876">
        <v>69.609899999999996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11444</v>
      </c>
    </row>
    <row r="877" spans="1:15">
      <c r="A877" t="s">
        <v>52</v>
      </c>
      <c r="B877" t="s">
        <v>43</v>
      </c>
      <c r="C877" t="s">
        <v>46</v>
      </c>
      <c r="D877" t="s">
        <v>33</v>
      </c>
      <c r="E877">
        <v>3</v>
      </c>
      <c r="F877" t="str">
        <f t="shared" si="13"/>
        <v>Aggregate1-in-10June System Peak Day100% Cycling3</v>
      </c>
      <c r="G877">
        <v>8.9858460000000004</v>
      </c>
      <c r="H877">
        <v>8.9858460000000004</v>
      </c>
      <c r="I877">
        <v>69.609899999999996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11444</v>
      </c>
    </row>
    <row r="878" spans="1:15">
      <c r="A878" t="s">
        <v>31</v>
      </c>
      <c r="B878" t="s">
        <v>43</v>
      </c>
      <c r="C878" t="s">
        <v>46</v>
      </c>
      <c r="D878" t="s">
        <v>33</v>
      </c>
      <c r="E878">
        <v>4</v>
      </c>
      <c r="F878" t="str">
        <f t="shared" si="13"/>
        <v>Average Per Ton1-in-10June System Peak Day100% Cycling4</v>
      </c>
      <c r="G878">
        <v>0.15984370000000001</v>
      </c>
      <c r="H878">
        <v>0.15984370000000001</v>
      </c>
      <c r="I878">
        <v>69.511700000000005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11444</v>
      </c>
    </row>
    <row r="879" spans="1:15">
      <c r="A879" t="s">
        <v>29</v>
      </c>
      <c r="B879" t="s">
        <v>43</v>
      </c>
      <c r="C879" t="s">
        <v>46</v>
      </c>
      <c r="D879" t="s">
        <v>33</v>
      </c>
      <c r="E879">
        <v>4</v>
      </c>
      <c r="F879" t="str">
        <f t="shared" si="13"/>
        <v>Average Per Premise1-in-10June System Peak Day100% Cycling4</v>
      </c>
      <c r="G879">
        <v>0.71428939999999996</v>
      </c>
      <c r="H879">
        <v>0.71428939999999996</v>
      </c>
      <c r="I879">
        <v>69.511700000000005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11444</v>
      </c>
    </row>
    <row r="880" spans="1:15">
      <c r="A880" t="s">
        <v>30</v>
      </c>
      <c r="B880" t="s">
        <v>43</v>
      </c>
      <c r="C880" t="s">
        <v>46</v>
      </c>
      <c r="D880" t="s">
        <v>33</v>
      </c>
      <c r="E880">
        <v>4</v>
      </c>
      <c r="F880" t="str">
        <f t="shared" si="13"/>
        <v>Average Per Device1-in-10June System Peak Day100% Cycling4</v>
      </c>
      <c r="G880">
        <v>0.5794108</v>
      </c>
      <c r="H880">
        <v>0.5794108</v>
      </c>
      <c r="I880">
        <v>69.511700000000005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11444</v>
      </c>
    </row>
    <row r="881" spans="1:15">
      <c r="A881" t="s">
        <v>52</v>
      </c>
      <c r="B881" t="s">
        <v>43</v>
      </c>
      <c r="C881" t="s">
        <v>46</v>
      </c>
      <c r="D881" t="s">
        <v>33</v>
      </c>
      <c r="E881">
        <v>4</v>
      </c>
      <c r="F881" t="str">
        <f t="shared" si="13"/>
        <v>Aggregate1-in-10June System Peak Day100% Cycling4</v>
      </c>
      <c r="G881">
        <v>8.1743279999999992</v>
      </c>
      <c r="H881">
        <v>8.1743279999999992</v>
      </c>
      <c r="I881">
        <v>69.511700000000005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11444</v>
      </c>
    </row>
    <row r="882" spans="1:15">
      <c r="A882" t="s">
        <v>31</v>
      </c>
      <c r="B882" t="s">
        <v>43</v>
      </c>
      <c r="C882" t="s">
        <v>46</v>
      </c>
      <c r="D882" t="s">
        <v>33</v>
      </c>
      <c r="E882">
        <v>5</v>
      </c>
      <c r="F882" t="str">
        <f t="shared" si="13"/>
        <v>Average Per Ton1-in-10June System Peak Day100% Cycling5</v>
      </c>
      <c r="G882">
        <v>0.15722330000000001</v>
      </c>
      <c r="H882">
        <v>0.15722330000000001</v>
      </c>
      <c r="I882">
        <v>68.137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11444</v>
      </c>
    </row>
    <row r="883" spans="1:15">
      <c r="A883" t="s">
        <v>29</v>
      </c>
      <c r="B883" t="s">
        <v>43</v>
      </c>
      <c r="C883" t="s">
        <v>46</v>
      </c>
      <c r="D883" t="s">
        <v>33</v>
      </c>
      <c r="E883">
        <v>5</v>
      </c>
      <c r="F883" t="str">
        <f t="shared" si="13"/>
        <v>Average Per Premise1-in-10June System Peak Day100% Cycling5</v>
      </c>
      <c r="G883">
        <v>0.70257939999999997</v>
      </c>
      <c r="H883">
        <v>0.70257939999999997</v>
      </c>
      <c r="I883">
        <v>68.137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11444</v>
      </c>
    </row>
    <row r="884" spans="1:15">
      <c r="A884" t="s">
        <v>30</v>
      </c>
      <c r="B884" t="s">
        <v>43</v>
      </c>
      <c r="C884" t="s">
        <v>46</v>
      </c>
      <c r="D884" t="s">
        <v>33</v>
      </c>
      <c r="E884">
        <v>5</v>
      </c>
      <c r="F884" t="str">
        <f t="shared" si="13"/>
        <v>Average Per Device1-in-10June System Peak Day100% Cycling5</v>
      </c>
      <c r="G884">
        <v>0.56991199999999997</v>
      </c>
      <c r="H884">
        <v>0.56991199999999997</v>
      </c>
      <c r="I884">
        <v>68.137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11444</v>
      </c>
    </row>
    <row r="885" spans="1:15">
      <c r="A885" t="s">
        <v>52</v>
      </c>
      <c r="B885" t="s">
        <v>43</v>
      </c>
      <c r="C885" t="s">
        <v>46</v>
      </c>
      <c r="D885" t="s">
        <v>33</v>
      </c>
      <c r="E885">
        <v>5</v>
      </c>
      <c r="F885" t="str">
        <f t="shared" si="13"/>
        <v>Aggregate1-in-10June System Peak Day100% Cycling5</v>
      </c>
      <c r="G885">
        <v>8.0403179999999992</v>
      </c>
      <c r="H885">
        <v>8.0403179999999992</v>
      </c>
      <c r="I885">
        <v>68.137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11444</v>
      </c>
    </row>
    <row r="886" spans="1:15">
      <c r="A886" t="s">
        <v>31</v>
      </c>
      <c r="B886" t="s">
        <v>43</v>
      </c>
      <c r="C886" t="s">
        <v>46</v>
      </c>
      <c r="D886" t="s">
        <v>33</v>
      </c>
      <c r="E886">
        <v>6</v>
      </c>
      <c r="F886" t="str">
        <f t="shared" si="13"/>
        <v>Average Per Ton1-in-10June System Peak Day100% Cycling6</v>
      </c>
      <c r="G886">
        <v>0.1652824</v>
      </c>
      <c r="H886">
        <v>0.1652824</v>
      </c>
      <c r="I886">
        <v>68.997500000000002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11444</v>
      </c>
    </row>
    <row r="887" spans="1:15">
      <c r="A887" t="s">
        <v>29</v>
      </c>
      <c r="B887" t="s">
        <v>43</v>
      </c>
      <c r="C887" t="s">
        <v>46</v>
      </c>
      <c r="D887" t="s">
        <v>33</v>
      </c>
      <c r="E887">
        <v>6</v>
      </c>
      <c r="F887" t="str">
        <f t="shared" si="13"/>
        <v>Average Per Premise1-in-10June System Peak Day100% Cycling6</v>
      </c>
      <c r="G887">
        <v>0.73859300000000006</v>
      </c>
      <c r="H887">
        <v>0.73859300000000006</v>
      </c>
      <c r="I887">
        <v>68.997500000000002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11444</v>
      </c>
    </row>
    <row r="888" spans="1:15">
      <c r="A888" t="s">
        <v>30</v>
      </c>
      <c r="B888" t="s">
        <v>43</v>
      </c>
      <c r="C888" t="s">
        <v>46</v>
      </c>
      <c r="D888" t="s">
        <v>33</v>
      </c>
      <c r="E888">
        <v>6</v>
      </c>
      <c r="F888" t="str">
        <f t="shared" si="13"/>
        <v>Average Per Device1-in-10June System Peak Day100% Cycling6</v>
      </c>
      <c r="G888">
        <v>0.59912520000000002</v>
      </c>
      <c r="H888">
        <v>0.59912520000000002</v>
      </c>
      <c r="I888">
        <v>68.997500000000002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11444</v>
      </c>
    </row>
    <row r="889" spans="1:15">
      <c r="A889" t="s">
        <v>52</v>
      </c>
      <c r="B889" t="s">
        <v>43</v>
      </c>
      <c r="C889" t="s">
        <v>46</v>
      </c>
      <c r="D889" t="s">
        <v>33</v>
      </c>
      <c r="E889">
        <v>6</v>
      </c>
      <c r="F889" t="str">
        <f t="shared" si="13"/>
        <v>Aggregate1-in-10June System Peak Day100% Cycling6</v>
      </c>
      <c r="G889">
        <v>8.4524589999999993</v>
      </c>
      <c r="H889">
        <v>8.4524589999999993</v>
      </c>
      <c r="I889">
        <v>68.997500000000002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11444</v>
      </c>
    </row>
    <row r="890" spans="1:15">
      <c r="A890" t="s">
        <v>31</v>
      </c>
      <c r="B890" t="s">
        <v>43</v>
      </c>
      <c r="C890" t="s">
        <v>46</v>
      </c>
      <c r="D890" t="s">
        <v>33</v>
      </c>
      <c r="E890">
        <v>7</v>
      </c>
      <c r="F890" t="str">
        <f t="shared" si="13"/>
        <v>Average Per Ton1-in-10June System Peak Day100% Cycling7</v>
      </c>
      <c r="G890">
        <v>0.19074450000000001</v>
      </c>
      <c r="H890">
        <v>0.19074450000000001</v>
      </c>
      <c r="I890">
        <v>71.883799999999994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11444</v>
      </c>
    </row>
    <row r="891" spans="1:15">
      <c r="A891" t="s">
        <v>29</v>
      </c>
      <c r="B891" t="s">
        <v>43</v>
      </c>
      <c r="C891" t="s">
        <v>46</v>
      </c>
      <c r="D891" t="s">
        <v>33</v>
      </c>
      <c r="E891">
        <v>7</v>
      </c>
      <c r="F891" t="str">
        <f t="shared" si="13"/>
        <v>Average Per Premise1-in-10June System Peak Day100% Cycling7</v>
      </c>
      <c r="G891">
        <v>0.85237470000000004</v>
      </c>
      <c r="H891">
        <v>0.85237470000000004</v>
      </c>
      <c r="I891">
        <v>71.883799999999994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11444</v>
      </c>
    </row>
    <row r="892" spans="1:15">
      <c r="A892" t="s">
        <v>30</v>
      </c>
      <c r="B892" t="s">
        <v>43</v>
      </c>
      <c r="C892" t="s">
        <v>46</v>
      </c>
      <c r="D892" t="s">
        <v>33</v>
      </c>
      <c r="E892">
        <v>7</v>
      </c>
      <c r="F892" t="str">
        <f t="shared" si="13"/>
        <v>Average Per Device1-in-10June System Peak Day100% Cycling7</v>
      </c>
      <c r="G892">
        <v>0.69142159999999997</v>
      </c>
      <c r="H892">
        <v>0.69142159999999997</v>
      </c>
      <c r="I892">
        <v>71.883799999999994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11444</v>
      </c>
    </row>
    <row r="893" spans="1:15">
      <c r="A893" t="s">
        <v>52</v>
      </c>
      <c r="B893" t="s">
        <v>43</v>
      </c>
      <c r="C893" t="s">
        <v>46</v>
      </c>
      <c r="D893" t="s">
        <v>33</v>
      </c>
      <c r="E893">
        <v>7</v>
      </c>
      <c r="F893" t="str">
        <f t="shared" si="13"/>
        <v>Aggregate1-in-10June System Peak Day100% Cycling7</v>
      </c>
      <c r="G893">
        <v>9.7545760000000001</v>
      </c>
      <c r="H893">
        <v>9.7545760000000001</v>
      </c>
      <c r="I893">
        <v>71.883799999999994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11444</v>
      </c>
    </row>
    <row r="894" spans="1:15">
      <c r="A894" t="s">
        <v>31</v>
      </c>
      <c r="B894" t="s">
        <v>43</v>
      </c>
      <c r="C894" t="s">
        <v>46</v>
      </c>
      <c r="D894" t="s">
        <v>33</v>
      </c>
      <c r="E894">
        <v>8</v>
      </c>
      <c r="F894" t="str">
        <f t="shared" si="13"/>
        <v>Average Per Ton1-in-10June System Peak Day100% Cycling8</v>
      </c>
      <c r="G894">
        <v>0.19949520000000001</v>
      </c>
      <c r="H894">
        <v>0.19949520000000001</v>
      </c>
      <c r="I894">
        <v>77.012200000000007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11444</v>
      </c>
    </row>
    <row r="895" spans="1:15">
      <c r="A895" t="s">
        <v>29</v>
      </c>
      <c r="B895" t="s">
        <v>43</v>
      </c>
      <c r="C895" t="s">
        <v>46</v>
      </c>
      <c r="D895" t="s">
        <v>33</v>
      </c>
      <c r="E895">
        <v>8</v>
      </c>
      <c r="F895" t="str">
        <f t="shared" si="13"/>
        <v>Average Per Premise1-in-10June System Peak Day100% Cycling8</v>
      </c>
      <c r="G895">
        <v>0.89147889999999996</v>
      </c>
      <c r="H895">
        <v>0.89147889999999996</v>
      </c>
      <c r="I895">
        <v>77.012200000000007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11444</v>
      </c>
    </row>
    <row r="896" spans="1:15">
      <c r="A896" t="s">
        <v>30</v>
      </c>
      <c r="B896" t="s">
        <v>43</v>
      </c>
      <c r="C896" t="s">
        <v>46</v>
      </c>
      <c r="D896" t="s">
        <v>33</v>
      </c>
      <c r="E896">
        <v>8</v>
      </c>
      <c r="F896" t="str">
        <f t="shared" si="13"/>
        <v>Average Per Device1-in-10June System Peak Day100% Cycling8</v>
      </c>
      <c r="G896">
        <v>0.72314179999999995</v>
      </c>
      <c r="H896">
        <v>0.72314179999999995</v>
      </c>
      <c r="I896">
        <v>77.012200000000007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11444</v>
      </c>
    </row>
    <row r="897" spans="1:15">
      <c r="A897" t="s">
        <v>52</v>
      </c>
      <c r="B897" t="s">
        <v>43</v>
      </c>
      <c r="C897" t="s">
        <v>46</v>
      </c>
      <c r="D897" t="s">
        <v>33</v>
      </c>
      <c r="E897">
        <v>8</v>
      </c>
      <c r="F897" t="str">
        <f t="shared" si="13"/>
        <v>Aggregate1-in-10June System Peak Day100% Cycling8</v>
      </c>
      <c r="G897">
        <v>10.20208</v>
      </c>
      <c r="H897">
        <v>10.20208</v>
      </c>
      <c r="I897">
        <v>77.012200000000007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11444</v>
      </c>
    </row>
    <row r="898" spans="1:15">
      <c r="A898" t="s">
        <v>31</v>
      </c>
      <c r="B898" t="s">
        <v>43</v>
      </c>
      <c r="C898" t="s">
        <v>46</v>
      </c>
      <c r="D898" t="s">
        <v>33</v>
      </c>
      <c r="E898">
        <v>9</v>
      </c>
      <c r="F898" t="str">
        <f t="shared" si="13"/>
        <v>Average Per Ton1-in-10June System Peak Day100% Cycling9</v>
      </c>
      <c r="G898">
        <v>0.21768570000000001</v>
      </c>
      <c r="H898">
        <v>0.21768570000000001</v>
      </c>
      <c r="I898">
        <v>80.486400000000003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11444</v>
      </c>
    </row>
    <row r="899" spans="1:15">
      <c r="A899" t="s">
        <v>29</v>
      </c>
      <c r="B899" t="s">
        <v>43</v>
      </c>
      <c r="C899" t="s">
        <v>46</v>
      </c>
      <c r="D899" t="s">
        <v>33</v>
      </c>
      <c r="E899">
        <v>9</v>
      </c>
      <c r="F899" t="str">
        <f t="shared" ref="F899:F962" si="14">CONCATENATE(A899,B899,C899,D899,E899)</f>
        <v>Average Per Premise1-in-10June System Peak Day100% Cycling9</v>
      </c>
      <c r="G899">
        <v>0.97276609999999997</v>
      </c>
      <c r="H899">
        <v>0.97276609999999997</v>
      </c>
      <c r="I899">
        <v>80.486400000000003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11444</v>
      </c>
    </row>
    <row r="900" spans="1:15">
      <c r="A900" t="s">
        <v>30</v>
      </c>
      <c r="B900" t="s">
        <v>43</v>
      </c>
      <c r="C900" t="s">
        <v>46</v>
      </c>
      <c r="D900" t="s">
        <v>33</v>
      </c>
      <c r="E900">
        <v>9</v>
      </c>
      <c r="F900" t="str">
        <f t="shared" si="14"/>
        <v>Average Per Device1-in-10June System Peak Day100% Cycling9</v>
      </c>
      <c r="G900">
        <v>0.78907959999999999</v>
      </c>
      <c r="H900">
        <v>0.78907959999999999</v>
      </c>
      <c r="I900">
        <v>80.486400000000003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11444</v>
      </c>
    </row>
    <row r="901" spans="1:15">
      <c r="A901" t="s">
        <v>52</v>
      </c>
      <c r="B901" t="s">
        <v>43</v>
      </c>
      <c r="C901" t="s">
        <v>46</v>
      </c>
      <c r="D901" t="s">
        <v>33</v>
      </c>
      <c r="E901">
        <v>9</v>
      </c>
      <c r="F901" t="str">
        <f t="shared" si="14"/>
        <v>Aggregate1-in-10June System Peak Day100% Cycling9</v>
      </c>
      <c r="G901">
        <v>11.13233</v>
      </c>
      <c r="H901">
        <v>11.13233</v>
      </c>
      <c r="I901">
        <v>80.486400000000003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11444</v>
      </c>
    </row>
    <row r="902" spans="1:15">
      <c r="A902" t="s">
        <v>31</v>
      </c>
      <c r="B902" t="s">
        <v>43</v>
      </c>
      <c r="C902" t="s">
        <v>46</v>
      </c>
      <c r="D902" t="s">
        <v>33</v>
      </c>
      <c r="E902">
        <v>10</v>
      </c>
      <c r="F902" t="str">
        <f t="shared" si="14"/>
        <v>Average Per Ton1-in-10June System Peak Day100% Cycling10</v>
      </c>
      <c r="G902">
        <v>0.2360109</v>
      </c>
      <c r="H902">
        <v>0.2360109</v>
      </c>
      <c r="I902">
        <v>82.248599999999996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11444</v>
      </c>
    </row>
    <row r="903" spans="1:15">
      <c r="A903" t="s">
        <v>29</v>
      </c>
      <c r="B903" t="s">
        <v>43</v>
      </c>
      <c r="C903" t="s">
        <v>46</v>
      </c>
      <c r="D903" t="s">
        <v>33</v>
      </c>
      <c r="E903">
        <v>10</v>
      </c>
      <c r="F903" t="str">
        <f t="shared" si="14"/>
        <v>Average Per Premise1-in-10June System Peak Day100% Cycling10</v>
      </c>
      <c r="G903">
        <v>1.054656</v>
      </c>
      <c r="H903">
        <v>1.054656</v>
      </c>
      <c r="I903">
        <v>82.248599999999996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11444</v>
      </c>
    </row>
    <row r="904" spans="1:15">
      <c r="A904" t="s">
        <v>30</v>
      </c>
      <c r="B904" t="s">
        <v>43</v>
      </c>
      <c r="C904" t="s">
        <v>46</v>
      </c>
      <c r="D904" t="s">
        <v>33</v>
      </c>
      <c r="E904">
        <v>10</v>
      </c>
      <c r="F904" t="str">
        <f t="shared" si="14"/>
        <v>Average Per Device1-in-10June System Peak Day100% Cycling10</v>
      </c>
      <c r="G904">
        <v>0.85550599999999999</v>
      </c>
      <c r="H904">
        <v>0.85550599999999999</v>
      </c>
      <c r="I904">
        <v>82.248599999999996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11444</v>
      </c>
    </row>
    <row r="905" spans="1:15">
      <c r="A905" t="s">
        <v>52</v>
      </c>
      <c r="B905" t="s">
        <v>43</v>
      </c>
      <c r="C905" t="s">
        <v>46</v>
      </c>
      <c r="D905" t="s">
        <v>33</v>
      </c>
      <c r="E905">
        <v>10</v>
      </c>
      <c r="F905" t="str">
        <f t="shared" si="14"/>
        <v>Aggregate1-in-10June System Peak Day100% Cycling10</v>
      </c>
      <c r="G905">
        <v>12.06948</v>
      </c>
      <c r="H905">
        <v>12.06948</v>
      </c>
      <c r="I905">
        <v>82.248599999999996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11444</v>
      </c>
    </row>
    <row r="906" spans="1:15">
      <c r="A906" t="s">
        <v>31</v>
      </c>
      <c r="B906" t="s">
        <v>43</v>
      </c>
      <c r="C906" t="s">
        <v>46</v>
      </c>
      <c r="D906" t="s">
        <v>33</v>
      </c>
      <c r="E906">
        <v>11</v>
      </c>
      <c r="F906" t="str">
        <f t="shared" si="14"/>
        <v>Average Per Ton1-in-10June System Peak Day100% Cycling11</v>
      </c>
      <c r="G906">
        <v>0.27075310000000002</v>
      </c>
      <c r="H906">
        <v>0.27075310000000002</v>
      </c>
      <c r="I906">
        <v>84.290400000000005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11444</v>
      </c>
    </row>
    <row r="907" spans="1:15">
      <c r="A907" t="s">
        <v>29</v>
      </c>
      <c r="B907" t="s">
        <v>43</v>
      </c>
      <c r="C907" t="s">
        <v>46</v>
      </c>
      <c r="D907" t="s">
        <v>33</v>
      </c>
      <c r="E907">
        <v>11</v>
      </c>
      <c r="F907" t="str">
        <f t="shared" si="14"/>
        <v>Average Per Premise1-in-10June System Peak Day100% Cycling11</v>
      </c>
      <c r="G907">
        <v>1.2099070000000001</v>
      </c>
      <c r="H907">
        <v>1.2099070000000001</v>
      </c>
      <c r="I907">
        <v>84.290400000000005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11444</v>
      </c>
    </row>
    <row r="908" spans="1:15">
      <c r="A908" t="s">
        <v>30</v>
      </c>
      <c r="B908" t="s">
        <v>43</v>
      </c>
      <c r="C908" t="s">
        <v>46</v>
      </c>
      <c r="D908" t="s">
        <v>33</v>
      </c>
      <c r="E908">
        <v>11</v>
      </c>
      <c r="F908" t="str">
        <f t="shared" si="14"/>
        <v>Average Per Device1-in-10June System Peak Day100% Cycling11</v>
      </c>
      <c r="G908">
        <v>0.98144169999999997</v>
      </c>
      <c r="H908">
        <v>0.98144169999999997</v>
      </c>
      <c r="I908">
        <v>84.290400000000005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11444</v>
      </c>
    </row>
    <row r="909" spans="1:15">
      <c r="A909" t="s">
        <v>52</v>
      </c>
      <c r="B909" t="s">
        <v>43</v>
      </c>
      <c r="C909" t="s">
        <v>46</v>
      </c>
      <c r="D909" t="s">
        <v>33</v>
      </c>
      <c r="E909">
        <v>11</v>
      </c>
      <c r="F909" t="str">
        <f t="shared" si="14"/>
        <v>Aggregate1-in-10June System Peak Day100% Cycling11</v>
      </c>
      <c r="G909">
        <v>13.84618</v>
      </c>
      <c r="H909">
        <v>13.84618</v>
      </c>
      <c r="I909">
        <v>84.290400000000005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11444</v>
      </c>
    </row>
    <row r="910" spans="1:15">
      <c r="A910" t="s">
        <v>31</v>
      </c>
      <c r="B910" t="s">
        <v>43</v>
      </c>
      <c r="C910" t="s">
        <v>46</v>
      </c>
      <c r="D910" t="s">
        <v>33</v>
      </c>
      <c r="E910">
        <v>12</v>
      </c>
      <c r="F910" t="str">
        <f t="shared" si="14"/>
        <v>Average Per Ton1-in-10June System Peak Day100% Cycling12</v>
      </c>
      <c r="G910">
        <v>0.30971549999999998</v>
      </c>
      <c r="H910">
        <v>0.30971549999999998</v>
      </c>
      <c r="I910">
        <v>85.285200000000003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11444</v>
      </c>
    </row>
    <row r="911" spans="1:15">
      <c r="A911" t="s">
        <v>29</v>
      </c>
      <c r="B911" t="s">
        <v>43</v>
      </c>
      <c r="C911" t="s">
        <v>46</v>
      </c>
      <c r="D911" t="s">
        <v>33</v>
      </c>
      <c r="E911">
        <v>12</v>
      </c>
      <c r="F911" t="str">
        <f t="shared" si="14"/>
        <v>Average Per Premise1-in-10June System Peak Day100% Cycling12</v>
      </c>
      <c r="G911">
        <v>1.3840170000000001</v>
      </c>
      <c r="H911">
        <v>1.3840170000000001</v>
      </c>
      <c r="I911">
        <v>85.285200000000003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11444</v>
      </c>
    </row>
    <row r="912" spans="1:15">
      <c r="A912" t="s">
        <v>30</v>
      </c>
      <c r="B912" t="s">
        <v>43</v>
      </c>
      <c r="C912" t="s">
        <v>46</v>
      </c>
      <c r="D912" t="s">
        <v>33</v>
      </c>
      <c r="E912">
        <v>12</v>
      </c>
      <c r="F912" t="str">
        <f t="shared" si="14"/>
        <v>Average Per Device1-in-10June System Peak Day100% Cycling12</v>
      </c>
      <c r="G912">
        <v>1.1226750000000001</v>
      </c>
      <c r="H912">
        <v>1.1226750000000001</v>
      </c>
      <c r="I912">
        <v>85.285200000000003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11444</v>
      </c>
    </row>
    <row r="913" spans="1:15">
      <c r="A913" t="s">
        <v>52</v>
      </c>
      <c r="B913" t="s">
        <v>43</v>
      </c>
      <c r="C913" t="s">
        <v>46</v>
      </c>
      <c r="D913" t="s">
        <v>33</v>
      </c>
      <c r="E913">
        <v>12</v>
      </c>
      <c r="F913" t="str">
        <f t="shared" si="14"/>
        <v>Aggregate1-in-10June System Peak Day100% Cycling12</v>
      </c>
      <c r="G913">
        <v>15.838699999999999</v>
      </c>
      <c r="H913">
        <v>15.838699999999999</v>
      </c>
      <c r="I913">
        <v>85.285200000000003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11444</v>
      </c>
    </row>
    <row r="914" spans="1:15">
      <c r="A914" t="s">
        <v>31</v>
      </c>
      <c r="B914" t="s">
        <v>43</v>
      </c>
      <c r="C914" t="s">
        <v>46</v>
      </c>
      <c r="D914" t="s">
        <v>33</v>
      </c>
      <c r="E914">
        <v>13</v>
      </c>
      <c r="F914" t="str">
        <f t="shared" si="14"/>
        <v>Average Per Ton1-in-10June System Peak Day100% Cycling13</v>
      </c>
      <c r="G914">
        <v>0.34655330000000001</v>
      </c>
      <c r="H914">
        <v>0.34655330000000001</v>
      </c>
      <c r="I914">
        <v>85.900099999999995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11444</v>
      </c>
    </row>
    <row r="915" spans="1:15">
      <c r="A915" t="s">
        <v>29</v>
      </c>
      <c r="B915" t="s">
        <v>43</v>
      </c>
      <c r="C915" t="s">
        <v>46</v>
      </c>
      <c r="D915" t="s">
        <v>33</v>
      </c>
      <c r="E915">
        <v>13</v>
      </c>
      <c r="F915" t="str">
        <f t="shared" si="14"/>
        <v>Average Per Premise1-in-10June System Peak Day100% Cycling13</v>
      </c>
      <c r="G915">
        <v>1.5486329999999999</v>
      </c>
      <c r="H915">
        <v>1.5486329999999999</v>
      </c>
      <c r="I915">
        <v>85.900099999999995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11444</v>
      </c>
    </row>
    <row r="916" spans="1:15">
      <c r="A916" t="s">
        <v>30</v>
      </c>
      <c r="B916" t="s">
        <v>43</v>
      </c>
      <c r="C916" t="s">
        <v>46</v>
      </c>
      <c r="D916" t="s">
        <v>33</v>
      </c>
      <c r="E916">
        <v>13</v>
      </c>
      <c r="F916" t="str">
        <f t="shared" si="14"/>
        <v>Average Per Device1-in-10June System Peak Day100% Cycling13</v>
      </c>
      <c r="G916">
        <v>1.2562059999999999</v>
      </c>
      <c r="H916">
        <v>1.2562059999999999</v>
      </c>
      <c r="I916">
        <v>85.900099999999995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11444</v>
      </c>
    </row>
    <row r="917" spans="1:15">
      <c r="A917" t="s">
        <v>52</v>
      </c>
      <c r="B917" t="s">
        <v>43</v>
      </c>
      <c r="C917" t="s">
        <v>46</v>
      </c>
      <c r="D917" t="s">
        <v>33</v>
      </c>
      <c r="E917">
        <v>13</v>
      </c>
      <c r="F917" t="str">
        <f t="shared" si="14"/>
        <v>Aggregate1-in-10June System Peak Day100% Cycling13</v>
      </c>
      <c r="G917">
        <v>17.722560000000001</v>
      </c>
      <c r="H917">
        <v>17.722560000000001</v>
      </c>
      <c r="I917">
        <v>85.900099999999995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11444</v>
      </c>
    </row>
    <row r="918" spans="1:15">
      <c r="A918" t="s">
        <v>31</v>
      </c>
      <c r="B918" t="s">
        <v>43</v>
      </c>
      <c r="C918" t="s">
        <v>46</v>
      </c>
      <c r="D918" t="s">
        <v>33</v>
      </c>
      <c r="E918">
        <v>14</v>
      </c>
      <c r="F918" t="str">
        <f t="shared" si="14"/>
        <v>Average Per Ton1-in-10June System Peak Day100% Cycling14</v>
      </c>
      <c r="G918">
        <v>0.25588880000000003</v>
      </c>
      <c r="H918">
        <v>0.36637629999999999</v>
      </c>
      <c r="I918">
        <v>86.138800000000003</v>
      </c>
      <c r="J918">
        <v>7.8333E-2</v>
      </c>
      <c r="K918">
        <v>9.7330200000000006E-2</v>
      </c>
      <c r="L918">
        <v>0.1104875</v>
      </c>
      <c r="M918">
        <v>0.1236449</v>
      </c>
      <c r="N918">
        <v>0.14264199999999999</v>
      </c>
      <c r="O918">
        <v>11444</v>
      </c>
    </row>
    <row r="919" spans="1:15">
      <c r="A919" t="s">
        <v>29</v>
      </c>
      <c r="B919" t="s">
        <v>43</v>
      </c>
      <c r="C919" t="s">
        <v>46</v>
      </c>
      <c r="D919" t="s">
        <v>33</v>
      </c>
      <c r="E919">
        <v>14</v>
      </c>
      <c r="F919" t="str">
        <f t="shared" si="14"/>
        <v>Average Per Premise1-in-10June System Peak Day100% Cycling14</v>
      </c>
      <c r="G919">
        <v>1.1434839999999999</v>
      </c>
      <c r="H919">
        <v>1.637216</v>
      </c>
      <c r="I919">
        <v>86.138800000000003</v>
      </c>
      <c r="J919">
        <v>0.35004479999999999</v>
      </c>
      <c r="K919">
        <v>0.43493670000000001</v>
      </c>
      <c r="L919">
        <v>0.49373260000000002</v>
      </c>
      <c r="M919">
        <v>0.55252849999999998</v>
      </c>
      <c r="N919">
        <v>0.63742049999999995</v>
      </c>
      <c r="O919">
        <v>11444</v>
      </c>
    </row>
    <row r="920" spans="1:15">
      <c r="A920" t="s">
        <v>30</v>
      </c>
      <c r="B920" t="s">
        <v>43</v>
      </c>
      <c r="C920" t="s">
        <v>46</v>
      </c>
      <c r="D920" t="s">
        <v>33</v>
      </c>
      <c r="E920">
        <v>14</v>
      </c>
      <c r="F920" t="str">
        <f t="shared" si="14"/>
        <v>Average Per Device1-in-10June System Peak Day100% Cycling14</v>
      </c>
      <c r="G920">
        <v>0.92756070000000002</v>
      </c>
      <c r="H920">
        <v>1.3280620000000001</v>
      </c>
      <c r="I920">
        <v>86.138800000000003</v>
      </c>
      <c r="J920">
        <v>0.28394619999999998</v>
      </c>
      <c r="K920">
        <v>0.35280810000000001</v>
      </c>
      <c r="L920">
        <v>0.40050160000000001</v>
      </c>
      <c r="M920">
        <v>0.44819510000000001</v>
      </c>
      <c r="N920">
        <v>0.51705699999999999</v>
      </c>
      <c r="O920">
        <v>11444</v>
      </c>
    </row>
    <row r="921" spans="1:15">
      <c r="A921" t="s">
        <v>52</v>
      </c>
      <c r="B921" t="s">
        <v>43</v>
      </c>
      <c r="C921" t="s">
        <v>46</v>
      </c>
      <c r="D921" t="s">
        <v>33</v>
      </c>
      <c r="E921">
        <v>14</v>
      </c>
      <c r="F921" t="str">
        <f t="shared" si="14"/>
        <v>Aggregate1-in-10June System Peak Day100% Cycling14</v>
      </c>
      <c r="G921">
        <v>13.086029999999999</v>
      </c>
      <c r="H921">
        <v>18.7363</v>
      </c>
      <c r="I921">
        <v>86.138800000000003</v>
      </c>
      <c r="J921">
        <v>4.0059120000000004</v>
      </c>
      <c r="K921">
        <v>4.9774159999999998</v>
      </c>
      <c r="L921">
        <v>5.6502759999999999</v>
      </c>
      <c r="M921">
        <v>6.323137</v>
      </c>
      <c r="N921">
        <v>7.2946400000000002</v>
      </c>
      <c r="O921">
        <v>11444</v>
      </c>
    </row>
    <row r="922" spans="1:15">
      <c r="A922" t="s">
        <v>31</v>
      </c>
      <c r="B922" t="s">
        <v>43</v>
      </c>
      <c r="C922" t="s">
        <v>46</v>
      </c>
      <c r="D922" t="s">
        <v>33</v>
      </c>
      <c r="E922">
        <v>15</v>
      </c>
      <c r="F922" t="str">
        <f t="shared" si="14"/>
        <v>Average Per Ton1-in-10June System Peak Day100% Cycling15</v>
      </c>
      <c r="G922">
        <v>0.25429210000000002</v>
      </c>
      <c r="H922">
        <v>0.3968621</v>
      </c>
      <c r="I922">
        <v>87.295299999999997</v>
      </c>
      <c r="J922">
        <v>0.10107869999999999</v>
      </c>
      <c r="K922">
        <v>0.12559210000000001</v>
      </c>
      <c r="L922">
        <v>0.14257</v>
      </c>
      <c r="M922">
        <v>0.15954779999999999</v>
      </c>
      <c r="N922">
        <v>0.18406120000000001</v>
      </c>
      <c r="O922">
        <v>11444</v>
      </c>
    </row>
    <row r="923" spans="1:15">
      <c r="A923" t="s">
        <v>29</v>
      </c>
      <c r="B923" t="s">
        <v>43</v>
      </c>
      <c r="C923" t="s">
        <v>46</v>
      </c>
      <c r="D923" t="s">
        <v>33</v>
      </c>
      <c r="E923">
        <v>15</v>
      </c>
      <c r="F923" t="str">
        <f t="shared" si="14"/>
        <v>Average Per Premise1-in-10June System Peak Day100% Cycling15</v>
      </c>
      <c r="G923">
        <v>1.1363479999999999</v>
      </c>
      <c r="H923">
        <v>1.773447</v>
      </c>
      <c r="I923">
        <v>87.295299999999997</v>
      </c>
      <c r="J923">
        <v>0.45168779999999997</v>
      </c>
      <c r="K923">
        <v>0.56123000000000001</v>
      </c>
      <c r="L923">
        <v>0.63709859999999996</v>
      </c>
      <c r="M923">
        <v>0.71296720000000002</v>
      </c>
      <c r="N923">
        <v>0.8225093</v>
      </c>
      <c r="O923">
        <v>11444</v>
      </c>
    </row>
    <row r="924" spans="1:15">
      <c r="A924" t="s">
        <v>30</v>
      </c>
      <c r="B924" t="s">
        <v>43</v>
      </c>
      <c r="C924" t="s">
        <v>46</v>
      </c>
      <c r="D924" t="s">
        <v>33</v>
      </c>
      <c r="E924">
        <v>15</v>
      </c>
      <c r="F924" t="str">
        <f t="shared" si="14"/>
        <v>Average Per Device1-in-10June System Peak Day100% Cycling15</v>
      </c>
      <c r="G924">
        <v>0.92177279999999995</v>
      </c>
      <c r="H924">
        <v>1.438569</v>
      </c>
      <c r="I924">
        <v>87.295299999999997</v>
      </c>
      <c r="J924">
        <v>0.3663961</v>
      </c>
      <c r="K924">
        <v>0.45525349999999998</v>
      </c>
      <c r="L924">
        <v>0.51679589999999997</v>
      </c>
      <c r="M924">
        <v>0.57833829999999997</v>
      </c>
      <c r="N924">
        <v>0.66719569999999995</v>
      </c>
      <c r="O924">
        <v>11444</v>
      </c>
    </row>
    <row r="925" spans="1:15">
      <c r="A925" t="s">
        <v>52</v>
      </c>
      <c r="B925" t="s">
        <v>43</v>
      </c>
      <c r="C925" t="s">
        <v>46</v>
      </c>
      <c r="D925" t="s">
        <v>33</v>
      </c>
      <c r="E925">
        <v>15</v>
      </c>
      <c r="F925" t="str">
        <f t="shared" si="14"/>
        <v>Aggregate1-in-10June System Peak Day100% Cycling15</v>
      </c>
      <c r="G925">
        <v>13.00437</v>
      </c>
      <c r="H925">
        <v>20.29533</v>
      </c>
      <c r="I925">
        <v>87.295299999999997</v>
      </c>
      <c r="J925">
        <v>5.1691159999999998</v>
      </c>
      <c r="K925">
        <v>6.4227160000000003</v>
      </c>
      <c r="L925">
        <v>7.2909560000000004</v>
      </c>
      <c r="M925">
        <v>8.1591959999999997</v>
      </c>
      <c r="N925">
        <v>9.4127960000000002</v>
      </c>
      <c r="O925">
        <v>11444</v>
      </c>
    </row>
    <row r="926" spans="1:15">
      <c r="A926" t="s">
        <v>31</v>
      </c>
      <c r="B926" t="s">
        <v>43</v>
      </c>
      <c r="C926" t="s">
        <v>46</v>
      </c>
      <c r="D926" t="s">
        <v>33</v>
      </c>
      <c r="E926">
        <v>16</v>
      </c>
      <c r="F926" t="str">
        <f t="shared" si="14"/>
        <v>Average Per Ton1-in-10June System Peak Day100% Cycling16</v>
      </c>
      <c r="G926">
        <v>0.27275369999999999</v>
      </c>
      <c r="H926">
        <v>0.42914350000000001</v>
      </c>
      <c r="I926">
        <v>87.411699999999996</v>
      </c>
      <c r="J926">
        <v>0.11087660000000001</v>
      </c>
      <c r="K926">
        <v>0.1377661</v>
      </c>
      <c r="L926">
        <v>0.15638969999999999</v>
      </c>
      <c r="M926">
        <v>0.17501330000000001</v>
      </c>
      <c r="N926">
        <v>0.20190279999999999</v>
      </c>
      <c r="O926">
        <v>11444</v>
      </c>
    </row>
    <row r="927" spans="1:15">
      <c r="A927" t="s">
        <v>29</v>
      </c>
      <c r="B927" t="s">
        <v>43</v>
      </c>
      <c r="C927" t="s">
        <v>46</v>
      </c>
      <c r="D927" t="s">
        <v>33</v>
      </c>
      <c r="E927">
        <v>16</v>
      </c>
      <c r="F927" t="str">
        <f t="shared" si="14"/>
        <v>Average Per Premise1-in-10June System Peak Day100% Cycling16</v>
      </c>
      <c r="G927">
        <v>1.218847</v>
      </c>
      <c r="H927">
        <v>1.917702</v>
      </c>
      <c r="I927">
        <v>87.411699999999996</v>
      </c>
      <c r="J927">
        <v>0.4954713</v>
      </c>
      <c r="K927">
        <v>0.61563179999999995</v>
      </c>
      <c r="L927">
        <v>0.69885450000000005</v>
      </c>
      <c r="M927">
        <v>0.78207729999999998</v>
      </c>
      <c r="N927">
        <v>0.90223770000000003</v>
      </c>
      <c r="O927">
        <v>11444</v>
      </c>
    </row>
    <row r="928" spans="1:15">
      <c r="A928" t="s">
        <v>30</v>
      </c>
      <c r="B928" t="s">
        <v>43</v>
      </c>
      <c r="C928" t="s">
        <v>46</v>
      </c>
      <c r="D928" t="s">
        <v>33</v>
      </c>
      <c r="E928">
        <v>16</v>
      </c>
      <c r="F928" t="str">
        <f t="shared" si="14"/>
        <v>Average Per Device1-in-10June System Peak Day100% Cycling16</v>
      </c>
      <c r="G928">
        <v>0.98869359999999995</v>
      </c>
      <c r="H928">
        <v>1.5555840000000001</v>
      </c>
      <c r="I928">
        <v>87.411699999999996</v>
      </c>
      <c r="J928">
        <v>0.40191199999999999</v>
      </c>
      <c r="K928">
        <v>0.49938270000000001</v>
      </c>
      <c r="L928">
        <v>0.56689049999999996</v>
      </c>
      <c r="M928">
        <v>0.63439840000000003</v>
      </c>
      <c r="N928">
        <v>0.73186910000000005</v>
      </c>
      <c r="O928">
        <v>11444</v>
      </c>
    </row>
    <row r="929" spans="1:15">
      <c r="A929" t="s">
        <v>52</v>
      </c>
      <c r="B929" t="s">
        <v>43</v>
      </c>
      <c r="C929" t="s">
        <v>46</v>
      </c>
      <c r="D929" t="s">
        <v>33</v>
      </c>
      <c r="E929">
        <v>16</v>
      </c>
      <c r="F929" t="str">
        <f t="shared" si="14"/>
        <v>Aggregate1-in-10June System Peak Day100% Cycling16</v>
      </c>
      <c r="G929">
        <v>13.94849</v>
      </c>
      <c r="H929">
        <v>21.946179999999998</v>
      </c>
      <c r="I929">
        <v>87.411699999999996</v>
      </c>
      <c r="J929">
        <v>5.6701740000000003</v>
      </c>
      <c r="K929">
        <v>7.0452899999999996</v>
      </c>
      <c r="L929">
        <v>7.9976909999999997</v>
      </c>
      <c r="M929">
        <v>8.9500919999999997</v>
      </c>
      <c r="N929">
        <v>10.32521</v>
      </c>
      <c r="O929">
        <v>11444</v>
      </c>
    </row>
    <row r="930" spans="1:15">
      <c r="A930" t="s">
        <v>31</v>
      </c>
      <c r="B930" t="s">
        <v>43</v>
      </c>
      <c r="C930" t="s">
        <v>46</v>
      </c>
      <c r="D930" t="s">
        <v>33</v>
      </c>
      <c r="E930">
        <v>17</v>
      </c>
      <c r="F930" t="str">
        <f t="shared" si="14"/>
        <v>Average Per Ton1-in-10June System Peak Day100% Cycling17</v>
      </c>
      <c r="G930">
        <v>0.28820190000000001</v>
      </c>
      <c r="H930">
        <v>0.48102149999999999</v>
      </c>
      <c r="I930">
        <v>86.092500000000001</v>
      </c>
      <c r="J930">
        <v>0.13670450000000001</v>
      </c>
      <c r="K930">
        <v>0.1698577</v>
      </c>
      <c r="L930">
        <v>0.19281960000000001</v>
      </c>
      <c r="M930">
        <v>0.21578140000000001</v>
      </c>
      <c r="N930">
        <v>0.24893460000000001</v>
      </c>
      <c r="O930">
        <v>11444</v>
      </c>
    </row>
    <row r="931" spans="1:15">
      <c r="A931" t="s">
        <v>29</v>
      </c>
      <c r="B931" t="s">
        <v>43</v>
      </c>
      <c r="C931" t="s">
        <v>46</v>
      </c>
      <c r="D931" t="s">
        <v>33</v>
      </c>
      <c r="E931">
        <v>17</v>
      </c>
      <c r="F931" t="str">
        <f t="shared" si="14"/>
        <v>Average Per Premise1-in-10June System Peak Day100% Cycling17</v>
      </c>
      <c r="G931">
        <v>1.2878799999999999</v>
      </c>
      <c r="H931">
        <v>2.1495280000000001</v>
      </c>
      <c r="I931">
        <v>86.092500000000001</v>
      </c>
      <c r="J931">
        <v>0.61088779999999998</v>
      </c>
      <c r="K931">
        <v>0.75903869999999996</v>
      </c>
      <c r="L931">
        <v>0.86164759999999996</v>
      </c>
      <c r="M931">
        <v>0.96425649999999996</v>
      </c>
      <c r="N931">
        <v>1.1124069999999999</v>
      </c>
      <c r="O931">
        <v>11444</v>
      </c>
    </row>
    <row r="932" spans="1:15">
      <c r="A932" t="s">
        <v>30</v>
      </c>
      <c r="B932" t="s">
        <v>43</v>
      </c>
      <c r="C932" t="s">
        <v>46</v>
      </c>
      <c r="D932" t="s">
        <v>33</v>
      </c>
      <c r="E932">
        <v>17</v>
      </c>
      <c r="F932" t="str">
        <f t="shared" si="14"/>
        <v>Average Per Device1-in-10June System Peak Day100% Cycling17</v>
      </c>
      <c r="G932">
        <v>1.044691</v>
      </c>
      <c r="H932">
        <v>1.743635</v>
      </c>
      <c r="I932">
        <v>86.092500000000001</v>
      </c>
      <c r="J932">
        <v>0.49553439999999999</v>
      </c>
      <c r="K932">
        <v>0.61571019999999999</v>
      </c>
      <c r="L932">
        <v>0.69894350000000005</v>
      </c>
      <c r="M932">
        <v>0.78217689999999995</v>
      </c>
      <c r="N932">
        <v>0.90235270000000001</v>
      </c>
      <c r="O932">
        <v>11444</v>
      </c>
    </row>
    <row r="933" spans="1:15">
      <c r="A933" t="s">
        <v>52</v>
      </c>
      <c r="B933" t="s">
        <v>43</v>
      </c>
      <c r="C933" t="s">
        <v>46</v>
      </c>
      <c r="D933" t="s">
        <v>33</v>
      </c>
      <c r="E933">
        <v>17</v>
      </c>
      <c r="F933" t="str">
        <f t="shared" si="14"/>
        <v>Aggregate1-in-10June System Peak Day100% Cycling17</v>
      </c>
      <c r="G933">
        <v>14.7385</v>
      </c>
      <c r="H933">
        <v>24.5992</v>
      </c>
      <c r="I933">
        <v>86.092500000000001</v>
      </c>
      <c r="J933">
        <v>6.9909999999999997</v>
      </c>
      <c r="K933">
        <v>8.686439</v>
      </c>
      <c r="L933">
        <v>9.8606949999999998</v>
      </c>
      <c r="M933">
        <v>11.03495</v>
      </c>
      <c r="N933">
        <v>12.73039</v>
      </c>
      <c r="O933">
        <v>11444</v>
      </c>
    </row>
    <row r="934" spans="1:15">
      <c r="A934" t="s">
        <v>31</v>
      </c>
      <c r="B934" t="s">
        <v>43</v>
      </c>
      <c r="C934" t="s">
        <v>46</v>
      </c>
      <c r="D934" t="s">
        <v>33</v>
      </c>
      <c r="E934">
        <v>18</v>
      </c>
      <c r="F934" t="str">
        <f t="shared" si="14"/>
        <v>Average Per Ton1-in-10June System Peak Day100% Cycling18</v>
      </c>
      <c r="G934">
        <v>0.36578149999999998</v>
      </c>
      <c r="H934">
        <v>0.51912510000000001</v>
      </c>
      <c r="I934">
        <v>82.251999999999995</v>
      </c>
      <c r="J934">
        <v>0.10871699999999999</v>
      </c>
      <c r="K934">
        <v>0.1350828</v>
      </c>
      <c r="L934">
        <v>0.1533436</v>
      </c>
      <c r="M934">
        <v>0.17160449999999999</v>
      </c>
      <c r="N934">
        <v>0.19797020000000001</v>
      </c>
      <c r="O934">
        <v>11444</v>
      </c>
    </row>
    <row r="935" spans="1:15">
      <c r="A935" t="s">
        <v>29</v>
      </c>
      <c r="B935" t="s">
        <v>43</v>
      </c>
      <c r="C935" t="s">
        <v>46</v>
      </c>
      <c r="D935" t="s">
        <v>33</v>
      </c>
      <c r="E935">
        <v>18</v>
      </c>
      <c r="F935" t="str">
        <f t="shared" si="14"/>
        <v>Average Per Premise1-in-10June System Peak Day100% Cycling18</v>
      </c>
      <c r="G935">
        <v>1.634558</v>
      </c>
      <c r="H935">
        <v>2.3197999999999999</v>
      </c>
      <c r="I935">
        <v>82.251999999999995</v>
      </c>
      <c r="J935">
        <v>0.48582069999999999</v>
      </c>
      <c r="K935">
        <v>0.60364070000000003</v>
      </c>
      <c r="L935">
        <v>0.68524249999999998</v>
      </c>
      <c r="M935">
        <v>0.76684430000000003</v>
      </c>
      <c r="N935">
        <v>0.88466429999999996</v>
      </c>
      <c r="O935">
        <v>11444</v>
      </c>
    </row>
    <row r="936" spans="1:15">
      <c r="A936" t="s">
        <v>30</v>
      </c>
      <c r="B936" t="s">
        <v>43</v>
      </c>
      <c r="C936" t="s">
        <v>46</v>
      </c>
      <c r="D936" t="s">
        <v>33</v>
      </c>
      <c r="E936">
        <v>18</v>
      </c>
      <c r="F936" t="str">
        <f t="shared" si="14"/>
        <v>Average Per Device1-in-10June System Peak Day100% Cycling18</v>
      </c>
      <c r="G936">
        <v>1.325906</v>
      </c>
      <c r="H936">
        <v>1.8817550000000001</v>
      </c>
      <c r="I936">
        <v>82.251999999999995</v>
      </c>
      <c r="J936">
        <v>0.39408369999999998</v>
      </c>
      <c r="K936">
        <v>0.48965589999999998</v>
      </c>
      <c r="L936">
        <v>0.55584889999999998</v>
      </c>
      <c r="M936">
        <v>0.62204190000000004</v>
      </c>
      <c r="N936">
        <v>0.71761399999999997</v>
      </c>
      <c r="O936">
        <v>11444</v>
      </c>
    </row>
    <row r="937" spans="1:15">
      <c r="A937" t="s">
        <v>52</v>
      </c>
      <c r="B937" t="s">
        <v>43</v>
      </c>
      <c r="C937" t="s">
        <v>46</v>
      </c>
      <c r="D937" t="s">
        <v>33</v>
      </c>
      <c r="E937">
        <v>18</v>
      </c>
      <c r="F937" t="str">
        <f t="shared" si="14"/>
        <v>Aggregate1-in-10June System Peak Day100% Cycling18</v>
      </c>
      <c r="G937">
        <v>18.705880000000001</v>
      </c>
      <c r="H937">
        <v>26.547799999999999</v>
      </c>
      <c r="I937">
        <v>82.251999999999995</v>
      </c>
      <c r="J937">
        <v>5.5597320000000003</v>
      </c>
      <c r="K937">
        <v>6.9080649999999997</v>
      </c>
      <c r="L937">
        <v>7.8419160000000003</v>
      </c>
      <c r="M937">
        <v>8.7757660000000008</v>
      </c>
      <c r="N937">
        <v>10.1241</v>
      </c>
      <c r="O937">
        <v>11444</v>
      </c>
    </row>
    <row r="938" spans="1:15">
      <c r="A938" t="s">
        <v>31</v>
      </c>
      <c r="B938" t="s">
        <v>43</v>
      </c>
      <c r="C938" t="s">
        <v>46</v>
      </c>
      <c r="D938" t="s">
        <v>33</v>
      </c>
      <c r="E938">
        <v>19</v>
      </c>
      <c r="F938" t="str">
        <f t="shared" si="14"/>
        <v>Average Per Ton1-in-10June System Peak Day100% Cycling19</v>
      </c>
      <c r="G938">
        <v>0.50610409999999995</v>
      </c>
      <c r="H938">
        <v>0.52393029999999996</v>
      </c>
      <c r="I938">
        <v>79.262100000000004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11444</v>
      </c>
    </row>
    <row r="939" spans="1:15">
      <c r="A939" t="s">
        <v>29</v>
      </c>
      <c r="B939" t="s">
        <v>43</v>
      </c>
      <c r="C939" t="s">
        <v>46</v>
      </c>
      <c r="D939" t="s">
        <v>33</v>
      </c>
      <c r="E939">
        <v>19</v>
      </c>
      <c r="F939" t="str">
        <f t="shared" si="14"/>
        <v>Average Per Premise1-in-10June System Peak Day100% Cycling19</v>
      </c>
      <c r="G939">
        <v>2.2616139999999998</v>
      </c>
      <c r="H939">
        <v>2.3412730000000002</v>
      </c>
      <c r="I939">
        <v>79.262100000000004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11444</v>
      </c>
    </row>
    <row r="940" spans="1:15">
      <c r="A940" t="s">
        <v>30</v>
      </c>
      <c r="B940" t="s">
        <v>43</v>
      </c>
      <c r="C940" t="s">
        <v>46</v>
      </c>
      <c r="D940" t="s">
        <v>33</v>
      </c>
      <c r="E940">
        <v>19</v>
      </c>
      <c r="F940" t="str">
        <f t="shared" si="14"/>
        <v>Average Per Device1-in-10June System Peak Day100% Cycling19</v>
      </c>
      <c r="G940">
        <v>1.8345549999999999</v>
      </c>
      <c r="H940">
        <v>1.899173</v>
      </c>
      <c r="I940">
        <v>79.262100000000004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11444</v>
      </c>
    </row>
    <row r="941" spans="1:15">
      <c r="A941" t="s">
        <v>52</v>
      </c>
      <c r="B941" t="s">
        <v>43</v>
      </c>
      <c r="C941" t="s">
        <v>46</v>
      </c>
      <c r="D941" t="s">
        <v>33</v>
      </c>
      <c r="E941">
        <v>19</v>
      </c>
      <c r="F941" t="str">
        <f t="shared" si="14"/>
        <v>Aggregate1-in-10June System Peak Day100% Cycling19</v>
      </c>
      <c r="G941">
        <v>25.881910000000001</v>
      </c>
      <c r="H941">
        <v>26.793530000000001</v>
      </c>
      <c r="I941">
        <v>79.262100000000004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11444</v>
      </c>
    </row>
    <row r="942" spans="1:15">
      <c r="A942" t="s">
        <v>31</v>
      </c>
      <c r="B942" t="s">
        <v>43</v>
      </c>
      <c r="C942" t="s">
        <v>46</v>
      </c>
      <c r="D942" t="s">
        <v>33</v>
      </c>
      <c r="E942">
        <v>20</v>
      </c>
      <c r="F942" t="str">
        <f t="shared" si="14"/>
        <v>Average Per Ton1-in-10June System Peak Day100% Cycling20</v>
      </c>
      <c r="G942">
        <v>0.57681320000000003</v>
      </c>
      <c r="H942">
        <v>0.49983460000000002</v>
      </c>
      <c r="I942">
        <v>76.996899999999997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11444</v>
      </c>
    </row>
    <row r="943" spans="1:15">
      <c r="A943" t="s">
        <v>29</v>
      </c>
      <c r="B943" t="s">
        <v>43</v>
      </c>
      <c r="C943" t="s">
        <v>46</v>
      </c>
      <c r="D943" t="s">
        <v>33</v>
      </c>
      <c r="E943">
        <v>20</v>
      </c>
      <c r="F943" t="str">
        <f t="shared" si="14"/>
        <v>Average Per Premise1-in-10June System Peak Day100% Cycling20</v>
      </c>
      <c r="G943">
        <v>2.5775899999999998</v>
      </c>
      <c r="H943">
        <v>2.2335980000000002</v>
      </c>
      <c r="I943">
        <v>76.996899999999997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11444</v>
      </c>
    </row>
    <row r="944" spans="1:15">
      <c r="A944" t="s">
        <v>30</v>
      </c>
      <c r="B944" t="s">
        <v>43</v>
      </c>
      <c r="C944" t="s">
        <v>46</v>
      </c>
      <c r="D944" t="s">
        <v>33</v>
      </c>
      <c r="E944">
        <v>20</v>
      </c>
      <c r="F944" t="str">
        <f t="shared" si="14"/>
        <v>Average Per Device1-in-10June System Peak Day100% Cycling20</v>
      </c>
      <c r="G944">
        <v>2.0908660000000001</v>
      </c>
      <c r="H944">
        <v>1.8118300000000001</v>
      </c>
      <c r="I944">
        <v>76.996899999999997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11444</v>
      </c>
    </row>
    <row r="945" spans="1:15">
      <c r="A945" t="s">
        <v>52</v>
      </c>
      <c r="B945" t="s">
        <v>43</v>
      </c>
      <c r="C945" t="s">
        <v>46</v>
      </c>
      <c r="D945" t="s">
        <v>33</v>
      </c>
      <c r="E945">
        <v>20</v>
      </c>
      <c r="F945" t="str">
        <f t="shared" si="14"/>
        <v>Aggregate1-in-10June System Peak Day100% Cycling20</v>
      </c>
      <c r="G945">
        <v>29.49793</v>
      </c>
      <c r="H945">
        <v>25.56129</v>
      </c>
      <c r="I945">
        <v>76.996899999999997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11444</v>
      </c>
    </row>
    <row r="946" spans="1:15">
      <c r="A946" t="s">
        <v>31</v>
      </c>
      <c r="B946" t="s">
        <v>43</v>
      </c>
      <c r="C946" t="s">
        <v>46</v>
      </c>
      <c r="D946" t="s">
        <v>33</v>
      </c>
      <c r="E946">
        <v>21</v>
      </c>
      <c r="F946" t="str">
        <f t="shared" si="14"/>
        <v>Average Per Ton1-in-10June System Peak Day100% Cycling21</v>
      </c>
      <c r="G946">
        <v>0.57279259999999999</v>
      </c>
      <c r="H946">
        <v>0.49263990000000002</v>
      </c>
      <c r="I946">
        <v>74.067800000000005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11444</v>
      </c>
    </row>
    <row r="947" spans="1:15">
      <c r="A947" t="s">
        <v>29</v>
      </c>
      <c r="B947" t="s">
        <v>43</v>
      </c>
      <c r="C947" t="s">
        <v>46</v>
      </c>
      <c r="D947" t="s">
        <v>33</v>
      </c>
      <c r="E947">
        <v>21</v>
      </c>
      <c r="F947" t="str">
        <f t="shared" si="14"/>
        <v>Average Per Premise1-in-10June System Peak Day100% Cycling21</v>
      </c>
      <c r="G947">
        <v>2.5596230000000002</v>
      </c>
      <c r="H947">
        <v>2.2014469999999999</v>
      </c>
      <c r="I947">
        <v>74.067800000000005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11444</v>
      </c>
    </row>
    <row r="948" spans="1:15">
      <c r="A948" t="s">
        <v>30</v>
      </c>
      <c r="B948" t="s">
        <v>43</v>
      </c>
      <c r="C948" t="s">
        <v>46</v>
      </c>
      <c r="D948" t="s">
        <v>33</v>
      </c>
      <c r="E948">
        <v>21</v>
      </c>
      <c r="F948" t="str">
        <f t="shared" si="14"/>
        <v>Average Per Device1-in-10June System Peak Day100% Cycling21</v>
      </c>
      <c r="G948">
        <v>2.076292</v>
      </c>
      <c r="H948">
        <v>1.7857499999999999</v>
      </c>
      <c r="I948">
        <v>74.067800000000005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11444</v>
      </c>
    </row>
    <row r="949" spans="1:15">
      <c r="A949" t="s">
        <v>52</v>
      </c>
      <c r="B949" t="s">
        <v>43</v>
      </c>
      <c r="C949" t="s">
        <v>46</v>
      </c>
      <c r="D949" t="s">
        <v>33</v>
      </c>
      <c r="E949">
        <v>21</v>
      </c>
      <c r="F949" t="str">
        <f t="shared" si="14"/>
        <v>Aggregate1-in-10June System Peak Day100% Cycling21</v>
      </c>
      <c r="G949">
        <v>29.29233</v>
      </c>
      <c r="H949">
        <v>25.193359999999998</v>
      </c>
      <c r="I949">
        <v>74.067800000000005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11444</v>
      </c>
    </row>
    <row r="950" spans="1:15">
      <c r="A950" t="s">
        <v>31</v>
      </c>
      <c r="B950" t="s">
        <v>43</v>
      </c>
      <c r="C950" t="s">
        <v>46</v>
      </c>
      <c r="D950" t="s">
        <v>33</v>
      </c>
      <c r="E950">
        <v>22</v>
      </c>
      <c r="F950" t="str">
        <f t="shared" si="14"/>
        <v>Average Per Ton1-in-10June System Peak Day100% Cycling22</v>
      </c>
      <c r="G950">
        <v>0.50273939999999995</v>
      </c>
      <c r="H950">
        <v>0.4434361</v>
      </c>
      <c r="I950">
        <v>71.891300000000001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11444</v>
      </c>
    </row>
    <row r="951" spans="1:15">
      <c r="A951" t="s">
        <v>29</v>
      </c>
      <c r="B951" t="s">
        <v>43</v>
      </c>
      <c r="C951" t="s">
        <v>46</v>
      </c>
      <c r="D951" t="s">
        <v>33</v>
      </c>
      <c r="E951">
        <v>22</v>
      </c>
      <c r="F951" t="str">
        <f t="shared" si="14"/>
        <v>Average Per Premise1-in-10June System Peak Day100% Cycling22</v>
      </c>
      <c r="G951">
        <v>2.246578</v>
      </c>
      <c r="H951">
        <v>1.981571</v>
      </c>
      <c r="I951">
        <v>71.891300000000001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11444</v>
      </c>
    </row>
    <row r="952" spans="1:15">
      <c r="A952" t="s">
        <v>30</v>
      </c>
      <c r="B952" t="s">
        <v>43</v>
      </c>
      <c r="C952" t="s">
        <v>46</v>
      </c>
      <c r="D952" t="s">
        <v>33</v>
      </c>
      <c r="E952">
        <v>22</v>
      </c>
      <c r="F952" t="str">
        <f t="shared" si="14"/>
        <v>Average Per Device1-in-10June System Peak Day100% Cycling22</v>
      </c>
      <c r="G952">
        <v>1.8223590000000001</v>
      </c>
      <c r="H952">
        <v>1.6073930000000001</v>
      </c>
      <c r="I952">
        <v>71.891300000000001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11444</v>
      </c>
    </row>
    <row r="953" spans="1:15">
      <c r="A953" t="s">
        <v>52</v>
      </c>
      <c r="B953" t="s">
        <v>43</v>
      </c>
      <c r="C953" t="s">
        <v>46</v>
      </c>
      <c r="D953" t="s">
        <v>33</v>
      </c>
      <c r="E953">
        <v>22</v>
      </c>
      <c r="F953" t="str">
        <f t="shared" si="14"/>
        <v>Aggregate1-in-10June System Peak Day100% Cycling22</v>
      </c>
      <c r="G953">
        <v>25.70984</v>
      </c>
      <c r="H953">
        <v>22.677099999999999</v>
      </c>
      <c r="I953">
        <v>71.891300000000001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11444</v>
      </c>
    </row>
    <row r="954" spans="1:15">
      <c r="A954" t="s">
        <v>31</v>
      </c>
      <c r="B954" t="s">
        <v>43</v>
      </c>
      <c r="C954" t="s">
        <v>46</v>
      </c>
      <c r="D954" t="s">
        <v>33</v>
      </c>
      <c r="E954">
        <v>23</v>
      </c>
      <c r="F954" t="str">
        <f t="shared" si="14"/>
        <v>Average Per Ton1-in-10June System Peak Day100% Cycling23</v>
      </c>
      <c r="G954">
        <v>0.40784880000000001</v>
      </c>
      <c r="H954">
        <v>0.36852089999999998</v>
      </c>
      <c r="I954">
        <v>70.430700000000002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11444</v>
      </c>
    </row>
    <row r="955" spans="1:15">
      <c r="A955" t="s">
        <v>29</v>
      </c>
      <c r="B955" t="s">
        <v>43</v>
      </c>
      <c r="C955" t="s">
        <v>46</v>
      </c>
      <c r="D955" t="s">
        <v>33</v>
      </c>
      <c r="E955">
        <v>23</v>
      </c>
      <c r="F955" t="str">
        <f t="shared" si="14"/>
        <v>Average Per Premise1-in-10June System Peak Day100% Cycling23</v>
      </c>
      <c r="G955">
        <v>1.822543</v>
      </c>
      <c r="H955">
        <v>1.6468</v>
      </c>
      <c r="I955">
        <v>70.430700000000002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11444</v>
      </c>
    </row>
    <row r="956" spans="1:15">
      <c r="A956" t="s">
        <v>30</v>
      </c>
      <c r="B956" t="s">
        <v>43</v>
      </c>
      <c r="C956" t="s">
        <v>46</v>
      </c>
      <c r="D956" t="s">
        <v>33</v>
      </c>
      <c r="E956">
        <v>23</v>
      </c>
      <c r="F956" t="str">
        <f t="shared" si="14"/>
        <v>Average Per Device1-in-10June System Peak Day100% Cycling23</v>
      </c>
      <c r="G956">
        <v>1.478394</v>
      </c>
      <c r="H956">
        <v>1.335836</v>
      </c>
      <c r="I956">
        <v>70.430700000000002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11444</v>
      </c>
    </row>
    <row r="957" spans="1:15">
      <c r="A957" t="s">
        <v>52</v>
      </c>
      <c r="B957" t="s">
        <v>43</v>
      </c>
      <c r="C957" t="s">
        <v>46</v>
      </c>
      <c r="D957" t="s">
        <v>33</v>
      </c>
      <c r="E957">
        <v>23</v>
      </c>
      <c r="F957" t="str">
        <f t="shared" si="14"/>
        <v>Aggregate1-in-10June System Peak Day100% Cycling23</v>
      </c>
      <c r="G957">
        <v>20.85718</v>
      </c>
      <c r="H957">
        <v>18.845970000000001</v>
      </c>
      <c r="I957">
        <v>70.430700000000002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11444</v>
      </c>
    </row>
    <row r="958" spans="1:15">
      <c r="A958" t="s">
        <v>31</v>
      </c>
      <c r="B958" t="s">
        <v>43</v>
      </c>
      <c r="C958" t="s">
        <v>46</v>
      </c>
      <c r="D958" t="s">
        <v>33</v>
      </c>
      <c r="E958">
        <v>24</v>
      </c>
      <c r="F958" t="str">
        <f t="shared" si="14"/>
        <v>Average Per Ton1-in-10June System Peak Day100% Cycling24</v>
      </c>
      <c r="G958">
        <v>0.31761929999999999</v>
      </c>
      <c r="H958">
        <v>0.29433550000000003</v>
      </c>
      <c r="I958">
        <v>69.366200000000006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11444</v>
      </c>
    </row>
    <row r="959" spans="1:15">
      <c r="A959" t="s">
        <v>29</v>
      </c>
      <c r="B959" t="s">
        <v>43</v>
      </c>
      <c r="C959" t="s">
        <v>46</v>
      </c>
      <c r="D959" t="s">
        <v>33</v>
      </c>
      <c r="E959">
        <v>24</v>
      </c>
      <c r="F959" t="str">
        <f t="shared" si="14"/>
        <v>Average Per Premise1-in-10June System Peak Day100% Cycling24</v>
      </c>
      <c r="G959">
        <v>1.4193370000000001</v>
      </c>
      <c r="H959">
        <v>1.3152889999999999</v>
      </c>
      <c r="I959">
        <v>69.366200000000006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11444</v>
      </c>
    </row>
    <row r="960" spans="1:15">
      <c r="A960" t="s">
        <v>30</v>
      </c>
      <c r="B960" t="s">
        <v>43</v>
      </c>
      <c r="C960" t="s">
        <v>46</v>
      </c>
      <c r="D960" t="s">
        <v>33</v>
      </c>
      <c r="E960">
        <v>24</v>
      </c>
      <c r="F960" t="str">
        <f t="shared" si="14"/>
        <v>Average Per Device1-in-10June System Peak Day100% Cycling24</v>
      </c>
      <c r="G960">
        <v>1.1513249999999999</v>
      </c>
      <c r="H960">
        <v>1.066924</v>
      </c>
      <c r="I960">
        <v>69.366200000000006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11444</v>
      </c>
    </row>
    <row r="961" spans="1:15">
      <c r="A961" t="s">
        <v>52</v>
      </c>
      <c r="B961" t="s">
        <v>43</v>
      </c>
      <c r="C961" t="s">
        <v>46</v>
      </c>
      <c r="D961" t="s">
        <v>33</v>
      </c>
      <c r="E961">
        <v>24</v>
      </c>
      <c r="F961" t="str">
        <f t="shared" si="14"/>
        <v>Aggregate1-in-10June System Peak Day100% Cycling24</v>
      </c>
      <c r="G961">
        <v>16.242889999999999</v>
      </c>
      <c r="H961">
        <v>15.05217</v>
      </c>
      <c r="I961">
        <v>69.366200000000006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11444</v>
      </c>
    </row>
    <row r="962" spans="1:15">
      <c r="A962" t="s">
        <v>31</v>
      </c>
      <c r="B962" t="s">
        <v>43</v>
      </c>
      <c r="C962" t="s">
        <v>46</v>
      </c>
      <c r="D962" t="s">
        <v>32</v>
      </c>
      <c r="E962">
        <v>1</v>
      </c>
      <c r="F962" t="str">
        <f t="shared" si="14"/>
        <v>Average Per Ton1-in-10June System Peak Day50% Cycling1</v>
      </c>
      <c r="G962">
        <v>0.2932787</v>
      </c>
      <c r="H962">
        <v>0.2932787</v>
      </c>
      <c r="I962">
        <v>70.0642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12158</v>
      </c>
    </row>
    <row r="963" spans="1:15">
      <c r="A963" t="s">
        <v>29</v>
      </c>
      <c r="B963" t="s">
        <v>43</v>
      </c>
      <c r="C963" t="s">
        <v>46</v>
      </c>
      <c r="D963" t="s">
        <v>32</v>
      </c>
      <c r="E963">
        <v>1</v>
      </c>
      <c r="F963" t="str">
        <f t="shared" ref="F963:F1026" si="15">CONCATENATE(A963,B963,C963,D963,E963)</f>
        <v>Average Per Premise1-in-10June System Peak Day50% Cycling1</v>
      </c>
      <c r="G963">
        <v>1.20692</v>
      </c>
      <c r="H963">
        <v>1.20692</v>
      </c>
      <c r="I963">
        <v>70.0642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12158</v>
      </c>
    </row>
    <row r="964" spans="1:15">
      <c r="A964" t="s">
        <v>30</v>
      </c>
      <c r="B964" t="s">
        <v>43</v>
      </c>
      <c r="C964" t="s">
        <v>46</v>
      </c>
      <c r="D964" t="s">
        <v>32</v>
      </c>
      <c r="E964">
        <v>1</v>
      </c>
      <c r="F964" t="str">
        <f t="shared" si="15"/>
        <v>Average Per Device1-in-10June System Peak Day50% Cycling1</v>
      </c>
      <c r="G964">
        <v>1.026853</v>
      </c>
      <c r="H964">
        <v>1.026853</v>
      </c>
      <c r="I964">
        <v>70.0642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12158</v>
      </c>
    </row>
    <row r="965" spans="1:15">
      <c r="A965" t="s">
        <v>52</v>
      </c>
      <c r="B965" t="s">
        <v>43</v>
      </c>
      <c r="C965" t="s">
        <v>46</v>
      </c>
      <c r="D965" t="s">
        <v>32</v>
      </c>
      <c r="E965">
        <v>1</v>
      </c>
      <c r="F965" t="str">
        <f t="shared" si="15"/>
        <v>Aggregate1-in-10June System Peak Day50% Cycling1</v>
      </c>
      <c r="G965">
        <v>14.673730000000001</v>
      </c>
      <c r="H965">
        <v>14.673730000000001</v>
      </c>
      <c r="I965">
        <v>70.0642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12158</v>
      </c>
    </row>
    <row r="966" spans="1:15">
      <c r="A966" t="s">
        <v>31</v>
      </c>
      <c r="B966" t="s">
        <v>43</v>
      </c>
      <c r="C966" t="s">
        <v>46</v>
      </c>
      <c r="D966" t="s">
        <v>32</v>
      </c>
      <c r="E966">
        <v>2</v>
      </c>
      <c r="F966" t="str">
        <f t="shared" si="15"/>
        <v>Average Per Ton1-in-10June System Peak Day50% Cycling2</v>
      </c>
      <c r="G966">
        <v>0.2569071</v>
      </c>
      <c r="H966">
        <v>0.2569071</v>
      </c>
      <c r="I966">
        <v>69.942999999999998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12158</v>
      </c>
    </row>
    <row r="967" spans="1:15">
      <c r="A967" t="s">
        <v>29</v>
      </c>
      <c r="B967" t="s">
        <v>43</v>
      </c>
      <c r="C967" t="s">
        <v>46</v>
      </c>
      <c r="D967" t="s">
        <v>32</v>
      </c>
      <c r="E967">
        <v>2</v>
      </c>
      <c r="F967" t="str">
        <f t="shared" si="15"/>
        <v>Average Per Premise1-in-10June System Peak Day50% Cycling2</v>
      </c>
      <c r="G967">
        <v>1.0572410000000001</v>
      </c>
      <c r="H967">
        <v>1.0572410000000001</v>
      </c>
      <c r="I967">
        <v>69.942999999999998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12158</v>
      </c>
    </row>
    <row r="968" spans="1:15">
      <c r="A968" t="s">
        <v>30</v>
      </c>
      <c r="B968" t="s">
        <v>43</v>
      </c>
      <c r="C968" t="s">
        <v>46</v>
      </c>
      <c r="D968" t="s">
        <v>32</v>
      </c>
      <c r="E968">
        <v>2</v>
      </c>
      <c r="F968" t="str">
        <f t="shared" si="15"/>
        <v>Average Per Device1-in-10June System Peak Day50% Cycling2</v>
      </c>
      <c r="G968">
        <v>0.89950580000000002</v>
      </c>
      <c r="H968">
        <v>0.89950580000000002</v>
      </c>
      <c r="I968">
        <v>69.942999999999998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12158</v>
      </c>
    </row>
    <row r="969" spans="1:15">
      <c r="A969" t="s">
        <v>52</v>
      </c>
      <c r="B969" t="s">
        <v>43</v>
      </c>
      <c r="C969" t="s">
        <v>46</v>
      </c>
      <c r="D969" t="s">
        <v>32</v>
      </c>
      <c r="E969">
        <v>2</v>
      </c>
      <c r="F969" t="str">
        <f t="shared" si="15"/>
        <v>Aggregate1-in-10June System Peak Day50% Cycling2</v>
      </c>
      <c r="G969">
        <v>12.85394</v>
      </c>
      <c r="H969">
        <v>12.85394</v>
      </c>
      <c r="I969">
        <v>69.942999999999998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12158</v>
      </c>
    </row>
    <row r="970" spans="1:15">
      <c r="A970" t="s">
        <v>31</v>
      </c>
      <c r="B970" t="s">
        <v>43</v>
      </c>
      <c r="C970" t="s">
        <v>46</v>
      </c>
      <c r="D970" t="s">
        <v>32</v>
      </c>
      <c r="E970">
        <v>3</v>
      </c>
      <c r="F970" t="str">
        <f t="shared" si="15"/>
        <v>Average Per Ton1-in-10June System Peak Day50% Cycling3</v>
      </c>
      <c r="G970">
        <v>0.22766230000000001</v>
      </c>
      <c r="H970">
        <v>0.22766230000000001</v>
      </c>
      <c r="I970">
        <v>69.894999999999996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12158</v>
      </c>
    </row>
    <row r="971" spans="1:15">
      <c r="A971" t="s">
        <v>29</v>
      </c>
      <c r="B971" t="s">
        <v>43</v>
      </c>
      <c r="C971" t="s">
        <v>46</v>
      </c>
      <c r="D971" t="s">
        <v>32</v>
      </c>
      <c r="E971">
        <v>3</v>
      </c>
      <c r="F971" t="str">
        <f t="shared" si="15"/>
        <v>Average Per Premise1-in-10June System Peak Day50% Cycling3</v>
      </c>
      <c r="G971">
        <v>0.93689089999999997</v>
      </c>
      <c r="H971">
        <v>0.93689089999999997</v>
      </c>
      <c r="I971">
        <v>69.894999999999996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12158</v>
      </c>
    </row>
    <row r="972" spans="1:15">
      <c r="A972" t="s">
        <v>30</v>
      </c>
      <c r="B972" t="s">
        <v>43</v>
      </c>
      <c r="C972" t="s">
        <v>46</v>
      </c>
      <c r="D972" t="s">
        <v>32</v>
      </c>
      <c r="E972">
        <v>3</v>
      </c>
      <c r="F972" t="str">
        <f t="shared" si="15"/>
        <v>Average Per Device1-in-10June System Peak Day50% Cycling3</v>
      </c>
      <c r="G972">
        <v>0.79711120000000002</v>
      </c>
      <c r="H972">
        <v>0.79711120000000002</v>
      </c>
      <c r="I972">
        <v>69.894999999999996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12158</v>
      </c>
    </row>
    <row r="973" spans="1:15">
      <c r="A973" t="s">
        <v>52</v>
      </c>
      <c r="B973" t="s">
        <v>43</v>
      </c>
      <c r="C973" t="s">
        <v>46</v>
      </c>
      <c r="D973" t="s">
        <v>32</v>
      </c>
      <c r="E973">
        <v>3</v>
      </c>
      <c r="F973" t="str">
        <f t="shared" si="15"/>
        <v>Aggregate1-in-10June System Peak Day50% Cycling3</v>
      </c>
      <c r="G973">
        <v>11.39072</v>
      </c>
      <c r="H973">
        <v>11.39072</v>
      </c>
      <c r="I973">
        <v>69.894999999999996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12158</v>
      </c>
    </row>
    <row r="974" spans="1:15">
      <c r="A974" t="s">
        <v>31</v>
      </c>
      <c r="B974" t="s">
        <v>43</v>
      </c>
      <c r="C974" t="s">
        <v>46</v>
      </c>
      <c r="D974" t="s">
        <v>32</v>
      </c>
      <c r="E974">
        <v>4</v>
      </c>
      <c r="F974" t="str">
        <f t="shared" si="15"/>
        <v>Average Per Ton1-in-10June System Peak Day50% Cycling4</v>
      </c>
      <c r="G974">
        <v>0.20541789999999999</v>
      </c>
      <c r="H974">
        <v>0.20541789999999999</v>
      </c>
      <c r="I974">
        <v>69.926500000000004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12158</v>
      </c>
    </row>
    <row r="975" spans="1:15">
      <c r="A975" t="s">
        <v>29</v>
      </c>
      <c r="B975" t="s">
        <v>43</v>
      </c>
      <c r="C975" t="s">
        <v>46</v>
      </c>
      <c r="D975" t="s">
        <v>32</v>
      </c>
      <c r="E975">
        <v>4</v>
      </c>
      <c r="F975" t="str">
        <f t="shared" si="15"/>
        <v>Average Per Premise1-in-10June System Peak Day50% Cycling4</v>
      </c>
      <c r="G975">
        <v>0.84534909999999996</v>
      </c>
      <c r="H975">
        <v>0.84534909999999996</v>
      </c>
      <c r="I975">
        <v>69.926500000000004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12158</v>
      </c>
    </row>
    <row r="976" spans="1:15">
      <c r="A976" t="s">
        <v>30</v>
      </c>
      <c r="B976" t="s">
        <v>43</v>
      </c>
      <c r="C976" t="s">
        <v>46</v>
      </c>
      <c r="D976" t="s">
        <v>32</v>
      </c>
      <c r="E976">
        <v>4</v>
      </c>
      <c r="F976" t="str">
        <f t="shared" si="15"/>
        <v>Average Per Device1-in-10June System Peak Day50% Cycling4</v>
      </c>
      <c r="G976">
        <v>0.71922699999999995</v>
      </c>
      <c r="H976">
        <v>0.71922699999999995</v>
      </c>
      <c r="I976">
        <v>69.926500000000004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12158</v>
      </c>
    </row>
    <row r="977" spans="1:15">
      <c r="A977" t="s">
        <v>52</v>
      </c>
      <c r="B977" t="s">
        <v>43</v>
      </c>
      <c r="C977" t="s">
        <v>46</v>
      </c>
      <c r="D977" t="s">
        <v>32</v>
      </c>
      <c r="E977">
        <v>4</v>
      </c>
      <c r="F977" t="str">
        <f t="shared" si="15"/>
        <v>Aggregate1-in-10June System Peak Day50% Cycling4</v>
      </c>
      <c r="G977">
        <v>10.277749999999999</v>
      </c>
      <c r="H977">
        <v>10.277749999999999</v>
      </c>
      <c r="I977">
        <v>69.926500000000004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12158</v>
      </c>
    </row>
    <row r="978" spans="1:15">
      <c r="A978" t="s">
        <v>31</v>
      </c>
      <c r="B978" t="s">
        <v>43</v>
      </c>
      <c r="C978" t="s">
        <v>46</v>
      </c>
      <c r="D978" t="s">
        <v>32</v>
      </c>
      <c r="E978">
        <v>5</v>
      </c>
      <c r="F978" t="str">
        <f t="shared" si="15"/>
        <v>Average Per Ton1-in-10June System Peak Day50% Cycling5</v>
      </c>
      <c r="G978">
        <v>0.19118170000000001</v>
      </c>
      <c r="H978">
        <v>0.19118170000000001</v>
      </c>
      <c r="I978">
        <v>68.241200000000006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12158</v>
      </c>
    </row>
    <row r="979" spans="1:15">
      <c r="A979" t="s">
        <v>29</v>
      </c>
      <c r="B979" t="s">
        <v>43</v>
      </c>
      <c r="C979" t="s">
        <v>46</v>
      </c>
      <c r="D979" t="s">
        <v>32</v>
      </c>
      <c r="E979">
        <v>5</v>
      </c>
      <c r="F979" t="str">
        <f t="shared" si="15"/>
        <v>Average Per Premise1-in-10June System Peak Day50% Cycling5</v>
      </c>
      <c r="G979">
        <v>0.78676349999999995</v>
      </c>
      <c r="H979">
        <v>0.78676349999999995</v>
      </c>
      <c r="I979">
        <v>68.241200000000006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12158</v>
      </c>
    </row>
    <row r="980" spans="1:15">
      <c r="A980" t="s">
        <v>30</v>
      </c>
      <c r="B980" t="s">
        <v>43</v>
      </c>
      <c r="C980" t="s">
        <v>46</v>
      </c>
      <c r="D980" t="s">
        <v>32</v>
      </c>
      <c r="E980">
        <v>5</v>
      </c>
      <c r="F980" t="str">
        <f t="shared" si="15"/>
        <v>Average Per Device1-in-10June System Peak Day50% Cycling5</v>
      </c>
      <c r="G980">
        <v>0.66938209999999998</v>
      </c>
      <c r="H980">
        <v>0.66938209999999998</v>
      </c>
      <c r="I980">
        <v>68.241200000000006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12158</v>
      </c>
    </row>
    <row r="981" spans="1:15">
      <c r="A981" t="s">
        <v>52</v>
      </c>
      <c r="B981" t="s">
        <v>43</v>
      </c>
      <c r="C981" t="s">
        <v>46</v>
      </c>
      <c r="D981" t="s">
        <v>32</v>
      </c>
      <c r="E981">
        <v>5</v>
      </c>
      <c r="F981" t="str">
        <f t="shared" si="15"/>
        <v>Aggregate1-in-10June System Peak Day50% Cycling5</v>
      </c>
      <c r="G981">
        <v>9.5654710000000005</v>
      </c>
      <c r="H981">
        <v>9.5654710000000005</v>
      </c>
      <c r="I981">
        <v>68.241200000000006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12158</v>
      </c>
    </row>
    <row r="982" spans="1:15">
      <c r="A982" t="s">
        <v>31</v>
      </c>
      <c r="B982" t="s">
        <v>43</v>
      </c>
      <c r="C982" t="s">
        <v>46</v>
      </c>
      <c r="D982" t="s">
        <v>32</v>
      </c>
      <c r="E982">
        <v>6</v>
      </c>
      <c r="F982" t="str">
        <f t="shared" si="15"/>
        <v>Average Per Ton1-in-10June System Peak Day50% Cycling6</v>
      </c>
      <c r="G982">
        <v>0.20020769999999999</v>
      </c>
      <c r="H982">
        <v>0.20020769999999999</v>
      </c>
      <c r="I982">
        <v>69.227800000000002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12158</v>
      </c>
    </row>
    <row r="983" spans="1:15">
      <c r="A983" t="s">
        <v>29</v>
      </c>
      <c r="B983" t="s">
        <v>43</v>
      </c>
      <c r="C983" t="s">
        <v>46</v>
      </c>
      <c r="D983" t="s">
        <v>32</v>
      </c>
      <c r="E983">
        <v>6</v>
      </c>
      <c r="F983" t="str">
        <f t="shared" si="15"/>
        <v>Average Per Premise1-in-10June System Peak Day50% Cycling6</v>
      </c>
      <c r="G983">
        <v>0.82390779999999997</v>
      </c>
      <c r="H983">
        <v>0.82390779999999997</v>
      </c>
      <c r="I983">
        <v>69.227800000000002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12158</v>
      </c>
    </row>
    <row r="984" spans="1:15">
      <c r="A984" t="s">
        <v>30</v>
      </c>
      <c r="B984" t="s">
        <v>43</v>
      </c>
      <c r="C984" t="s">
        <v>46</v>
      </c>
      <c r="D984" t="s">
        <v>32</v>
      </c>
      <c r="E984">
        <v>6</v>
      </c>
      <c r="F984" t="str">
        <f t="shared" si="15"/>
        <v>Average Per Device1-in-10June System Peak Day50% Cycling6</v>
      </c>
      <c r="G984">
        <v>0.70098470000000002</v>
      </c>
      <c r="H984">
        <v>0.70098470000000002</v>
      </c>
      <c r="I984">
        <v>69.227800000000002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12158</v>
      </c>
    </row>
    <row r="985" spans="1:15">
      <c r="A985" t="s">
        <v>52</v>
      </c>
      <c r="B985" t="s">
        <v>43</v>
      </c>
      <c r="C985" t="s">
        <v>46</v>
      </c>
      <c r="D985" t="s">
        <v>32</v>
      </c>
      <c r="E985">
        <v>6</v>
      </c>
      <c r="F985" t="str">
        <f t="shared" si="15"/>
        <v>Aggregate1-in-10June System Peak Day50% Cycling6</v>
      </c>
      <c r="G985">
        <v>10.01707</v>
      </c>
      <c r="H985">
        <v>10.01707</v>
      </c>
      <c r="I985">
        <v>69.227800000000002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12158</v>
      </c>
    </row>
    <row r="986" spans="1:15">
      <c r="A986" t="s">
        <v>31</v>
      </c>
      <c r="B986" t="s">
        <v>43</v>
      </c>
      <c r="C986" t="s">
        <v>46</v>
      </c>
      <c r="D986" t="s">
        <v>32</v>
      </c>
      <c r="E986">
        <v>7</v>
      </c>
      <c r="F986" t="str">
        <f t="shared" si="15"/>
        <v>Average Per Ton1-in-10June System Peak Day50% Cycling7</v>
      </c>
      <c r="G986">
        <v>0.2293114</v>
      </c>
      <c r="H986">
        <v>0.2293114</v>
      </c>
      <c r="I986">
        <v>72.268799999999999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12158</v>
      </c>
    </row>
    <row r="987" spans="1:15">
      <c r="A987" t="s">
        <v>29</v>
      </c>
      <c r="B987" t="s">
        <v>43</v>
      </c>
      <c r="C987" t="s">
        <v>46</v>
      </c>
      <c r="D987" t="s">
        <v>32</v>
      </c>
      <c r="E987">
        <v>7</v>
      </c>
      <c r="F987" t="str">
        <f t="shared" si="15"/>
        <v>Average Per Premise1-in-10June System Peak Day50% Cycling7</v>
      </c>
      <c r="G987">
        <v>0.94367730000000005</v>
      </c>
      <c r="H987">
        <v>0.94367730000000005</v>
      </c>
      <c r="I987">
        <v>72.268799999999999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12158</v>
      </c>
    </row>
    <row r="988" spans="1:15">
      <c r="A988" t="s">
        <v>30</v>
      </c>
      <c r="B988" t="s">
        <v>43</v>
      </c>
      <c r="C988" t="s">
        <v>46</v>
      </c>
      <c r="D988" t="s">
        <v>32</v>
      </c>
      <c r="E988">
        <v>7</v>
      </c>
      <c r="F988" t="str">
        <f t="shared" si="15"/>
        <v>Average Per Device1-in-10June System Peak Day50% Cycling7</v>
      </c>
      <c r="G988">
        <v>0.80288519999999997</v>
      </c>
      <c r="H988">
        <v>0.80288519999999997</v>
      </c>
      <c r="I988">
        <v>72.268799999999999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12158</v>
      </c>
    </row>
    <row r="989" spans="1:15">
      <c r="A989" t="s">
        <v>52</v>
      </c>
      <c r="B989" t="s">
        <v>43</v>
      </c>
      <c r="C989" t="s">
        <v>46</v>
      </c>
      <c r="D989" t="s">
        <v>32</v>
      </c>
      <c r="E989">
        <v>7</v>
      </c>
      <c r="F989" t="str">
        <f t="shared" si="15"/>
        <v>Aggregate1-in-10June System Peak Day50% Cycling7</v>
      </c>
      <c r="G989">
        <v>11.473229999999999</v>
      </c>
      <c r="H989">
        <v>11.473229999999999</v>
      </c>
      <c r="I989">
        <v>72.268799999999999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12158</v>
      </c>
    </row>
    <row r="990" spans="1:15">
      <c r="A990" t="s">
        <v>31</v>
      </c>
      <c r="B990" t="s">
        <v>43</v>
      </c>
      <c r="C990" t="s">
        <v>46</v>
      </c>
      <c r="D990" t="s">
        <v>32</v>
      </c>
      <c r="E990">
        <v>8</v>
      </c>
      <c r="F990" t="str">
        <f t="shared" si="15"/>
        <v>Average Per Ton1-in-10June System Peak Day50% Cycling8</v>
      </c>
      <c r="G990">
        <v>0.24628939999999999</v>
      </c>
      <c r="H990">
        <v>0.24628939999999999</v>
      </c>
      <c r="I990">
        <v>77.704700000000003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12158</v>
      </c>
    </row>
    <row r="991" spans="1:15">
      <c r="A991" t="s">
        <v>29</v>
      </c>
      <c r="B991" t="s">
        <v>43</v>
      </c>
      <c r="C991" t="s">
        <v>46</v>
      </c>
      <c r="D991" t="s">
        <v>32</v>
      </c>
      <c r="E991">
        <v>8</v>
      </c>
      <c r="F991" t="str">
        <f t="shared" si="15"/>
        <v>Average Per Premise1-in-10June System Peak Day50% Cycling8</v>
      </c>
      <c r="G991">
        <v>1.013547</v>
      </c>
      <c r="H991">
        <v>1.013547</v>
      </c>
      <c r="I991">
        <v>77.704700000000003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12158</v>
      </c>
    </row>
    <row r="992" spans="1:15">
      <c r="A992" t="s">
        <v>30</v>
      </c>
      <c r="B992" t="s">
        <v>43</v>
      </c>
      <c r="C992" t="s">
        <v>46</v>
      </c>
      <c r="D992" t="s">
        <v>32</v>
      </c>
      <c r="E992">
        <v>8</v>
      </c>
      <c r="F992" t="str">
        <f t="shared" si="15"/>
        <v>Average Per Device1-in-10June System Peak Day50% Cycling8</v>
      </c>
      <c r="G992">
        <v>0.86233020000000005</v>
      </c>
      <c r="H992">
        <v>0.86233020000000005</v>
      </c>
      <c r="I992">
        <v>77.704700000000003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12158</v>
      </c>
    </row>
    <row r="993" spans="1:15">
      <c r="A993" t="s">
        <v>52</v>
      </c>
      <c r="B993" t="s">
        <v>43</v>
      </c>
      <c r="C993" t="s">
        <v>46</v>
      </c>
      <c r="D993" t="s">
        <v>32</v>
      </c>
      <c r="E993">
        <v>8</v>
      </c>
      <c r="F993" t="str">
        <f t="shared" si="15"/>
        <v>Aggregate1-in-10June System Peak Day50% Cycling8</v>
      </c>
      <c r="G993">
        <v>12.322699999999999</v>
      </c>
      <c r="H993">
        <v>12.322699999999999</v>
      </c>
      <c r="I993">
        <v>77.704700000000003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12158</v>
      </c>
    </row>
    <row r="994" spans="1:15">
      <c r="A994" t="s">
        <v>31</v>
      </c>
      <c r="B994" t="s">
        <v>43</v>
      </c>
      <c r="C994" t="s">
        <v>46</v>
      </c>
      <c r="D994" t="s">
        <v>32</v>
      </c>
      <c r="E994">
        <v>9</v>
      </c>
      <c r="F994" t="str">
        <f t="shared" si="15"/>
        <v>Average Per Ton1-in-10June System Peak Day50% Cycling9</v>
      </c>
      <c r="G994">
        <v>0.27003260000000001</v>
      </c>
      <c r="H994">
        <v>0.27003260000000001</v>
      </c>
      <c r="I994">
        <v>81.208200000000005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12158</v>
      </c>
    </row>
    <row r="995" spans="1:15">
      <c r="A995" t="s">
        <v>29</v>
      </c>
      <c r="B995" t="s">
        <v>43</v>
      </c>
      <c r="C995" t="s">
        <v>46</v>
      </c>
      <c r="D995" t="s">
        <v>32</v>
      </c>
      <c r="E995">
        <v>9</v>
      </c>
      <c r="F995" t="str">
        <f t="shared" si="15"/>
        <v>Average Per Premise1-in-10June System Peak Day50% Cycling9</v>
      </c>
      <c r="G995">
        <v>1.111256</v>
      </c>
      <c r="H995">
        <v>1.111256</v>
      </c>
      <c r="I995">
        <v>81.208200000000005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12158</v>
      </c>
    </row>
    <row r="996" spans="1:15">
      <c r="A996" t="s">
        <v>30</v>
      </c>
      <c r="B996" t="s">
        <v>43</v>
      </c>
      <c r="C996" t="s">
        <v>46</v>
      </c>
      <c r="D996" t="s">
        <v>32</v>
      </c>
      <c r="E996">
        <v>9</v>
      </c>
      <c r="F996" t="str">
        <f t="shared" si="15"/>
        <v>Average Per Device1-in-10June System Peak Day50% Cycling9</v>
      </c>
      <c r="G996">
        <v>0.94546189999999997</v>
      </c>
      <c r="H996">
        <v>0.94546189999999997</v>
      </c>
      <c r="I996">
        <v>81.208200000000005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12158</v>
      </c>
    </row>
    <row r="997" spans="1:15">
      <c r="A997" t="s">
        <v>52</v>
      </c>
      <c r="B997" t="s">
        <v>43</v>
      </c>
      <c r="C997" t="s">
        <v>46</v>
      </c>
      <c r="D997" t="s">
        <v>32</v>
      </c>
      <c r="E997">
        <v>9</v>
      </c>
      <c r="F997" t="str">
        <f t="shared" si="15"/>
        <v>Aggregate1-in-10June System Peak Day50% Cycling9</v>
      </c>
      <c r="G997">
        <v>13.51065</v>
      </c>
      <c r="H997">
        <v>13.51065</v>
      </c>
      <c r="I997">
        <v>81.208200000000005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12158</v>
      </c>
    </row>
    <row r="998" spans="1:15">
      <c r="A998" t="s">
        <v>31</v>
      </c>
      <c r="B998" t="s">
        <v>43</v>
      </c>
      <c r="C998" t="s">
        <v>46</v>
      </c>
      <c r="D998" t="s">
        <v>32</v>
      </c>
      <c r="E998">
        <v>10</v>
      </c>
      <c r="F998" t="str">
        <f t="shared" si="15"/>
        <v>Average Per Ton1-in-10June System Peak Day50% Cycling10</v>
      </c>
      <c r="G998">
        <v>0.30317460000000002</v>
      </c>
      <c r="H998">
        <v>0.30317460000000002</v>
      </c>
      <c r="I998">
        <v>83.020600000000002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12158</v>
      </c>
    </row>
    <row r="999" spans="1:15">
      <c r="A999" t="s">
        <v>29</v>
      </c>
      <c r="B999" t="s">
        <v>43</v>
      </c>
      <c r="C999" t="s">
        <v>46</v>
      </c>
      <c r="D999" t="s">
        <v>32</v>
      </c>
      <c r="E999">
        <v>10</v>
      </c>
      <c r="F999" t="str">
        <f t="shared" si="15"/>
        <v>Average Per Premise1-in-10June System Peak Day50% Cycling10</v>
      </c>
      <c r="G999">
        <v>1.247644</v>
      </c>
      <c r="H999">
        <v>1.247644</v>
      </c>
      <c r="I999">
        <v>83.020600000000002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12158</v>
      </c>
    </row>
    <row r="1000" spans="1:15">
      <c r="A1000" t="s">
        <v>30</v>
      </c>
      <c r="B1000" t="s">
        <v>43</v>
      </c>
      <c r="C1000" t="s">
        <v>46</v>
      </c>
      <c r="D1000" t="s">
        <v>32</v>
      </c>
      <c r="E1000">
        <v>10</v>
      </c>
      <c r="F1000" t="str">
        <f t="shared" si="15"/>
        <v>Average Per Device1-in-10June System Peak Day50% Cycling10</v>
      </c>
      <c r="G1000">
        <v>1.0615019999999999</v>
      </c>
      <c r="H1000">
        <v>1.0615019999999999</v>
      </c>
      <c r="I1000">
        <v>83.020600000000002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12158</v>
      </c>
    </row>
    <row r="1001" spans="1:15">
      <c r="A1001" t="s">
        <v>52</v>
      </c>
      <c r="B1001" t="s">
        <v>43</v>
      </c>
      <c r="C1001" t="s">
        <v>46</v>
      </c>
      <c r="D1001" t="s">
        <v>32</v>
      </c>
      <c r="E1001">
        <v>10</v>
      </c>
      <c r="F1001" t="str">
        <f t="shared" si="15"/>
        <v>Aggregate1-in-10June System Peak Day50% Cycling10</v>
      </c>
      <c r="G1001">
        <v>15.16886</v>
      </c>
      <c r="H1001">
        <v>15.16886</v>
      </c>
      <c r="I1001">
        <v>83.020600000000002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12158</v>
      </c>
    </row>
    <row r="1002" spans="1:15">
      <c r="A1002" t="s">
        <v>31</v>
      </c>
      <c r="B1002" t="s">
        <v>43</v>
      </c>
      <c r="C1002" t="s">
        <v>46</v>
      </c>
      <c r="D1002" t="s">
        <v>32</v>
      </c>
      <c r="E1002">
        <v>11</v>
      </c>
      <c r="F1002" t="str">
        <f t="shared" si="15"/>
        <v>Average Per Ton1-in-10June System Peak Day50% Cycling11</v>
      </c>
      <c r="G1002">
        <v>0.36662270000000002</v>
      </c>
      <c r="H1002">
        <v>0.36662270000000002</v>
      </c>
      <c r="I1002">
        <v>85.393699999999995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12158</v>
      </c>
    </row>
    <row r="1003" spans="1:15">
      <c r="A1003" t="s">
        <v>29</v>
      </c>
      <c r="B1003" t="s">
        <v>43</v>
      </c>
      <c r="C1003" t="s">
        <v>46</v>
      </c>
      <c r="D1003" t="s">
        <v>32</v>
      </c>
      <c r="E1003">
        <v>11</v>
      </c>
      <c r="F1003" t="str">
        <f t="shared" si="15"/>
        <v>Average Per Premise1-in-10June System Peak Day50% Cycling11</v>
      </c>
      <c r="G1003">
        <v>1.50875</v>
      </c>
      <c r="H1003">
        <v>1.50875</v>
      </c>
      <c r="I1003">
        <v>85.393699999999995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12158</v>
      </c>
    </row>
    <row r="1004" spans="1:15">
      <c r="A1004" t="s">
        <v>30</v>
      </c>
      <c r="B1004" t="s">
        <v>43</v>
      </c>
      <c r="C1004" t="s">
        <v>46</v>
      </c>
      <c r="D1004" t="s">
        <v>32</v>
      </c>
      <c r="E1004">
        <v>11</v>
      </c>
      <c r="F1004" t="str">
        <f t="shared" si="15"/>
        <v>Average Per Device1-in-10June System Peak Day50% Cycling11</v>
      </c>
      <c r="G1004">
        <v>1.2836510000000001</v>
      </c>
      <c r="H1004">
        <v>1.2836510000000001</v>
      </c>
      <c r="I1004">
        <v>85.393699999999995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12158</v>
      </c>
    </row>
    <row r="1005" spans="1:15">
      <c r="A1005" t="s">
        <v>52</v>
      </c>
      <c r="B1005" t="s">
        <v>43</v>
      </c>
      <c r="C1005" t="s">
        <v>46</v>
      </c>
      <c r="D1005" t="s">
        <v>32</v>
      </c>
      <c r="E1005">
        <v>11</v>
      </c>
      <c r="F1005" t="str">
        <f t="shared" si="15"/>
        <v>Aggregate1-in-10June System Peak Day50% Cycling11</v>
      </c>
      <c r="G1005">
        <v>18.34338</v>
      </c>
      <c r="H1005">
        <v>18.34338</v>
      </c>
      <c r="I1005">
        <v>85.393699999999995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12158</v>
      </c>
    </row>
    <row r="1006" spans="1:15">
      <c r="A1006" t="s">
        <v>31</v>
      </c>
      <c r="B1006" t="s">
        <v>43</v>
      </c>
      <c r="C1006" t="s">
        <v>46</v>
      </c>
      <c r="D1006" t="s">
        <v>32</v>
      </c>
      <c r="E1006">
        <v>12</v>
      </c>
      <c r="F1006" t="str">
        <f t="shared" si="15"/>
        <v>Average Per Ton1-in-10June System Peak Day50% Cycling12</v>
      </c>
      <c r="G1006">
        <v>0.43892150000000002</v>
      </c>
      <c r="H1006">
        <v>0.43892150000000002</v>
      </c>
      <c r="I1006">
        <v>86.318700000000007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12158</v>
      </c>
    </row>
    <row r="1007" spans="1:15">
      <c r="A1007" t="s">
        <v>29</v>
      </c>
      <c r="B1007" t="s">
        <v>43</v>
      </c>
      <c r="C1007" t="s">
        <v>46</v>
      </c>
      <c r="D1007" t="s">
        <v>32</v>
      </c>
      <c r="E1007">
        <v>12</v>
      </c>
      <c r="F1007" t="str">
        <f t="shared" si="15"/>
        <v>Average Per Premise1-in-10June System Peak Day50% Cycling12</v>
      </c>
      <c r="G1007">
        <v>1.806279</v>
      </c>
      <c r="H1007">
        <v>1.806279</v>
      </c>
      <c r="I1007">
        <v>86.318700000000007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12158</v>
      </c>
    </row>
    <row r="1008" spans="1:15">
      <c r="A1008" t="s">
        <v>30</v>
      </c>
      <c r="B1008" t="s">
        <v>43</v>
      </c>
      <c r="C1008" t="s">
        <v>46</v>
      </c>
      <c r="D1008" t="s">
        <v>32</v>
      </c>
      <c r="E1008">
        <v>12</v>
      </c>
      <c r="F1008" t="str">
        <f t="shared" si="15"/>
        <v>Average Per Device1-in-10June System Peak Day50% Cycling12</v>
      </c>
      <c r="G1008">
        <v>1.5367900000000001</v>
      </c>
      <c r="H1008">
        <v>1.5367900000000001</v>
      </c>
      <c r="I1008">
        <v>86.318700000000007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12158</v>
      </c>
    </row>
    <row r="1009" spans="1:15">
      <c r="A1009" t="s">
        <v>52</v>
      </c>
      <c r="B1009" t="s">
        <v>43</v>
      </c>
      <c r="C1009" t="s">
        <v>46</v>
      </c>
      <c r="D1009" t="s">
        <v>32</v>
      </c>
      <c r="E1009">
        <v>12</v>
      </c>
      <c r="F1009" t="str">
        <f t="shared" si="15"/>
        <v>Aggregate1-in-10June System Peak Day50% Cycling12</v>
      </c>
      <c r="G1009">
        <v>21.960740000000001</v>
      </c>
      <c r="H1009">
        <v>21.960740000000001</v>
      </c>
      <c r="I1009">
        <v>86.318700000000007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12158</v>
      </c>
    </row>
    <row r="1010" spans="1:15">
      <c r="A1010" t="s">
        <v>31</v>
      </c>
      <c r="B1010" t="s">
        <v>43</v>
      </c>
      <c r="C1010" t="s">
        <v>46</v>
      </c>
      <c r="D1010" t="s">
        <v>32</v>
      </c>
      <c r="E1010">
        <v>13</v>
      </c>
      <c r="F1010" t="str">
        <f t="shared" si="15"/>
        <v>Average Per Ton1-in-10June System Peak Day50% Cycling13</v>
      </c>
      <c r="G1010">
        <v>0.51569330000000002</v>
      </c>
      <c r="H1010">
        <v>0.51569330000000002</v>
      </c>
      <c r="I1010">
        <v>87.019599999999997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12158</v>
      </c>
    </row>
    <row r="1011" spans="1:15">
      <c r="A1011" t="s">
        <v>29</v>
      </c>
      <c r="B1011" t="s">
        <v>43</v>
      </c>
      <c r="C1011" t="s">
        <v>46</v>
      </c>
      <c r="D1011" t="s">
        <v>32</v>
      </c>
      <c r="E1011">
        <v>13</v>
      </c>
      <c r="F1011" t="str">
        <f t="shared" si="15"/>
        <v>Average Per Premise1-in-10June System Peak Day50% Cycling13</v>
      </c>
      <c r="G1011">
        <v>2.1222150000000002</v>
      </c>
      <c r="H1011">
        <v>2.1222150000000002</v>
      </c>
      <c r="I1011">
        <v>87.019599999999997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12158</v>
      </c>
    </row>
    <row r="1012" spans="1:15">
      <c r="A1012" t="s">
        <v>30</v>
      </c>
      <c r="B1012" t="s">
        <v>43</v>
      </c>
      <c r="C1012" t="s">
        <v>46</v>
      </c>
      <c r="D1012" t="s">
        <v>32</v>
      </c>
      <c r="E1012">
        <v>13</v>
      </c>
      <c r="F1012" t="str">
        <f t="shared" si="15"/>
        <v>Average Per Device1-in-10June System Peak Day50% Cycling13</v>
      </c>
      <c r="G1012">
        <v>1.8055909999999999</v>
      </c>
      <c r="H1012">
        <v>1.8055909999999999</v>
      </c>
      <c r="I1012">
        <v>87.019599999999997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12158</v>
      </c>
    </row>
    <row r="1013" spans="1:15">
      <c r="A1013" t="s">
        <v>52</v>
      </c>
      <c r="B1013" t="s">
        <v>43</v>
      </c>
      <c r="C1013" t="s">
        <v>46</v>
      </c>
      <c r="D1013" t="s">
        <v>32</v>
      </c>
      <c r="E1013">
        <v>13</v>
      </c>
      <c r="F1013" t="str">
        <f t="shared" si="15"/>
        <v>Aggregate1-in-10June System Peak Day50% Cycling13</v>
      </c>
      <c r="G1013">
        <v>25.80189</v>
      </c>
      <c r="H1013">
        <v>25.80189</v>
      </c>
      <c r="I1013">
        <v>87.019599999999997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12158</v>
      </c>
    </row>
    <row r="1014" spans="1:15">
      <c r="A1014" t="s">
        <v>31</v>
      </c>
      <c r="B1014" t="s">
        <v>43</v>
      </c>
      <c r="C1014" t="s">
        <v>46</v>
      </c>
      <c r="D1014" t="s">
        <v>32</v>
      </c>
      <c r="E1014">
        <v>14</v>
      </c>
      <c r="F1014" t="str">
        <f t="shared" si="15"/>
        <v>Average Per Ton1-in-10June System Peak Day50% Cycling14</v>
      </c>
      <c r="G1014">
        <v>0.44139</v>
      </c>
      <c r="H1014">
        <v>0.56682960000000004</v>
      </c>
      <c r="I1014">
        <v>87.227800000000002</v>
      </c>
      <c r="J1014">
        <v>9.1221099999999999E-2</v>
      </c>
      <c r="K1014">
        <v>0.1114377</v>
      </c>
      <c r="L1014">
        <v>0.12543960000000001</v>
      </c>
      <c r="M1014">
        <v>0.1394415</v>
      </c>
      <c r="N1014">
        <v>0.1596581</v>
      </c>
      <c r="O1014">
        <v>12158</v>
      </c>
    </row>
    <row r="1015" spans="1:15">
      <c r="A1015" t="s">
        <v>29</v>
      </c>
      <c r="B1015" t="s">
        <v>43</v>
      </c>
      <c r="C1015" t="s">
        <v>46</v>
      </c>
      <c r="D1015" t="s">
        <v>32</v>
      </c>
      <c r="E1015">
        <v>14</v>
      </c>
      <c r="F1015" t="str">
        <f t="shared" si="15"/>
        <v>Average Per Premise1-in-10June System Peak Day50% Cycling14</v>
      </c>
      <c r="G1015">
        <v>1.8164370000000001</v>
      </c>
      <c r="H1015">
        <v>2.3326549999999999</v>
      </c>
      <c r="I1015">
        <v>87.227800000000002</v>
      </c>
      <c r="J1015">
        <v>0.37539899999999998</v>
      </c>
      <c r="K1015">
        <v>0.45859559999999999</v>
      </c>
      <c r="L1015">
        <v>0.51621720000000004</v>
      </c>
      <c r="M1015">
        <v>0.57383890000000004</v>
      </c>
      <c r="N1015">
        <v>0.65703549999999999</v>
      </c>
      <c r="O1015">
        <v>12158</v>
      </c>
    </row>
    <row r="1016" spans="1:15">
      <c r="A1016" t="s">
        <v>30</v>
      </c>
      <c r="B1016" t="s">
        <v>43</v>
      </c>
      <c r="C1016" t="s">
        <v>46</v>
      </c>
      <c r="D1016" t="s">
        <v>32</v>
      </c>
      <c r="E1016">
        <v>14</v>
      </c>
      <c r="F1016" t="str">
        <f t="shared" si="15"/>
        <v>Average Per Device1-in-10June System Peak Day50% Cycling14</v>
      </c>
      <c r="G1016">
        <v>1.545434</v>
      </c>
      <c r="H1016">
        <v>1.984634</v>
      </c>
      <c r="I1016">
        <v>87.227800000000002</v>
      </c>
      <c r="J1016">
        <v>0.31939119999999999</v>
      </c>
      <c r="K1016">
        <v>0.3901753</v>
      </c>
      <c r="L1016">
        <v>0.43920009999999998</v>
      </c>
      <c r="M1016">
        <v>0.48822490000000002</v>
      </c>
      <c r="N1016">
        <v>0.55900890000000003</v>
      </c>
      <c r="O1016">
        <v>12158</v>
      </c>
    </row>
    <row r="1017" spans="1:15">
      <c r="A1017" t="s">
        <v>52</v>
      </c>
      <c r="B1017" t="s">
        <v>43</v>
      </c>
      <c r="C1017" t="s">
        <v>46</v>
      </c>
      <c r="D1017" t="s">
        <v>32</v>
      </c>
      <c r="E1017">
        <v>14</v>
      </c>
      <c r="F1017" t="str">
        <f t="shared" si="15"/>
        <v>Aggregate1-in-10June System Peak Day50% Cycling14</v>
      </c>
      <c r="G1017">
        <v>22.084250000000001</v>
      </c>
      <c r="H1017">
        <v>28.360410000000002</v>
      </c>
      <c r="I1017">
        <v>87.227800000000002</v>
      </c>
      <c r="J1017">
        <v>4.564101</v>
      </c>
      <c r="K1017">
        <v>5.5756050000000004</v>
      </c>
      <c r="L1017">
        <v>6.2761690000000003</v>
      </c>
      <c r="M1017">
        <v>6.9767340000000004</v>
      </c>
      <c r="N1017">
        <v>7.9882369999999998</v>
      </c>
      <c r="O1017">
        <v>12158</v>
      </c>
    </row>
    <row r="1018" spans="1:15">
      <c r="A1018" t="s">
        <v>31</v>
      </c>
      <c r="B1018" t="s">
        <v>43</v>
      </c>
      <c r="C1018" t="s">
        <v>46</v>
      </c>
      <c r="D1018" t="s">
        <v>32</v>
      </c>
      <c r="E1018">
        <v>15</v>
      </c>
      <c r="F1018" t="str">
        <f t="shared" si="15"/>
        <v>Average Per Ton1-in-10June System Peak Day50% Cycling15</v>
      </c>
      <c r="G1018">
        <v>0.47205449999999999</v>
      </c>
      <c r="H1018">
        <v>0.61159269999999999</v>
      </c>
      <c r="I1018">
        <v>88.326499999999996</v>
      </c>
      <c r="J1018">
        <v>0.1014738</v>
      </c>
      <c r="K1018">
        <v>0.12396260000000001</v>
      </c>
      <c r="L1018">
        <v>0.1395383</v>
      </c>
      <c r="M1018">
        <v>0.1551139</v>
      </c>
      <c r="N1018">
        <v>0.1776027</v>
      </c>
      <c r="O1018">
        <v>12158</v>
      </c>
    </row>
    <row r="1019" spans="1:15">
      <c r="A1019" t="s">
        <v>29</v>
      </c>
      <c r="B1019" t="s">
        <v>43</v>
      </c>
      <c r="C1019" t="s">
        <v>46</v>
      </c>
      <c r="D1019" t="s">
        <v>32</v>
      </c>
      <c r="E1019">
        <v>15</v>
      </c>
      <c r="F1019" t="str">
        <f t="shared" si="15"/>
        <v>Average Per Premise1-in-10June System Peak Day50% Cycling15</v>
      </c>
      <c r="G1019">
        <v>1.9426300000000001</v>
      </c>
      <c r="H1019">
        <v>2.516867</v>
      </c>
      <c r="I1019">
        <v>88.326499999999996</v>
      </c>
      <c r="J1019">
        <v>0.41759170000000001</v>
      </c>
      <c r="K1019">
        <v>0.51013900000000001</v>
      </c>
      <c r="L1019">
        <v>0.574237</v>
      </c>
      <c r="M1019">
        <v>0.63833510000000004</v>
      </c>
      <c r="N1019">
        <v>0.73088240000000004</v>
      </c>
      <c r="O1019">
        <v>12158</v>
      </c>
    </row>
    <row r="1020" spans="1:15">
      <c r="A1020" t="s">
        <v>30</v>
      </c>
      <c r="B1020" t="s">
        <v>43</v>
      </c>
      <c r="C1020" t="s">
        <v>46</v>
      </c>
      <c r="D1020" t="s">
        <v>32</v>
      </c>
      <c r="E1020">
        <v>15</v>
      </c>
      <c r="F1020" t="str">
        <f t="shared" si="15"/>
        <v>Average Per Device1-in-10June System Peak Day50% Cycling15</v>
      </c>
      <c r="G1020">
        <v>1.652798</v>
      </c>
      <c r="H1020">
        <v>2.141362</v>
      </c>
      <c r="I1020">
        <v>88.326499999999996</v>
      </c>
      <c r="J1020">
        <v>0.35528900000000002</v>
      </c>
      <c r="K1020">
        <v>0.43402869999999999</v>
      </c>
      <c r="L1020">
        <v>0.48856359999999999</v>
      </c>
      <c r="M1020">
        <v>0.54309850000000004</v>
      </c>
      <c r="N1020">
        <v>0.62183820000000001</v>
      </c>
      <c r="O1020">
        <v>12158</v>
      </c>
    </row>
    <row r="1021" spans="1:15">
      <c r="A1021" t="s">
        <v>52</v>
      </c>
      <c r="B1021" t="s">
        <v>43</v>
      </c>
      <c r="C1021" t="s">
        <v>46</v>
      </c>
      <c r="D1021" t="s">
        <v>32</v>
      </c>
      <c r="E1021">
        <v>15</v>
      </c>
      <c r="F1021" t="str">
        <f t="shared" si="15"/>
        <v>Aggregate1-in-10June System Peak Day50% Cycling15</v>
      </c>
      <c r="G1021">
        <v>23.618490000000001</v>
      </c>
      <c r="H1021">
        <v>30.600059999999999</v>
      </c>
      <c r="I1021">
        <v>88.326499999999996</v>
      </c>
      <c r="J1021">
        <v>5.0770799999999996</v>
      </c>
      <c r="K1021">
        <v>6.2022700000000004</v>
      </c>
      <c r="L1021">
        <v>6.9815740000000002</v>
      </c>
      <c r="M1021">
        <v>7.7608779999999999</v>
      </c>
      <c r="N1021">
        <v>8.8860690000000009</v>
      </c>
      <c r="O1021">
        <v>12158</v>
      </c>
    </row>
    <row r="1022" spans="1:15">
      <c r="A1022" t="s">
        <v>31</v>
      </c>
      <c r="B1022" t="s">
        <v>43</v>
      </c>
      <c r="C1022" t="s">
        <v>46</v>
      </c>
      <c r="D1022" t="s">
        <v>32</v>
      </c>
      <c r="E1022">
        <v>16</v>
      </c>
      <c r="F1022" t="str">
        <f t="shared" si="15"/>
        <v>Average Per Ton1-in-10June System Peak Day50% Cycling16</v>
      </c>
      <c r="G1022">
        <v>0.51072099999999998</v>
      </c>
      <c r="H1022">
        <v>0.67026160000000001</v>
      </c>
      <c r="I1022">
        <v>88.580299999999994</v>
      </c>
      <c r="J1022">
        <v>0.1160197</v>
      </c>
      <c r="K1022">
        <v>0.1417322</v>
      </c>
      <c r="L1022">
        <v>0.1595406</v>
      </c>
      <c r="M1022">
        <v>0.17734900000000001</v>
      </c>
      <c r="N1022">
        <v>0.20306150000000001</v>
      </c>
      <c r="O1022">
        <v>12158</v>
      </c>
    </row>
    <row r="1023" spans="1:15">
      <c r="A1023" t="s">
        <v>29</v>
      </c>
      <c r="B1023" t="s">
        <v>43</v>
      </c>
      <c r="C1023" t="s">
        <v>46</v>
      </c>
      <c r="D1023" t="s">
        <v>32</v>
      </c>
      <c r="E1023">
        <v>16</v>
      </c>
      <c r="F1023" t="str">
        <f t="shared" si="15"/>
        <v>Average Per Premise1-in-10June System Peak Day50% Cycling16</v>
      </c>
      <c r="G1023">
        <v>2.101753</v>
      </c>
      <c r="H1023">
        <v>2.758305</v>
      </c>
      <c r="I1023">
        <v>88.580299999999994</v>
      </c>
      <c r="J1023">
        <v>0.47745199999999999</v>
      </c>
      <c r="K1023">
        <v>0.58326579999999995</v>
      </c>
      <c r="L1023">
        <v>0.65655209999999997</v>
      </c>
      <c r="M1023">
        <v>0.72983830000000005</v>
      </c>
      <c r="N1023">
        <v>0.83565210000000001</v>
      </c>
      <c r="O1023">
        <v>12158</v>
      </c>
    </row>
    <row r="1024" spans="1:15">
      <c r="A1024" t="s">
        <v>30</v>
      </c>
      <c r="B1024" t="s">
        <v>43</v>
      </c>
      <c r="C1024" t="s">
        <v>46</v>
      </c>
      <c r="D1024" t="s">
        <v>32</v>
      </c>
      <c r="E1024">
        <v>16</v>
      </c>
      <c r="F1024" t="str">
        <f t="shared" si="15"/>
        <v>Average Per Device1-in-10June System Peak Day50% Cycling16</v>
      </c>
      <c r="G1024">
        <v>1.788181</v>
      </c>
      <c r="H1024">
        <v>2.3467790000000002</v>
      </c>
      <c r="I1024">
        <v>88.580299999999994</v>
      </c>
      <c r="J1024">
        <v>0.40621849999999998</v>
      </c>
      <c r="K1024">
        <v>0.4962453</v>
      </c>
      <c r="L1024">
        <v>0.55859760000000003</v>
      </c>
      <c r="M1024">
        <v>0.62094990000000005</v>
      </c>
      <c r="N1024">
        <v>0.71097679999999996</v>
      </c>
      <c r="O1024">
        <v>12158</v>
      </c>
    </row>
    <row r="1025" spans="1:15">
      <c r="A1025" t="s">
        <v>52</v>
      </c>
      <c r="B1025" t="s">
        <v>43</v>
      </c>
      <c r="C1025" t="s">
        <v>46</v>
      </c>
      <c r="D1025" t="s">
        <v>32</v>
      </c>
      <c r="E1025">
        <v>16</v>
      </c>
      <c r="F1025" t="str">
        <f t="shared" si="15"/>
        <v>Aggregate1-in-10June System Peak Day50% Cycling16</v>
      </c>
      <c r="G1025">
        <v>25.55311</v>
      </c>
      <c r="H1025">
        <v>33.535469999999997</v>
      </c>
      <c r="I1025">
        <v>88.580299999999994</v>
      </c>
      <c r="J1025">
        <v>5.804862</v>
      </c>
      <c r="K1025">
        <v>7.0913459999999997</v>
      </c>
      <c r="L1025">
        <v>7.9823599999999999</v>
      </c>
      <c r="M1025">
        <v>8.8733740000000001</v>
      </c>
      <c r="N1025">
        <v>10.15986</v>
      </c>
      <c r="O1025">
        <v>12158</v>
      </c>
    </row>
    <row r="1026" spans="1:15">
      <c r="A1026" t="s">
        <v>31</v>
      </c>
      <c r="B1026" t="s">
        <v>43</v>
      </c>
      <c r="C1026" t="s">
        <v>46</v>
      </c>
      <c r="D1026" t="s">
        <v>32</v>
      </c>
      <c r="E1026">
        <v>17</v>
      </c>
      <c r="F1026" t="str">
        <f t="shared" si="15"/>
        <v>Average Per Ton1-in-10June System Peak Day50% Cycling17</v>
      </c>
      <c r="G1026">
        <v>0.56000720000000004</v>
      </c>
      <c r="H1026">
        <v>0.71976419999999997</v>
      </c>
      <c r="I1026">
        <v>87.247699999999995</v>
      </c>
      <c r="J1026">
        <v>0.11617710000000001</v>
      </c>
      <c r="K1026">
        <v>0.14192450000000001</v>
      </c>
      <c r="L1026">
        <v>0.15975700000000001</v>
      </c>
      <c r="M1026">
        <v>0.17758950000000001</v>
      </c>
      <c r="N1026">
        <v>0.20333689999999999</v>
      </c>
      <c r="O1026">
        <v>12158</v>
      </c>
    </row>
    <row r="1027" spans="1:15">
      <c r="A1027" t="s">
        <v>29</v>
      </c>
      <c r="B1027" t="s">
        <v>43</v>
      </c>
      <c r="C1027" t="s">
        <v>46</v>
      </c>
      <c r="D1027" t="s">
        <v>32</v>
      </c>
      <c r="E1027">
        <v>17</v>
      </c>
      <c r="F1027" t="str">
        <f t="shared" ref="F1027:F1090" si="16">CONCATENATE(A1027,B1027,C1027,D1027,E1027)</f>
        <v>Average Per Premise1-in-10June System Peak Day50% Cycling17</v>
      </c>
      <c r="G1027">
        <v>2.3045789999999999</v>
      </c>
      <c r="H1027">
        <v>2.962021</v>
      </c>
      <c r="I1027">
        <v>87.247699999999995</v>
      </c>
      <c r="J1027">
        <v>0.47809960000000001</v>
      </c>
      <c r="K1027">
        <v>0.58405689999999999</v>
      </c>
      <c r="L1027">
        <v>0.65744250000000004</v>
      </c>
      <c r="M1027">
        <v>0.73082820000000004</v>
      </c>
      <c r="N1027">
        <v>0.83678540000000001</v>
      </c>
      <c r="O1027">
        <v>12158</v>
      </c>
    </row>
    <row r="1028" spans="1:15">
      <c r="A1028" t="s">
        <v>30</v>
      </c>
      <c r="B1028" t="s">
        <v>43</v>
      </c>
      <c r="C1028" t="s">
        <v>46</v>
      </c>
      <c r="D1028" t="s">
        <v>32</v>
      </c>
      <c r="E1028">
        <v>17</v>
      </c>
      <c r="F1028" t="str">
        <f t="shared" si="16"/>
        <v>Average Per Device1-in-10June System Peak Day50% Cycling17</v>
      </c>
      <c r="G1028">
        <v>1.9607460000000001</v>
      </c>
      <c r="H1028">
        <v>2.5201020000000001</v>
      </c>
      <c r="I1028">
        <v>87.247699999999995</v>
      </c>
      <c r="J1028">
        <v>0.4067694</v>
      </c>
      <c r="K1028">
        <v>0.49691839999999998</v>
      </c>
      <c r="L1028">
        <v>0.55935520000000005</v>
      </c>
      <c r="M1028">
        <v>0.62179209999999996</v>
      </c>
      <c r="N1028">
        <v>0.71194100000000005</v>
      </c>
      <c r="O1028">
        <v>12158</v>
      </c>
    </row>
    <row r="1029" spans="1:15">
      <c r="A1029" t="s">
        <v>52</v>
      </c>
      <c r="B1029" t="s">
        <v>43</v>
      </c>
      <c r="C1029" t="s">
        <v>46</v>
      </c>
      <c r="D1029" t="s">
        <v>32</v>
      </c>
      <c r="E1029">
        <v>17</v>
      </c>
      <c r="F1029" t="str">
        <f t="shared" si="16"/>
        <v>Aggregate1-in-10June System Peak Day50% Cycling17</v>
      </c>
      <c r="G1029">
        <v>28.019069999999999</v>
      </c>
      <c r="H1029">
        <v>36.012250000000002</v>
      </c>
      <c r="I1029">
        <v>87.247699999999995</v>
      </c>
      <c r="J1029">
        <v>5.812735</v>
      </c>
      <c r="K1029">
        <v>7.1009630000000001</v>
      </c>
      <c r="L1029">
        <v>7.9931859999999997</v>
      </c>
      <c r="M1029">
        <v>8.8854089999999992</v>
      </c>
      <c r="N1029">
        <v>10.173640000000001</v>
      </c>
      <c r="O1029">
        <v>12158</v>
      </c>
    </row>
    <row r="1030" spans="1:15">
      <c r="A1030" t="s">
        <v>31</v>
      </c>
      <c r="B1030" t="s">
        <v>43</v>
      </c>
      <c r="C1030" t="s">
        <v>46</v>
      </c>
      <c r="D1030" t="s">
        <v>32</v>
      </c>
      <c r="E1030">
        <v>18</v>
      </c>
      <c r="F1030" t="str">
        <f t="shared" si="16"/>
        <v>Average Per Ton1-in-10June System Peak Day50% Cycling18</v>
      </c>
      <c r="G1030">
        <v>0.6057939</v>
      </c>
      <c r="H1030">
        <v>0.74775369999999997</v>
      </c>
      <c r="I1030">
        <v>83.442899999999995</v>
      </c>
      <c r="J1030">
        <v>0.1032347</v>
      </c>
      <c r="K1030">
        <v>0.1261138</v>
      </c>
      <c r="L1030">
        <v>0.1419598</v>
      </c>
      <c r="M1030">
        <v>0.15780569999999999</v>
      </c>
      <c r="N1030">
        <v>0.18068480000000001</v>
      </c>
      <c r="O1030">
        <v>12158</v>
      </c>
    </row>
    <row r="1031" spans="1:15">
      <c r="A1031" t="s">
        <v>29</v>
      </c>
      <c r="B1031" t="s">
        <v>43</v>
      </c>
      <c r="C1031" t="s">
        <v>46</v>
      </c>
      <c r="D1031" t="s">
        <v>32</v>
      </c>
      <c r="E1031">
        <v>18</v>
      </c>
      <c r="F1031" t="str">
        <f t="shared" si="16"/>
        <v>Average Per Premise1-in-10June System Peak Day50% Cycling18</v>
      </c>
      <c r="G1031">
        <v>2.4930029999999999</v>
      </c>
      <c r="H1031">
        <v>3.0772050000000002</v>
      </c>
      <c r="I1031">
        <v>83.442899999999995</v>
      </c>
      <c r="J1031">
        <v>0.4248384</v>
      </c>
      <c r="K1031">
        <v>0.5189918</v>
      </c>
      <c r="L1031">
        <v>0.5842022</v>
      </c>
      <c r="M1031">
        <v>0.64941249999999995</v>
      </c>
      <c r="N1031">
        <v>0.7435659</v>
      </c>
      <c r="O1031">
        <v>12158</v>
      </c>
    </row>
    <row r="1032" spans="1:15">
      <c r="A1032" t="s">
        <v>30</v>
      </c>
      <c r="B1032" t="s">
        <v>43</v>
      </c>
      <c r="C1032" t="s">
        <v>46</v>
      </c>
      <c r="D1032" t="s">
        <v>32</v>
      </c>
      <c r="E1032">
        <v>18</v>
      </c>
      <c r="F1032" t="str">
        <f t="shared" si="16"/>
        <v>Average Per Device1-in-10June System Peak Day50% Cycling18</v>
      </c>
      <c r="G1032">
        <v>2.1210589999999998</v>
      </c>
      <c r="H1032">
        <v>2.6181009999999998</v>
      </c>
      <c r="I1032">
        <v>83.442899999999995</v>
      </c>
      <c r="J1032">
        <v>0.36145450000000001</v>
      </c>
      <c r="K1032">
        <v>0.44156069999999997</v>
      </c>
      <c r="L1032">
        <v>0.49704199999999998</v>
      </c>
      <c r="M1032">
        <v>0.55252319999999999</v>
      </c>
      <c r="N1032">
        <v>0.63262940000000001</v>
      </c>
      <c r="O1032">
        <v>12158</v>
      </c>
    </row>
    <row r="1033" spans="1:15">
      <c r="A1033" t="s">
        <v>52</v>
      </c>
      <c r="B1033" t="s">
        <v>43</v>
      </c>
      <c r="C1033" t="s">
        <v>46</v>
      </c>
      <c r="D1033" t="s">
        <v>32</v>
      </c>
      <c r="E1033">
        <v>18</v>
      </c>
      <c r="F1033" t="str">
        <f t="shared" si="16"/>
        <v>Aggregate1-in-10June System Peak Day50% Cycling18</v>
      </c>
      <c r="G1033">
        <v>30.309930000000001</v>
      </c>
      <c r="H1033">
        <v>37.412660000000002</v>
      </c>
      <c r="I1033">
        <v>83.442899999999995</v>
      </c>
      <c r="J1033">
        <v>5.1651860000000003</v>
      </c>
      <c r="K1033">
        <v>6.3099030000000003</v>
      </c>
      <c r="L1033">
        <v>7.1027300000000002</v>
      </c>
      <c r="M1033">
        <v>7.8955570000000002</v>
      </c>
      <c r="N1033">
        <v>9.0402749999999994</v>
      </c>
      <c r="O1033">
        <v>12158</v>
      </c>
    </row>
    <row r="1034" spans="1:15">
      <c r="A1034" t="s">
        <v>31</v>
      </c>
      <c r="B1034" t="s">
        <v>43</v>
      </c>
      <c r="C1034" t="s">
        <v>46</v>
      </c>
      <c r="D1034" t="s">
        <v>32</v>
      </c>
      <c r="E1034">
        <v>19</v>
      </c>
      <c r="F1034" t="str">
        <f t="shared" si="16"/>
        <v>Average Per Ton1-in-10June System Peak Day50% Cycling19</v>
      </c>
      <c r="G1034">
        <v>0.75226919999999997</v>
      </c>
      <c r="H1034">
        <v>0.70011990000000002</v>
      </c>
      <c r="I1034">
        <v>80.154799999999994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12158</v>
      </c>
    </row>
    <row r="1035" spans="1:15">
      <c r="A1035" t="s">
        <v>29</v>
      </c>
      <c r="B1035" t="s">
        <v>43</v>
      </c>
      <c r="C1035" t="s">
        <v>46</v>
      </c>
      <c r="D1035" t="s">
        <v>32</v>
      </c>
      <c r="E1035">
        <v>19</v>
      </c>
      <c r="F1035" t="str">
        <f t="shared" si="16"/>
        <v>Average Per Premise1-in-10June System Peak Day50% Cycling19</v>
      </c>
      <c r="G1035">
        <v>3.0957880000000002</v>
      </c>
      <c r="H1035">
        <v>2.8811789999999999</v>
      </c>
      <c r="I1035">
        <v>80.154799999999994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12158</v>
      </c>
    </row>
    <row r="1036" spans="1:15">
      <c r="A1036" t="s">
        <v>30</v>
      </c>
      <c r="B1036" t="s">
        <v>43</v>
      </c>
      <c r="C1036" t="s">
        <v>46</v>
      </c>
      <c r="D1036" t="s">
        <v>32</v>
      </c>
      <c r="E1036">
        <v>19</v>
      </c>
      <c r="F1036" t="str">
        <f t="shared" si="16"/>
        <v>Average Per Device1-in-10June System Peak Day50% Cycling19</v>
      </c>
      <c r="G1036">
        <v>2.6339109999999999</v>
      </c>
      <c r="H1036">
        <v>2.4513210000000001</v>
      </c>
      <c r="I1036">
        <v>80.154799999999994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12158</v>
      </c>
    </row>
    <row r="1037" spans="1:15">
      <c r="A1037" t="s">
        <v>52</v>
      </c>
      <c r="B1037" t="s">
        <v>43</v>
      </c>
      <c r="C1037" t="s">
        <v>46</v>
      </c>
      <c r="D1037" t="s">
        <v>32</v>
      </c>
      <c r="E1037">
        <v>19</v>
      </c>
      <c r="F1037" t="str">
        <f t="shared" si="16"/>
        <v>Aggregate1-in-10June System Peak Day50% Cycling19</v>
      </c>
      <c r="G1037">
        <v>37.638590000000001</v>
      </c>
      <c r="H1037">
        <v>35.029380000000003</v>
      </c>
      <c r="I1037">
        <v>80.154799999999994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12158</v>
      </c>
    </row>
    <row r="1038" spans="1:15">
      <c r="A1038" t="s">
        <v>31</v>
      </c>
      <c r="B1038" t="s">
        <v>43</v>
      </c>
      <c r="C1038" t="s">
        <v>46</v>
      </c>
      <c r="D1038" t="s">
        <v>32</v>
      </c>
      <c r="E1038">
        <v>20</v>
      </c>
      <c r="F1038" t="str">
        <f t="shared" si="16"/>
        <v>Average Per Ton1-in-10June System Peak Day50% Cycling20</v>
      </c>
      <c r="G1038">
        <v>0.7407224</v>
      </c>
      <c r="H1038">
        <v>0.65492989999999995</v>
      </c>
      <c r="I1038">
        <v>77.670699999999997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12158</v>
      </c>
    </row>
    <row r="1039" spans="1:15">
      <c r="A1039" t="s">
        <v>29</v>
      </c>
      <c r="B1039" t="s">
        <v>43</v>
      </c>
      <c r="C1039" t="s">
        <v>46</v>
      </c>
      <c r="D1039" t="s">
        <v>32</v>
      </c>
      <c r="E1039">
        <v>20</v>
      </c>
      <c r="F1039" t="str">
        <f t="shared" si="16"/>
        <v>Average Per Premise1-in-10June System Peak Day50% Cycling20</v>
      </c>
      <c r="G1039">
        <v>3.0482689999999999</v>
      </c>
      <c r="H1039">
        <v>2.695211</v>
      </c>
      <c r="I1039">
        <v>77.670699999999997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12158</v>
      </c>
    </row>
    <row r="1040" spans="1:15">
      <c r="A1040" t="s">
        <v>30</v>
      </c>
      <c r="B1040" t="s">
        <v>43</v>
      </c>
      <c r="C1040" t="s">
        <v>46</v>
      </c>
      <c r="D1040" t="s">
        <v>32</v>
      </c>
      <c r="E1040">
        <v>20</v>
      </c>
      <c r="F1040" t="str">
        <f t="shared" si="16"/>
        <v>Average Per Device1-in-10June System Peak Day50% Cycling20</v>
      </c>
      <c r="G1040">
        <v>2.5934819999999998</v>
      </c>
      <c r="H1040">
        <v>2.2930980000000001</v>
      </c>
      <c r="I1040">
        <v>77.670699999999997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12158</v>
      </c>
    </row>
    <row r="1041" spans="1:15">
      <c r="A1041" t="s">
        <v>52</v>
      </c>
      <c r="B1041" t="s">
        <v>43</v>
      </c>
      <c r="C1041" t="s">
        <v>46</v>
      </c>
      <c r="D1041" t="s">
        <v>32</v>
      </c>
      <c r="E1041">
        <v>20</v>
      </c>
      <c r="F1041" t="str">
        <f t="shared" si="16"/>
        <v>Aggregate1-in-10June System Peak Day50% Cycling20</v>
      </c>
      <c r="G1041">
        <v>37.060859999999998</v>
      </c>
      <c r="H1041">
        <v>32.768369999999997</v>
      </c>
      <c r="I1041">
        <v>77.670699999999997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12158</v>
      </c>
    </row>
    <row r="1042" spans="1:15">
      <c r="A1042" t="s">
        <v>31</v>
      </c>
      <c r="B1042" t="s">
        <v>43</v>
      </c>
      <c r="C1042" t="s">
        <v>46</v>
      </c>
      <c r="D1042" t="s">
        <v>32</v>
      </c>
      <c r="E1042">
        <v>21</v>
      </c>
      <c r="F1042" t="str">
        <f t="shared" si="16"/>
        <v>Average Per Ton1-in-10June System Peak Day50% Cycling21</v>
      </c>
      <c r="G1042">
        <v>0.6834829</v>
      </c>
      <c r="H1042">
        <v>0.62001379999999995</v>
      </c>
      <c r="I1042">
        <v>74.6374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12158</v>
      </c>
    </row>
    <row r="1043" spans="1:15">
      <c r="A1043" t="s">
        <v>29</v>
      </c>
      <c r="B1043" t="s">
        <v>43</v>
      </c>
      <c r="C1043" t="s">
        <v>46</v>
      </c>
      <c r="D1043" t="s">
        <v>32</v>
      </c>
      <c r="E1043">
        <v>21</v>
      </c>
      <c r="F1043" t="str">
        <f t="shared" si="16"/>
        <v>Average Per Premise1-in-10June System Peak Day50% Cycling21</v>
      </c>
      <c r="G1043">
        <v>2.8127140000000002</v>
      </c>
      <c r="H1043">
        <v>2.5515219999999998</v>
      </c>
      <c r="I1043">
        <v>74.6374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12158</v>
      </c>
    </row>
    <row r="1044" spans="1:15">
      <c r="A1044" t="s">
        <v>30</v>
      </c>
      <c r="B1044" t="s">
        <v>43</v>
      </c>
      <c r="C1044" t="s">
        <v>46</v>
      </c>
      <c r="D1044" t="s">
        <v>32</v>
      </c>
      <c r="E1044">
        <v>21</v>
      </c>
      <c r="F1044" t="str">
        <f t="shared" si="16"/>
        <v>Average Per Device1-in-10June System Peak Day50% Cycling21</v>
      </c>
      <c r="G1044">
        <v>2.3930699999999998</v>
      </c>
      <c r="H1044">
        <v>2.1708470000000002</v>
      </c>
      <c r="I1044">
        <v>74.6374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12158</v>
      </c>
    </row>
    <row r="1045" spans="1:15">
      <c r="A1045" t="s">
        <v>52</v>
      </c>
      <c r="B1045" t="s">
        <v>43</v>
      </c>
      <c r="C1045" t="s">
        <v>46</v>
      </c>
      <c r="D1045" t="s">
        <v>32</v>
      </c>
      <c r="E1045">
        <v>21</v>
      </c>
      <c r="F1045" t="str">
        <f t="shared" si="16"/>
        <v>Aggregate1-in-10June System Peak Day50% Cycling21</v>
      </c>
      <c r="G1045">
        <v>34.196980000000003</v>
      </c>
      <c r="H1045">
        <v>31.0214</v>
      </c>
      <c r="I1045">
        <v>74.6374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12158</v>
      </c>
    </row>
    <row r="1046" spans="1:15">
      <c r="A1046" t="s">
        <v>31</v>
      </c>
      <c r="B1046" t="s">
        <v>43</v>
      </c>
      <c r="C1046" t="s">
        <v>46</v>
      </c>
      <c r="D1046" t="s">
        <v>32</v>
      </c>
      <c r="E1046">
        <v>22</v>
      </c>
      <c r="F1046" t="str">
        <f t="shared" si="16"/>
        <v>Average Per Ton1-in-10June System Peak Day50% Cycling22</v>
      </c>
      <c r="G1046">
        <v>0.59413959999999999</v>
      </c>
      <c r="H1046">
        <v>0.55706529999999999</v>
      </c>
      <c r="I1046">
        <v>72.374600000000001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12158</v>
      </c>
    </row>
    <row r="1047" spans="1:15">
      <c r="A1047" t="s">
        <v>29</v>
      </c>
      <c r="B1047" t="s">
        <v>43</v>
      </c>
      <c r="C1047" t="s">
        <v>46</v>
      </c>
      <c r="D1047" t="s">
        <v>32</v>
      </c>
      <c r="E1047">
        <v>22</v>
      </c>
      <c r="F1047" t="str">
        <f t="shared" si="16"/>
        <v>Average Per Premise1-in-10June System Peak Day50% Cycling22</v>
      </c>
      <c r="G1047">
        <v>2.4450430000000001</v>
      </c>
      <c r="H1047">
        <v>2.2924720000000001</v>
      </c>
      <c r="I1047">
        <v>72.374600000000001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12158</v>
      </c>
    </row>
    <row r="1048" spans="1:15">
      <c r="A1048" t="s">
        <v>30</v>
      </c>
      <c r="B1048" t="s">
        <v>43</v>
      </c>
      <c r="C1048" t="s">
        <v>46</v>
      </c>
      <c r="D1048" t="s">
        <v>32</v>
      </c>
      <c r="E1048">
        <v>22</v>
      </c>
      <c r="F1048" t="str">
        <f t="shared" si="16"/>
        <v>Average Per Device1-in-10June System Peak Day50% Cycling22</v>
      </c>
      <c r="G1048">
        <v>2.080254</v>
      </c>
      <c r="H1048">
        <v>1.9504459999999999</v>
      </c>
      <c r="I1048">
        <v>72.374600000000001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12158</v>
      </c>
    </row>
    <row r="1049" spans="1:15">
      <c r="A1049" t="s">
        <v>52</v>
      </c>
      <c r="B1049" t="s">
        <v>43</v>
      </c>
      <c r="C1049" t="s">
        <v>46</v>
      </c>
      <c r="D1049" t="s">
        <v>32</v>
      </c>
      <c r="E1049">
        <v>22</v>
      </c>
      <c r="F1049" t="str">
        <f t="shared" si="16"/>
        <v>Aggregate1-in-10June System Peak Day50% Cycling22</v>
      </c>
      <c r="G1049">
        <v>29.72683</v>
      </c>
      <c r="H1049">
        <v>27.871870000000001</v>
      </c>
      <c r="I1049">
        <v>72.374600000000001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12158</v>
      </c>
    </row>
    <row r="1050" spans="1:15">
      <c r="A1050" t="s">
        <v>31</v>
      </c>
      <c r="B1050" t="s">
        <v>43</v>
      </c>
      <c r="C1050" t="s">
        <v>46</v>
      </c>
      <c r="D1050" t="s">
        <v>32</v>
      </c>
      <c r="E1050">
        <v>23</v>
      </c>
      <c r="F1050" t="str">
        <f t="shared" si="16"/>
        <v>Average Per Ton1-in-10June System Peak Day50% Cycling23</v>
      </c>
      <c r="G1050">
        <v>0.48286790000000002</v>
      </c>
      <c r="H1050">
        <v>0.46313409999999999</v>
      </c>
      <c r="I1050">
        <v>70.739500000000007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12158</v>
      </c>
    </row>
    <row r="1051" spans="1:15">
      <c r="A1051" t="s">
        <v>29</v>
      </c>
      <c r="B1051" t="s">
        <v>43</v>
      </c>
      <c r="C1051" t="s">
        <v>46</v>
      </c>
      <c r="D1051" t="s">
        <v>32</v>
      </c>
      <c r="E1051">
        <v>23</v>
      </c>
      <c r="F1051" t="str">
        <f t="shared" si="16"/>
        <v>Average Per Premise1-in-10June System Peak Day50% Cycling23</v>
      </c>
      <c r="G1051">
        <v>1.9871300000000001</v>
      </c>
      <c r="H1051">
        <v>1.9059200000000001</v>
      </c>
      <c r="I1051">
        <v>70.739500000000007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12158</v>
      </c>
    </row>
    <row r="1052" spans="1:15">
      <c r="A1052" t="s">
        <v>30</v>
      </c>
      <c r="B1052" t="s">
        <v>43</v>
      </c>
      <c r="C1052" t="s">
        <v>46</v>
      </c>
      <c r="D1052" t="s">
        <v>32</v>
      </c>
      <c r="E1052">
        <v>23</v>
      </c>
      <c r="F1052" t="str">
        <f t="shared" si="16"/>
        <v>Average Per Device1-in-10June System Peak Day50% Cycling23</v>
      </c>
      <c r="G1052">
        <v>1.6906589999999999</v>
      </c>
      <c r="H1052">
        <v>1.6215660000000001</v>
      </c>
      <c r="I1052">
        <v>70.739500000000007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12158</v>
      </c>
    </row>
    <row r="1053" spans="1:15">
      <c r="A1053" t="s">
        <v>52</v>
      </c>
      <c r="B1053" t="s">
        <v>43</v>
      </c>
      <c r="C1053" t="s">
        <v>46</v>
      </c>
      <c r="D1053" t="s">
        <v>32</v>
      </c>
      <c r="E1053">
        <v>23</v>
      </c>
      <c r="F1053" t="str">
        <f t="shared" si="16"/>
        <v>Aggregate1-in-10June System Peak Day50% Cycling23</v>
      </c>
      <c r="G1053">
        <v>24.159520000000001</v>
      </c>
      <c r="H1053">
        <v>23.172170000000001</v>
      </c>
      <c r="I1053">
        <v>70.739500000000007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12158</v>
      </c>
    </row>
    <row r="1054" spans="1:15">
      <c r="A1054" t="s">
        <v>31</v>
      </c>
      <c r="B1054" t="s">
        <v>43</v>
      </c>
      <c r="C1054" t="s">
        <v>46</v>
      </c>
      <c r="D1054" t="s">
        <v>32</v>
      </c>
      <c r="E1054">
        <v>24</v>
      </c>
      <c r="F1054" t="str">
        <f t="shared" si="16"/>
        <v>Average Per Ton1-in-10June System Peak Day50% Cycling24</v>
      </c>
      <c r="G1054">
        <v>0.39892509999999998</v>
      </c>
      <c r="H1054">
        <v>0.37907970000000002</v>
      </c>
      <c r="I1054">
        <v>69.686499999999995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12158</v>
      </c>
    </row>
    <row r="1055" spans="1:15">
      <c r="A1055" t="s">
        <v>29</v>
      </c>
      <c r="B1055" t="s">
        <v>43</v>
      </c>
      <c r="C1055" t="s">
        <v>46</v>
      </c>
      <c r="D1055" t="s">
        <v>32</v>
      </c>
      <c r="E1055">
        <v>24</v>
      </c>
      <c r="F1055" t="str">
        <f t="shared" si="16"/>
        <v>Average Per Premise1-in-10June System Peak Day50% Cycling24</v>
      </c>
      <c r="G1055">
        <v>1.641683</v>
      </c>
      <c r="H1055">
        <v>1.560014</v>
      </c>
      <c r="I1055">
        <v>69.686499999999995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12158</v>
      </c>
    </row>
    <row r="1056" spans="1:15">
      <c r="A1056" t="s">
        <v>30</v>
      </c>
      <c r="B1056" t="s">
        <v>43</v>
      </c>
      <c r="C1056" t="s">
        <v>46</v>
      </c>
      <c r="D1056" t="s">
        <v>32</v>
      </c>
      <c r="E1056">
        <v>24</v>
      </c>
      <c r="F1056" t="str">
        <f t="shared" si="16"/>
        <v>Average Per Device1-in-10June System Peak Day50% Cycling24</v>
      </c>
      <c r="G1056">
        <v>1.396752</v>
      </c>
      <c r="H1056">
        <v>1.327267</v>
      </c>
      <c r="I1056">
        <v>69.686499999999995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12158</v>
      </c>
    </row>
    <row r="1057" spans="1:15">
      <c r="A1057" t="s">
        <v>52</v>
      </c>
      <c r="B1057" t="s">
        <v>43</v>
      </c>
      <c r="C1057" t="s">
        <v>46</v>
      </c>
      <c r="D1057" t="s">
        <v>32</v>
      </c>
      <c r="E1057">
        <v>24</v>
      </c>
      <c r="F1057" t="str">
        <f t="shared" si="16"/>
        <v>Aggregate1-in-10June System Peak Day50% Cycling24</v>
      </c>
      <c r="G1057">
        <v>19.959579999999999</v>
      </c>
      <c r="H1057">
        <v>18.966650000000001</v>
      </c>
      <c r="I1057">
        <v>69.686499999999995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12158</v>
      </c>
    </row>
    <row r="1058" spans="1:15">
      <c r="A1058" t="s">
        <v>31</v>
      </c>
      <c r="B1058" t="s">
        <v>43</v>
      </c>
      <c r="C1058" t="s">
        <v>46</v>
      </c>
      <c r="D1058" t="s">
        <v>27</v>
      </c>
      <c r="E1058">
        <v>1</v>
      </c>
      <c r="F1058" t="str">
        <f t="shared" si="16"/>
        <v>Average Per Ton1-in-10June System Peak DayAll1</v>
      </c>
      <c r="G1058">
        <v>0.25792710000000002</v>
      </c>
      <c r="H1058">
        <v>0.25792710000000002</v>
      </c>
      <c r="I1058">
        <v>69.971900000000005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23602</v>
      </c>
    </row>
    <row r="1059" spans="1:15">
      <c r="A1059" t="s">
        <v>29</v>
      </c>
      <c r="B1059" t="s">
        <v>43</v>
      </c>
      <c r="C1059" t="s">
        <v>46</v>
      </c>
      <c r="D1059" t="s">
        <v>27</v>
      </c>
      <c r="E1059">
        <v>1</v>
      </c>
      <c r="F1059" t="str">
        <f t="shared" si="16"/>
        <v>Average Per Premise1-in-10June System Peak DayAll1</v>
      </c>
      <c r="G1059">
        <v>1.105637</v>
      </c>
      <c r="H1059">
        <v>1.105637</v>
      </c>
      <c r="I1059">
        <v>69.971900000000005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23602</v>
      </c>
    </row>
    <row r="1060" spans="1:15">
      <c r="A1060" t="s">
        <v>30</v>
      </c>
      <c r="B1060" t="s">
        <v>43</v>
      </c>
      <c r="C1060" t="s">
        <v>46</v>
      </c>
      <c r="D1060" t="s">
        <v>27</v>
      </c>
      <c r="E1060">
        <v>1</v>
      </c>
      <c r="F1060" t="str">
        <f t="shared" si="16"/>
        <v>Average Per Device1-in-10June System Peak DayAll1</v>
      </c>
      <c r="G1060">
        <v>0.91891109999999998</v>
      </c>
      <c r="H1060">
        <v>0.91891109999999998</v>
      </c>
      <c r="I1060">
        <v>69.971900000000005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23602</v>
      </c>
    </row>
    <row r="1061" spans="1:15">
      <c r="A1061" t="s">
        <v>52</v>
      </c>
      <c r="B1061" t="s">
        <v>43</v>
      </c>
      <c r="C1061" t="s">
        <v>46</v>
      </c>
      <c r="D1061" t="s">
        <v>27</v>
      </c>
      <c r="E1061">
        <v>1</v>
      </c>
      <c r="F1061" t="str">
        <f t="shared" si="16"/>
        <v>Aggregate1-in-10June System Peak DayAll1</v>
      </c>
      <c r="G1061">
        <v>26.09524</v>
      </c>
      <c r="H1061">
        <v>26.09524</v>
      </c>
      <c r="I1061">
        <v>69.971900000000005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23602</v>
      </c>
    </row>
    <row r="1062" spans="1:15">
      <c r="A1062" t="s">
        <v>31</v>
      </c>
      <c r="B1062" t="s">
        <v>43</v>
      </c>
      <c r="C1062" t="s">
        <v>46</v>
      </c>
      <c r="D1062" t="s">
        <v>27</v>
      </c>
      <c r="E1062">
        <v>2</v>
      </c>
      <c r="F1062" t="str">
        <f t="shared" si="16"/>
        <v>Average Per Ton1-in-10June System Peak DayAll2</v>
      </c>
      <c r="G1062">
        <v>0.22388730000000001</v>
      </c>
      <c r="H1062">
        <v>0.22388730000000001</v>
      </c>
      <c r="I1062">
        <v>69.781700000000001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23602</v>
      </c>
    </row>
    <row r="1063" spans="1:15">
      <c r="A1063" t="s">
        <v>29</v>
      </c>
      <c r="B1063" t="s">
        <v>43</v>
      </c>
      <c r="C1063" t="s">
        <v>46</v>
      </c>
      <c r="D1063" t="s">
        <v>27</v>
      </c>
      <c r="E1063">
        <v>2</v>
      </c>
      <c r="F1063" t="str">
        <f t="shared" si="16"/>
        <v>Average Per Premise1-in-10June System Peak DayAll2</v>
      </c>
      <c r="G1063">
        <v>0.95972080000000004</v>
      </c>
      <c r="H1063">
        <v>0.95972080000000004</v>
      </c>
      <c r="I1063">
        <v>69.781700000000001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23602</v>
      </c>
    </row>
    <row r="1064" spans="1:15">
      <c r="A1064" t="s">
        <v>30</v>
      </c>
      <c r="B1064" t="s">
        <v>43</v>
      </c>
      <c r="C1064" t="s">
        <v>46</v>
      </c>
      <c r="D1064" t="s">
        <v>27</v>
      </c>
      <c r="E1064">
        <v>2</v>
      </c>
      <c r="F1064" t="str">
        <f t="shared" si="16"/>
        <v>Average Per Device1-in-10June System Peak DayAll2</v>
      </c>
      <c r="G1064">
        <v>0.79763830000000002</v>
      </c>
      <c r="H1064">
        <v>0.79763830000000002</v>
      </c>
      <c r="I1064">
        <v>69.781700000000001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23602</v>
      </c>
    </row>
    <row r="1065" spans="1:15">
      <c r="A1065" t="s">
        <v>52</v>
      </c>
      <c r="B1065" t="s">
        <v>43</v>
      </c>
      <c r="C1065" t="s">
        <v>46</v>
      </c>
      <c r="D1065" t="s">
        <v>27</v>
      </c>
      <c r="E1065">
        <v>2</v>
      </c>
      <c r="F1065" t="str">
        <f t="shared" si="16"/>
        <v>Aggregate1-in-10June System Peak DayAll2</v>
      </c>
      <c r="G1065">
        <v>22.651330000000002</v>
      </c>
      <c r="H1065">
        <v>22.651330000000002</v>
      </c>
      <c r="I1065">
        <v>69.781700000000001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23602</v>
      </c>
    </row>
    <row r="1066" spans="1:15">
      <c r="A1066" t="s">
        <v>31</v>
      </c>
      <c r="B1066" t="s">
        <v>43</v>
      </c>
      <c r="C1066" t="s">
        <v>46</v>
      </c>
      <c r="D1066" t="s">
        <v>27</v>
      </c>
      <c r="E1066">
        <v>3</v>
      </c>
      <c r="F1066" t="str">
        <f t="shared" si="16"/>
        <v>Average Per Ton1-in-10June System Peak DayAll3</v>
      </c>
      <c r="G1066">
        <v>0.20247180000000001</v>
      </c>
      <c r="H1066">
        <v>0.20247180000000001</v>
      </c>
      <c r="I1066">
        <v>69.756699999999995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23602</v>
      </c>
    </row>
    <row r="1067" spans="1:15">
      <c r="A1067" t="s">
        <v>29</v>
      </c>
      <c r="B1067" t="s">
        <v>43</v>
      </c>
      <c r="C1067" t="s">
        <v>46</v>
      </c>
      <c r="D1067" t="s">
        <v>27</v>
      </c>
      <c r="E1067">
        <v>3</v>
      </c>
      <c r="F1067" t="str">
        <f t="shared" si="16"/>
        <v>Average Per Premise1-in-10June System Peak DayAll3</v>
      </c>
      <c r="G1067">
        <v>0.86792049999999998</v>
      </c>
      <c r="H1067">
        <v>0.86792049999999998</v>
      </c>
      <c r="I1067">
        <v>69.756699999999995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23602</v>
      </c>
    </row>
    <row r="1068" spans="1:15">
      <c r="A1068" t="s">
        <v>30</v>
      </c>
      <c r="B1068" t="s">
        <v>43</v>
      </c>
      <c r="C1068" t="s">
        <v>46</v>
      </c>
      <c r="D1068" t="s">
        <v>27</v>
      </c>
      <c r="E1068">
        <v>3</v>
      </c>
      <c r="F1068" t="str">
        <f t="shared" si="16"/>
        <v>Average Per Device1-in-10June System Peak DayAll3</v>
      </c>
      <c r="G1068">
        <v>0.72134160000000003</v>
      </c>
      <c r="H1068">
        <v>0.72134160000000003</v>
      </c>
      <c r="I1068">
        <v>69.756699999999995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23602</v>
      </c>
    </row>
    <row r="1069" spans="1:15">
      <c r="A1069" t="s">
        <v>52</v>
      </c>
      <c r="B1069" t="s">
        <v>43</v>
      </c>
      <c r="C1069" t="s">
        <v>46</v>
      </c>
      <c r="D1069" t="s">
        <v>27</v>
      </c>
      <c r="E1069">
        <v>3</v>
      </c>
      <c r="F1069" t="str">
        <f t="shared" si="16"/>
        <v>Aggregate1-in-10June System Peak DayAll3</v>
      </c>
      <c r="G1069">
        <v>20.484660000000002</v>
      </c>
      <c r="H1069">
        <v>20.484660000000002</v>
      </c>
      <c r="I1069">
        <v>69.756699999999995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23602</v>
      </c>
    </row>
    <row r="1070" spans="1:15">
      <c r="A1070" t="s">
        <v>31</v>
      </c>
      <c r="B1070" t="s">
        <v>43</v>
      </c>
      <c r="C1070" t="s">
        <v>46</v>
      </c>
      <c r="D1070" t="s">
        <v>27</v>
      </c>
      <c r="E1070">
        <v>4</v>
      </c>
      <c r="F1070" t="str">
        <f t="shared" si="16"/>
        <v>Average Per Ton1-in-10June System Peak DayAll4</v>
      </c>
      <c r="G1070">
        <v>0.18331900000000001</v>
      </c>
      <c r="H1070">
        <v>0.18331900000000001</v>
      </c>
      <c r="I1070">
        <v>69.725399999999993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23602</v>
      </c>
    </row>
    <row r="1071" spans="1:15">
      <c r="A1071" t="s">
        <v>29</v>
      </c>
      <c r="B1071" t="s">
        <v>43</v>
      </c>
      <c r="C1071" t="s">
        <v>46</v>
      </c>
      <c r="D1071" t="s">
        <v>27</v>
      </c>
      <c r="E1071">
        <v>4</v>
      </c>
      <c r="F1071" t="str">
        <f t="shared" si="16"/>
        <v>Average Per Premise1-in-10June System Peak DayAll4</v>
      </c>
      <c r="G1071">
        <v>0.78581939999999995</v>
      </c>
      <c r="H1071">
        <v>0.78581939999999995</v>
      </c>
      <c r="I1071">
        <v>69.725399999999993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23602</v>
      </c>
    </row>
    <row r="1072" spans="1:15">
      <c r="A1072" t="s">
        <v>30</v>
      </c>
      <c r="B1072" t="s">
        <v>43</v>
      </c>
      <c r="C1072" t="s">
        <v>46</v>
      </c>
      <c r="D1072" t="s">
        <v>27</v>
      </c>
      <c r="E1072">
        <v>4</v>
      </c>
      <c r="F1072" t="str">
        <f t="shared" si="16"/>
        <v>Average Per Device1-in-10June System Peak DayAll4</v>
      </c>
      <c r="G1072">
        <v>0.65310619999999997</v>
      </c>
      <c r="H1072">
        <v>0.65310619999999997</v>
      </c>
      <c r="I1072">
        <v>69.725399999999993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23602</v>
      </c>
    </row>
    <row r="1073" spans="1:15">
      <c r="A1073" t="s">
        <v>52</v>
      </c>
      <c r="B1073" t="s">
        <v>43</v>
      </c>
      <c r="C1073" t="s">
        <v>46</v>
      </c>
      <c r="D1073" t="s">
        <v>27</v>
      </c>
      <c r="E1073">
        <v>4</v>
      </c>
      <c r="F1073" t="str">
        <f t="shared" si="16"/>
        <v>Aggregate1-in-10June System Peak DayAll4</v>
      </c>
      <c r="G1073">
        <v>18.54691</v>
      </c>
      <c r="H1073">
        <v>18.54691</v>
      </c>
      <c r="I1073">
        <v>69.725399999999993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23602</v>
      </c>
    </row>
    <row r="1074" spans="1:15">
      <c r="A1074" t="s">
        <v>31</v>
      </c>
      <c r="B1074" t="s">
        <v>43</v>
      </c>
      <c r="C1074" t="s">
        <v>46</v>
      </c>
      <c r="D1074" t="s">
        <v>27</v>
      </c>
      <c r="E1074">
        <v>5</v>
      </c>
      <c r="F1074" t="str">
        <f t="shared" si="16"/>
        <v>Average Per Ton1-in-10June System Peak DayAll5</v>
      </c>
      <c r="G1074">
        <v>0.17471529999999999</v>
      </c>
      <c r="H1074">
        <v>0.17471529999999999</v>
      </c>
      <c r="I1074">
        <v>68.190700000000007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23602</v>
      </c>
    </row>
    <row r="1075" spans="1:15">
      <c r="A1075" t="s">
        <v>29</v>
      </c>
      <c r="B1075" t="s">
        <v>43</v>
      </c>
      <c r="C1075" t="s">
        <v>46</v>
      </c>
      <c r="D1075" t="s">
        <v>27</v>
      </c>
      <c r="E1075">
        <v>5</v>
      </c>
      <c r="F1075" t="str">
        <f t="shared" si="16"/>
        <v>Average Per Premise1-in-10June System Peak DayAll5</v>
      </c>
      <c r="G1075">
        <v>0.74893860000000001</v>
      </c>
      <c r="H1075">
        <v>0.74893860000000001</v>
      </c>
      <c r="I1075">
        <v>68.190700000000007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23602</v>
      </c>
    </row>
    <row r="1076" spans="1:15">
      <c r="A1076" t="s">
        <v>30</v>
      </c>
      <c r="B1076" t="s">
        <v>43</v>
      </c>
      <c r="C1076" t="s">
        <v>46</v>
      </c>
      <c r="D1076" t="s">
        <v>27</v>
      </c>
      <c r="E1076">
        <v>5</v>
      </c>
      <c r="F1076" t="str">
        <f t="shared" si="16"/>
        <v>Average Per Device1-in-10June System Peak DayAll5</v>
      </c>
      <c r="G1076">
        <v>0.62245399999999995</v>
      </c>
      <c r="H1076">
        <v>0.62245399999999995</v>
      </c>
      <c r="I1076">
        <v>68.190700000000007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23602</v>
      </c>
    </row>
    <row r="1077" spans="1:15">
      <c r="A1077" t="s">
        <v>52</v>
      </c>
      <c r="B1077" t="s">
        <v>43</v>
      </c>
      <c r="C1077" t="s">
        <v>46</v>
      </c>
      <c r="D1077" t="s">
        <v>27</v>
      </c>
      <c r="E1077">
        <v>5</v>
      </c>
      <c r="F1077" t="str">
        <f t="shared" si="16"/>
        <v>Aggregate1-in-10June System Peak DayAll5</v>
      </c>
      <c r="G1077">
        <v>17.676449999999999</v>
      </c>
      <c r="H1077">
        <v>17.676449999999999</v>
      </c>
      <c r="I1077">
        <v>68.190700000000007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23602</v>
      </c>
    </row>
    <row r="1078" spans="1:15">
      <c r="A1078" t="s">
        <v>31</v>
      </c>
      <c r="B1078" t="s">
        <v>43</v>
      </c>
      <c r="C1078" t="s">
        <v>46</v>
      </c>
      <c r="D1078" t="s">
        <v>27</v>
      </c>
      <c r="E1078">
        <v>6</v>
      </c>
      <c r="F1078" t="str">
        <f t="shared" si="16"/>
        <v>Average Per Ton1-in-10June System Peak DayAll6</v>
      </c>
      <c r="G1078">
        <v>0.1832724</v>
      </c>
      <c r="H1078">
        <v>0.1832724</v>
      </c>
      <c r="I1078">
        <v>69.116100000000003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23602</v>
      </c>
    </row>
    <row r="1079" spans="1:15">
      <c r="A1079" t="s">
        <v>29</v>
      </c>
      <c r="B1079" t="s">
        <v>43</v>
      </c>
      <c r="C1079" t="s">
        <v>46</v>
      </c>
      <c r="D1079" t="s">
        <v>27</v>
      </c>
      <c r="E1079">
        <v>6</v>
      </c>
      <c r="F1079" t="str">
        <f t="shared" si="16"/>
        <v>Average Per Premise1-in-10June System Peak DayAll6</v>
      </c>
      <c r="G1079">
        <v>0.78561990000000004</v>
      </c>
      <c r="H1079">
        <v>0.78561990000000004</v>
      </c>
      <c r="I1079">
        <v>69.116100000000003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23602</v>
      </c>
    </row>
    <row r="1080" spans="1:15">
      <c r="A1080" t="s">
        <v>30</v>
      </c>
      <c r="B1080" t="s">
        <v>43</v>
      </c>
      <c r="C1080" t="s">
        <v>46</v>
      </c>
      <c r="D1080" t="s">
        <v>27</v>
      </c>
      <c r="E1080">
        <v>6</v>
      </c>
      <c r="F1080" t="str">
        <f t="shared" si="16"/>
        <v>Average Per Device1-in-10June System Peak DayAll6</v>
      </c>
      <c r="G1080">
        <v>0.65294039999999998</v>
      </c>
      <c r="H1080">
        <v>0.65294039999999998</v>
      </c>
      <c r="I1080">
        <v>69.116100000000003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23602</v>
      </c>
    </row>
    <row r="1081" spans="1:15">
      <c r="A1081" t="s">
        <v>52</v>
      </c>
      <c r="B1081" t="s">
        <v>43</v>
      </c>
      <c r="C1081" t="s">
        <v>46</v>
      </c>
      <c r="D1081" t="s">
        <v>27</v>
      </c>
      <c r="E1081">
        <v>6</v>
      </c>
      <c r="F1081" t="str">
        <f t="shared" si="16"/>
        <v>Aggregate1-in-10June System Peak DayAll6</v>
      </c>
      <c r="G1081">
        <v>18.542200000000001</v>
      </c>
      <c r="H1081">
        <v>18.542200000000001</v>
      </c>
      <c r="I1081">
        <v>69.116100000000003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23602</v>
      </c>
    </row>
    <row r="1082" spans="1:15">
      <c r="A1082" t="s">
        <v>31</v>
      </c>
      <c r="B1082" t="s">
        <v>43</v>
      </c>
      <c r="C1082" t="s">
        <v>46</v>
      </c>
      <c r="D1082" t="s">
        <v>27</v>
      </c>
      <c r="E1082">
        <v>7</v>
      </c>
      <c r="F1082" t="str">
        <f t="shared" si="16"/>
        <v>Average Per Ton1-in-10June System Peak DayAll7</v>
      </c>
      <c r="G1082">
        <v>0.2106103</v>
      </c>
      <c r="H1082">
        <v>0.2106103</v>
      </c>
      <c r="I1082">
        <v>72.082099999999997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23602</v>
      </c>
    </row>
    <row r="1083" spans="1:15">
      <c r="A1083" t="s">
        <v>29</v>
      </c>
      <c r="B1083" t="s">
        <v>43</v>
      </c>
      <c r="C1083" t="s">
        <v>46</v>
      </c>
      <c r="D1083" t="s">
        <v>27</v>
      </c>
      <c r="E1083">
        <v>7</v>
      </c>
      <c r="F1083" t="str">
        <f t="shared" si="16"/>
        <v>Average Per Premise1-in-10June System Peak DayAll7</v>
      </c>
      <c r="G1083">
        <v>0.90280709999999997</v>
      </c>
      <c r="H1083">
        <v>0.90280709999999997</v>
      </c>
      <c r="I1083">
        <v>72.082099999999997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23602</v>
      </c>
    </row>
    <row r="1084" spans="1:15">
      <c r="A1084" t="s">
        <v>30</v>
      </c>
      <c r="B1084" t="s">
        <v>43</v>
      </c>
      <c r="C1084" t="s">
        <v>46</v>
      </c>
      <c r="D1084" t="s">
        <v>27</v>
      </c>
      <c r="E1084">
        <v>7</v>
      </c>
      <c r="F1084" t="str">
        <f t="shared" si="16"/>
        <v>Average Per Device1-in-10June System Peak DayAll7</v>
      </c>
      <c r="G1084">
        <v>0.75033640000000001</v>
      </c>
      <c r="H1084">
        <v>0.75033640000000001</v>
      </c>
      <c r="I1084">
        <v>72.082099999999997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23602</v>
      </c>
    </row>
    <row r="1085" spans="1:15">
      <c r="A1085" t="s">
        <v>52</v>
      </c>
      <c r="B1085" t="s">
        <v>43</v>
      </c>
      <c r="C1085" t="s">
        <v>46</v>
      </c>
      <c r="D1085" t="s">
        <v>27</v>
      </c>
      <c r="E1085">
        <v>7</v>
      </c>
      <c r="F1085" t="str">
        <f t="shared" si="16"/>
        <v>Aggregate1-in-10June System Peak DayAll7</v>
      </c>
      <c r="G1085">
        <v>21.308050000000001</v>
      </c>
      <c r="H1085">
        <v>21.308050000000001</v>
      </c>
      <c r="I1085">
        <v>72.082099999999997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23602</v>
      </c>
    </row>
    <row r="1086" spans="1:15">
      <c r="A1086" t="s">
        <v>31</v>
      </c>
      <c r="B1086" t="s">
        <v>43</v>
      </c>
      <c r="C1086" t="s">
        <v>46</v>
      </c>
      <c r="D1086" t="s">
        <v>27</v>
      </c>
      <c r="E1086">
        <v>8</v>
      </c>
      <c r="F1086" t="str">
        <f t="shared" si="16"/>
        <v>Average Per Ton1-in-10June System Peak DayAll8</v>
      </c>
      <c r="G1086">
        <v>0.22359889999999999</v>
      </c>
      <c r="H1086">
        <v>0.22359889999999999</v>
      </c>
      <c r="I1086">
        <v>77.368899999999996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23602</v>
      </c>
    </row>
    <row r="1087" spans="1:15">
      <c r="A1087" t="s">
        <v>29</v>
      </c>
      <c r="B1087" t="s">
        <v>43</v>
      </c>
      <c r="C1087" t="s">
        <v>46</v>
      </c>
      <c r="D1087" t="s">
        <v>27</v>
      </c>
      <c r="E1087">
        <v>8</v>
      </c>
      <c r="F1087" t="str">
        <f t="shared" si="16"/>
        <v>Average Per Premise1-in-10June System Peak DayAll8</v>
      </c>
      <c r="G1087">
        <v>0.95848440000000001</v>
      </c>
      <c r="H1087">
        <v>0.95848440000000001</v>
      </c>
      <c r="I1087">
        <v>77.368899999999996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23602</v>
      </c>
    </row>
    <row r="1088" spans="1:15">
      <c r="A1088" t="s">
        <v>30</v>
      </c>
      <c r="B1088" t="s">
        <v>43</v>
      </c>
      <c r="C1088" t="s">
        <v>46</v>
      </c>
      <c r="D1088" t="s">
        <v>27</v>
      </c>
      <c r="E1088">
        <v>8</v>
      </c>
      <c r="F1088" t="str">
        <f t="shared" si="16"/>
        <v>Average Per Device1-in-10June System Peak DayAll8</v>
      </c>
      <c r="G1088">
        <v>0.7966107</v>
      </c>
      <c r="H1088">
        <v>0.7966107</v>
      </c>
      <c r="I1088">
        <v>77.368899999999996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23602</v>
      </c>
    </row>
    <row r="1089" spans="1:15">
      <c r="A1089" t="s">
        <v>52</v>
      </c>
      <c r="B1089" t="s">
        <v>43</v>
      </c>
      <c r="C1089" t="s">
        <v>46</v>
      </c>
      <c r="D1089" t="s">
        <v>27</v>
      </c>
      <c r="E1089">
        <v>8</v>
      </c>
      <c r="F1089" t="str">
        <f t="shared" si="16"/>
        <v>Aggregate1-in-10June System Peak DayAll8</v>
      </c>
      <c r="G1089">
        <v>22.622150000000001</v>
      </c>
      <c r="H1089">
        <v>22.622150000000001</v>
      </c>
      <c r="I1089">
        <v>77.368899999999996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23602</v>
      </c>
    </row>
    <row r="1090" spans="1:15">
      <c r="A1090" t="s">
        <v>31</v>
      </c>
      <c r="B1090" t="s">
        <v>43</v>
      </c>
      <c r="C1090" t="s">
        <v>46</v>
      </c>
      <c r="D1090" t="s">
        <v>27</v>
      </c>
      <c r="E1090">
        <v>9</v>
      </c>
      <c r="F1090" t="str">
        <f t="shared" si="16"/>
        <v>Average Per Ton1-in-10June System Peak DayAll9</v>
      </c>
      <c r="G1090">
        <v>0.24464959999999999</v>
      </c>
      <c r="H1090">
        <v>0.24464959999999999</v>
      </c>
      <c r="I1090">
        <v>80.858199999999997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23602</v>
      </c>
    </row>
    <row r="1091" spans="1:15">
      <c r="A1091" t="s">
        <v>29</v>
      </c>
      <c r="B1091" t="s">
        <v>43</v>
      </c>
      <c r="C1091" t="s">
        <v>46</v>
      </c>
      <c r="D1091" t="s">
        <v>27</v>
      </c>
      <c r="E1091">
        <v>9</v>
      </c>
      <c r="F1091" t="str">
        <f t="shared" ref="F1091:F1154" si="17">CONCATENATE(A1091,B1091,C1091,D1091,E1091)</f>
        <v>Average Per Premise1-in-10June System Peak DayAll9</v>
      </c>
      <c r="G1091">
        <v>1.048721</v>
      </c>
      <c r="H1091">
        <v>1.048721</v>
      </c>
      <c r="I1091">
        <v>80.858199999999997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23602</v>
      </c>
    </row>
    <row r="1092" spans="1:15">
      <c r="A1092" t="s">
        <v>30</v>
      </c>
      <c r="B1092" t="s">
        <v>43</v>
      </c>
      <c r="C1092" t="s">
        <v>46</v>
      </c>
      <c r="D1092" t="s">
        <v>27</v>
      </c>
      <c r="E1092">
        <v>9</v>
      </c>
      <c r="F1092" t="str">
        <f t="shared" si="17"/>
        <v>Average Per Device1-in-10June System Peak DayAll9</v>
      </c>
      <c r="G1092">
        <v>0.87160740000000003</v>
      </c>
      <c r="H1092">
        <v>0.87160740000000003</v>
      </c>
      <c r="I1092">
        <v>80.858199999999997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23602</v>
      </c>
    </row>
    <row r="1093" spans="1:15">
      <c r="A1093" t="s">
        <v>52</v>
      </c>
      <c r="B1093" t="s">
        <v>43</v>
      </c>
      <c r="C1093" t="s">
        <v>46</v>
      </c>
      <c r="D1093" t="s">
        <v>27</v>
      </c>
      <c r="E1093">
        <v>9</v>
      </c>
      <c r="F1093" t="str">
        <f t="shared" si="17"/>
        <v>Aggregate1-in-10June System Peak DayAll9</v>
      </c>
      <c r="G1093">
        <v>24.751909999999999</v>
      </c>
      <c r="H1093">
        <v>24.751909999999999</v>
      </c>
      <c r="I1093">
        <v>80.858199999999997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23602</v>
      </c>
    </row>
    <row r="1094" spans="1:15">
      <c r="A1094" t="s">
        <v>31</v>
      </c>
      <c r="B1094" t="s">
        <v>43</v>
      </c>
      <c r="C1094" t="s">
        <v>46</v>
      </c>
      <c r="D1094" t="s">
        <v>27</v>
      </c>
      <c r="E1094">
        <v>10</v>
      </c>
      <c r="F1094" t="str">
        <f t="shared" si="17"/>
        <v>Average Per Ton1-in-10June System Peak DayAll10</v>
      </c>
      <c r="G1094">
        <v>0.27060689999999998</v>
      </c>
      <c r="H1094">
        <v>0.27060689999999998</v>
      </c>
      <c r="I1094">
        <v>82.646199999999993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23602</v>
      </c>
    </row>
    <row r="1095" spans="1:15">
      <c r="A1095" t="s">
        <v>29</v>
      </c>
      <c r="B1095" t="s">
        <v>43</v>
      </c>
      <c r="C1095" t="s">
        <v>46</v>
      </c>
      <c r="D1095" t="s">
        <v>27</v>
      </c>
      <c r="E1095">
        <v>10</v>
      </c>
      <c r="F1095" t="str">
        <f t="shared" si="17"/>
        <v>Average Per Premise1-in-10June System Peak DayAll10</v>
      </c>
      <c r="G1095">
        <v>1.1599900000000001</v>
      </c>
      <c r="H1095">
        <v>1.1599900000000001</v>
      </c>
      <c r="I1095">
        <v>82.646199999999993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23602</v>
      </c>
    </row>
    <row r="1096" spans="1:15">
      <c r="A1096" t="s">
        <v>30</v>
      </c>
      <c r="B1096" t="s">
        <v>43</v>
      </c>
      <c r="C1096" t="s">
        <v>46</v>
      </c>
      <c r="D1096" t="s">
        <v>27</v>
      </c>
      <c r="E1096">
        <v>10</v>
      </c>
      <c r="F1096" t="str">
        <f t="shared" si="17"/>
        <v>Average Per Device1-in-10June System Peak DayAll10</v>
      </c>
      <c r="G1096">
        <v>0.96408499999999997</v>
      </c>
      <c r="H1096">
        <v>0.96408499999999997</v>
      </c>
      <c r="I1096">
        <v>82.646199999999993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23602</v>
      </c>
    </row>
    <row r="1097" spans="1:15">
      <c r="A1097" t="s">
        <v>52</v>
      </c>
      <c r="B1097" t="s">
        <v>43</v>
      </c>
      <c r="C1097" t="s">
        <v>46</v>
      </c>
      <c r="D1097" t="s">
        <v>27</v>
      </c>
      <c r="E1097">
        <v>10</v>
      </c>
      <c r="F1097" t="str">
        <f t="shared" si="17"/>
        <v>Aggregate1-in-10June System Peak DayAll10</v>
      </c>
      <c r="G1097">
        <v>27.37809</v>
      </c>
      <c r="H1097">
        <v>27.37809</v>
      </c>
      <c r="I1097">
        <v>82.646199999999993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23602</v>
      </c>
    </row>
    <row r="1098" spans="1:15">
      <c r="A1098" t="s">
        <v>31</v>
      </c>
      <c r="B1098" t="s">
        <v>43</v>
      </c>
      <c r="C1098" t="s">
        <v>46</v>
      </c>
      <c r="D1098" t="s">
        <v>27</v>
      </c>
      <c r="E1098">
        <v>11</v>
      </c>
      <c r="F1098" t="str">
        <f t="shared" si="17"/>
        <v>Average Per Ton1-in-10June System Peak DayAll11</v>
      </c>
      <c r="G1098">
        <v>0.32013550000000002</v>
      </c>
      <c r="H1098">
        <v>0.32013550000000002</v>
      </c>
      <c r="I1098">
        <v>84.858699999999999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23602</v>
      </c>
    </row>
    <row r="1099" spans="1:15">
      <c r="A1099" t="s">
        <v>29</v>
      </c>
      <c r="B1099" t="s">
        <v>43</v>
      </c>
      <c r="C1099" t="s">
        <v>46</v>
      </c>
      <c r="D1099" t="s">
        <v>27</v>
      </c>
      <c r="E1099">
        <v>11</v>
      </c>
      <c r="F1099" t="str">
        <f t="shared" si="17"/>
        <v>Average Per Premise1-in-10June System Peak DayAll11</v>
      </c>
      <c r="G1099">
        <v>1.372301</v>
      </c>
      <c r="H1099">
        <v>1.372301</v>
      </c>
      <c r="I1099">
        <v>84.858699999999999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23602</v>
      </c>
    </row>
    <row r="1100" spans="1:15">
      <c r="A1100" t="s">
        <v>30</v>
      </c>
      <c r="B1100" t="s">
        <v>43</v>
      </c>
      <c r="C1100" t="s">
        <v>46</v>
      </c>
      <c r="D1100" t="s">
        <v>27</v>
      </c>
      <c r="E1100">
        <v>11</v>
      </c>
      <c r="F1100" t="str">
        <f t="shared" si="17"/>
        <v>Average Per Device1-in-10June System Peak DayAll11</v>
      </c>
      <c r="G1100">
        <v>1.140539</v>
      </c>
      <c r="H1100">
        <v>1.140539</v>
      </c>
      <c r="I1100">
        <v>84.858699999999999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23602</v>
      </c>
    </row>
    <row r="1101" spans="1:15">
      <c r="A1101" t="s">
        <v>52</v>
      </c>
      <c r="B1101" t="s">
        <v>43</v>
      </c>
      <c r="C1101" t="s">
        <v>46</v>
      </c>
      <c r="D1101" t="s">
        <v>27</v>
      </c>
      <c r="E1101">
        <v>11</v>
      </c>
      <c r="F1101" t="str">
        <f t="shared" si="17"/>
        <v>Aggregate1-in-10June System Peak DayAll11</v>
      </c>
      <c r="G1101">
        <v>32.389040000000001</v>
      </c>
      <c r="H1101">
        <v>32.389040000000001</v>
      </c>
      <c r="I1101">
        <v>84.858699999999999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23602</v>
      </c>
    </row>
    <row r="1102" spans="1:15">
      <c r="A1102" t="s">
        <v>31</v>
      </c>
      <c r="B1102" t="s">
        <v>43</v>
      </c>
      <c r="C1102" t="s">
        <v>46</v>
      </c>
      <c r="D1102" t="s">
        <v>27</v>
      </c>
      <c r="E1102">
        <v>12</v>
      </c>
      <c r="F1102" t="str">
        <f t="shared" si="17"/>
        <v>Average Per Ton1-in-10June System Peak DayAll12</v>
      </c>
      <c r="G1102">
        <v>0.37626949999999998</v>
      </c>
      <c r="H1102">
        <v>0.37626949999999998</v>
      </c>
      <c r="I1102">
        <v>85.817599999999999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23602</v>
      </c>
    </row>
    <row r="1103" spans="1:15">
      <c r="A1103" t="s">
        <v>29</v>
      </c>
      <c r="B1103" t="s">
        <v>43</v>
      </c>
      <c r="C1103" t="s">
        <v>46</v>
      </c>
      <c r="D1103" t="s">
        <v>27</v>
      </c>
      <c r="E1103">
        <v>12</v>
      </c>
      <c r="F1103" t="str">
        <f t="shared" si="17"/>
        <v>Average Per Premise1-in-10June System Peak DayAll12</v>
      </c>
      <c r="G1103">
        <v>1.6129260000000001</v>
      </c>
      <c r="H1103">
        <v>1.6129260000000001</v>
      </c>
      <c r="I1103">
        <v>85.817599999999999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23602</v>
      </c>
    </row>
    <row r="1104" spans="1:15">
      <c r="A1104" t="s">
        <v>30</v>
      </c>
      <c r="B1104" t="s">
        <v>43</v>
      </c>
      <c r="C1104" t="s">
        <v>46</v>
      </c>
      <c r="D1104" t="s">
        <v>27</v>
      </c>
      <c r="E1104">
        <v>12</v>
      </c>
      <c r="F1104" t="str">
        <f t="shared" si="17"/>
        <v>Average Per Device1-in-10June System Peak DayAll12</v>
      </c>
      <c r="G1104">
        <v>1.340527</v>
      </c>
      <c r="H1104">
        <v>1.340527</v>
      </c>
      <c r="I1104">
        <v>85.817599999999999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23602</v>
      </c>
    </row>
    <row r="1105" spans="1:15">
      <c r="A1105" t="s">
        <v>52</v>
      </c>
      <c r="B1105" t="s">
        <v>43</v>
      </c>
      <c r="C1105" t="s">
        <v>46</v>
      </c>
      <c r="D1105" t="s">
        <v>27</v>
      </c>
      <c r="E1105">
        <v>12</v>
      </c>
      <c r="F1105" t="str">
        <f t="shared" si="17"/>
        <v>Aggregate1-in-10June System Peak DayAll12</v>
      </c>
      <c r="G1105">
        <v>38.068280000000001</v>
      </c>
      <c r="H1105">
        <v>38.068280000000001</v>
      </c>
      <c r="I1105">
        <v>85.817599999999999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23602</v>
      </c>
    </row>
    <row r="1106" spans="1:15">
      <c r="A1106" t="s">
        <v>31</v>
      </c>
      <c r="B1106" t="s">
        <v>43</v>
      </c>
      <c r="C1106" t="s">
        <v>46</v>
      </c>
      <c r="D1106" t="s">
        <v>27</v>
      </c>
      <c r="E1106">
        <v>13</v>
      </c>
      <c r="F1106" t="str">
        <f t="shared" si="17"/>
        <v>Average Per Ton1-in-10June System Peak DayAll13</v>
      </c>
      <c r="G1106">
        <v>0.43367729999999999</v>
      </c>
      <c r="H1106">
        <v>0.43367729999999999</v>
      </c>
      <c r="I1106">
        <v>86.476799999999997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23602</v>
      </c>
    </row>
    <row r="1107" spans="1:15">
      <c r="A1107" t="s">
        <v>29</v>
      </c>
      <c r="B1107" t="s">
        <v>43</v>
      </c>
      <c r="C1107" t="s">
        <v>46</v>
      </c>
      <c r="D1107" t="s">
        <v>27</v>
      </c>
      <c r="E1107">
        <v>13</v>
      </c>
      <c r="F1107" t="str">
        <f t="shared" si="17"/>
        <v>Average Per Premise1-in-10June System Peak DayAll13</v>
      </c>
      <c r="G1107">
        <v>1.859011</v>
      </c>
      <c r="H1107">
        <v>1.859011</v>
      </c>
      <c r="I1107">
        <v>86.476799999999997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23602</v>
      </c>
    </row>
    <row r="1108" spans="1:15">
      <c r="A1108" t="s">
        <v>30</v>
      </c>
      <c r="B1108" t="s">
        <v>43</v>
      </c>
      <c r="C1108" t="s">
        <v>46</v>
      </c>
      <c r="D1108" t="s">
        <v>27</v>
      </c>
      <c r="E1108">
        <v>13</v>
      </c>
      <c r="F1108" t="str">
        <f t="shared" si="17"/>
        <v>Average Per Device1-in-10June System Peak DayAll13</v>
      </c>
      <c r="G1108">
        <v>1.5450520000000001</v>
      </c>
      <c r="H1108">
        <v>1.5450520000000001</v>
      </c>
      <c r="I1108">
        <v>86.476799999999997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23602</v>
      </c>
    </row>
    <row r="1109" spans="1:15">
      <c r="A1109" t="s">
        <v>52</v>
      </c>
      <c r="B1109" t="s">
        <v>43</v>
      </c>
      <c r="C1109" t="s">
        <v>46</v>
      </c>
      <c r="D1109" t="s">
        <v>27</v>
      </c>
      <c r="E1109">
        <v>13</v>
      </c>
      <c r="F1109" t="str">
        <f t="shared" si="17"/>
        <v>Aggregate1-in-10June System Peak DayAll13</v>
      </c>
      <c r="G1109">
        <v>43.876390000000001</v>
      </c>
      <c r="H1109">
        <v>43.876390000000001</v>
      </c>
      <c r="I1109">
        <v>86.476799999999997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23602</v>
      </c>
    </row>
    <row r="1110" spans="1:15">
      <c r="A1110" t="s">
        <v>31</v>
      </c>
      <c r="B1110" t="s">
        <v>43</v>
      </c>
      <c r="C1110" t="s">
        <v>46</v>
      </c>
      <c r="D1110" t="s">
        <v>27</v>
      </c>
      <c r="E1110">
        <v>14</v>
      </c>
      <c r="F1110" t="str">
        <f t="shared" si="17"/>
        <v>Average Per Ton1-in-10June System Peak DayAll14</v>
      </c>
      <c r="G1110">
        <v>0.35144049999999999</v>
      </c>
      <c r="H1110">
        <v>0.46962979999999999</v>
      </c>
      <c r="I1110">
        <v>86.699700000000007</v>
      </c>
      <c r="J1110">
        <v>8.4971699999999997E-2</v>
      </c>
      <c r="K1110">
        <v>0.10459690000000001</v>
      </c>
      <c r="L1110">
        <v>0.1181893</v>
      </c>
      <c r="M1110">
        <v>0.1317817</v>
      </c>
      <c r="N1110">
        <v>0.15140700000000001</v>
      </c>
      <c r="O1110">
        <v>23602</v>
      </c>
    </row>
    <row r="1111" spans="1:15">
      <c r="A1111" t="s">
        <v>29</v>
      </c>
      <c r="B1111" t="s">
        <v>43</v>
      </c>
      <c r="C1111" t="s">
        <v>46</v>
      </c>
      <c r="D1111" t="s">
        <v>27</v>
      </c>
      <c r="E1111">
        <v>14</v>
      </c>
      <c r="F1111" t="str">
        <f t="shared" si="17"/>
        <v>Average Per Premise1-in-10June System Peak DayAll14</v>
      </c>
      <c r="G1111">
        <v>1.5064930000000001</v>
      </c>
      <c r="H1111">
        <v>2.0131260000000002</v>
      </c>
      <c r="I1111">
        <v>86.699700000000007</v>
      </c>
      <c r="J1111">
        <v>0.3642416</v>
      </c>
      <c r="K1111">
        <v>0.44836769999999998</v>
      </c>
      <c r="L1111">
        <v>0.50663320000000001</v>
      </c>
      <c r="M1111">
        <v>0.56489869999999998</v>
      </c>
      <c r="N1111">
        <v>0.64902479999999996</v>
      </c>
      <c r="O1111">
        <v>23602</v>
      </c>
    </row>
    <row r="1112" spans="1:15">
      <c r="A1112" t="s">
        <v>30</v>
      </c>
      <c r="B1112" t="s">
        <v>43</v>
      </c>
      <c r="C1112" t="s">
        <v>46</v>
      </c>
      <c r="D1112" t="s">
        <v>27</v>
      </c>
      <c r="E1112">
        <v>14</v>
      </c>
      <c r="F1112" t="str">
        <f t="shared" si="17"/>
        <v>Average Per Device1-in-10June System Peak DayAll14</v>
      </c>
      <c r="G1112">
        <v>1.2520690000000001</v>
      </c>
      <c r="H1112">
        <v>1.6731389999999999</v>
      </c>
      <c r="I1112">
        <v>86.699700000000007</v>
      </c>
      <c r="J1112">
        <v>0.30272660000000001</v>
      </c>
      <c r="K1112">
        <v>0.37264510000000001</v>
      </c>
      <c r="L1112">
        <v>0.42107040000000001</v>
      </c>
      <c r="M1112">
        <v>0.46949570000000002</v>
      </c>
      <c r="N1112">
        <v>0.53941419999999995</v>
      </c>
      <c r="O1112">
        <v>23602</v>
      </c>
    </row>
    <row r="1113" spans="1:15">
      <c r="A1113" t="s">
        <v>52</v>
      </c>
      <c r="B1113" t="s">
        <v>43</v>
      </c>
      <c r="C1113" t="s">
        <v>46</v>
      </c>
      <c r="D1113" t="s">
        <v>27</v>
      </c>
      <c r="E1113">
        <v>14</v>
      </c>
      <c r="F1113" t="str">
        <f t="shared" si="17"/>
        <v>Aggregate1-in-10June System Peak DayAll14</v>
      </c>
      <c r="G1113">
        <v>35.556249999999999</v>
      </c>
      <c r="H1113">
        <v>47.513809999999999</v>
      </c>
      <c r="I1113">
        <v>86.699700000000007</v>
      </c>
      <c r="J1113">
        <v>8.5968300000000006</v>
      </c>
      <c r="K1113">
        <v>10.582369999999999</v>
      </c>
      <c r="L1113">
        <v>11.957560000000001</v>
      </c>
      <c r="M1113">
        <v>13.332739999999999</v>
      </c>
      <c r="N1113">
        <v>15.31828</v>
      </c>
      <c r="O1113">
        <v>23602</v>
      </c>
    </row>
    <row r="1114" spans="1:15">
      <c r="A1114" t="s">
        <v>31</v>
      </c>
      <c r="B1114" t="s">
        <v>43</v>
      </c>
      <c r="C1114" t="s">
        <v>46</v>
      </c>
      <c r="D1114" t="s">
        <v>27</v>
      </c>
      <c r="E1114">
        <v>15</v>
      </c>
      <c r="F1114" t="str">
        <f t="shared" si="17"/>
        <v>Average Per Ton1-in-10June System Peak DayAll15</v>
      </c>
      <c r="G1114">
        <v>0.3664615</v>
      </c>
      <c r="H1114">
        <v>0.50746979999999997</v>
      </c>
      <c r="I1114">
        <v>87.826400000000007</v>
      </c>
      <c r="J1114">
        <v>0.1012822</v>
      </c>
      <c r="K1114">
        <v>0.12475269999999999</v>
      </c>
      <c r="L1114">
        <v>0.1410083</v>
      </c>
      <c r="M1114">
        <v>0.15726390000000001</v>
      </c>
      <c r="N1114">
        <v>0.18073439999999999</v>
      </c>
      <c r="O1114">
        <v>23602</v>
      </c>
    </row>
    <row r="1115" spans="1:15">
      <c r="A1115" t="s">
        <v>29</v>
      </c>
      <c r="B1115" t="s">
        <v>43</v>
      </c>
      <c r="C1115" t="s">
        <v>46</v>
      </c>
      <c r="D1115" t="s">
        <v>27</v>
      </c>
      <c r="E1115">
        <v>15</v>
      </c>
      <c r="F1115" t="str">
        <f t="shared" si="17"/>
        <v>Average Per Premise1-in-10June System Peak DayAll15</v>
      </c>
      <c r="G1115">
        <v>1.570883</v>
      </c>
      <c r="H1115">
        <v>2.175332</v>
      </c>
      <c r="I1115">
        <v>87.826400000000007</v>
      </c>
      <c r="J1115">
        <v>0.43415880000000001</v>
      </c>
      <c r="K1115">
        <v>0.53476800000000002</v>
      </c>
      <c r="L1115">
        <v>0.60444960000000003</v>
      </c>
      <c r="M1115">
        <v>0.67413129999999999</v>
      </c>
      <c r="N1115">
        <v>0.77474050000000005</v>
      </c>
      <c r="O1115">
        <v>23602</v>
      </c>
    </row>
    <row r="1116" spans="1:15">
      <c r="A1116" t="s">
        <v>30</v>
      </c>
      <c r="B1116" t="s">
        <v>43</v>
      </c>
      <c r="C1116" t="s">
        <v>46</v>
      </c>
      <c r="D1116" t="s">
        <v>27</v>
      </c>
      <c r="E1116">
        <v>15</v>
      </c>
      <c r="F1116" t="str">
        <f t="shared" si="17"/>
        <v>Average Per Device1-in-10June System Peak DayAll15</v>
      </c>
      <c r="G1116">
        <v>1.3055840000000001</v>
      </c>
      <c r="H1116">
        <v>1.8079510000000001</v>
      </c>
      <c r="I1116">
        <v>87.826400000000007</v>
      </c>
      <c r="J1116">
        <v>0.36083589999999999</v>
      </c>
      <c r="K1116">
        <v>0.44445370000000001</v>
      </c>
      <c r="L1116">
        <v>0.50236709999999996</v>
      </c>
      <c r="M1116">
        <v>0.56028060000000002</v>
      </c>
      <c r="N1116">
        <v>0.64389839999999998</v>
      </c>
      <c r="O1116">
        <v>23602</v>
      </c>
    </row>
    <row r="1117" spans="1:15">
      <c r="A1117" t="s">
        <v>52</v>
      </c>
      <c r="B1117" t="s">
        <v>43</v>
      </c>
      <c r="C1117" t="s">
        <v>46</v>
      </c>
      <c r="D1117" t="s">
        <v>27</v>
      </c>
      <c r="E1117">
        <v>15</v>
      </c>
      <c r="F1117" t="str">
        <f t="shared" si="17"/>
        <v>Aggregate1-in-10June System Peak DayAll15</v>
      </c>
      <c r="G1117">
        <v>37.075969999999998</v>
      </c>
      <c r="H1117">
        <v>51.342190000000002</v>
      </c>
      <c r="I1117">
        <v>87.826400000000007</v>
      </c>
      <c r="J1117">
        <v>10.247019999999999</v>
      </c>
      <c r="K1117">
        <v>12.621589999999999</v>
      </c>
      <c r="L1117">
        <v>14.266220000000001</v>
      </c>
      <c r="M1117">
        <v>15.91085</v>
      </c>
      <c r="N1117">
        <v>18.285430000000002</v>
      </c>
      <c r="O1117">
        <v>23602</v>
      </c>
    </row>
    <row r="1118" spans="1:15">
      <c r="A1118" t="s">
        <v>31</v>
      </c>
      <c r="B1118" t="s">
        <v>43</v>
      </c>
      <c r="C1118" t="s">
        <v>46</v>
      </c>
      <c r="D1118" t="s">
        <v>27</v>
      </c>
      <c r="E1118">
        <v>16</v>
      </c>
      <c r="F1118" t="str">
        <f t="shared" si="17"/>
        <v>Average Per Ton1-in-10June System Peak DayAll16</v>
      </c>
      <c r="G1118">
        <v>0.39533069999999998</v>
      </c>
      <c r="H1118">
        <v>0.55334340000000004</v>
      </c>
      <c r="I1118">
        <v>88.013599999999997</v>
      </c>
      <c r="J1118">
        <v>0.1135258</v>
      </c>
      <c r="K1118">
        <v>0.13980909999999999</v>
      </c>
      <c r="L1118">
        <v>0.15801270000000001</v>
      </c>
      <c r="M1118">
        <v>0.1762164</v>
      </c>
      <c r="N1118">
        <v>0.2024997</v>
      </c>
      <c r="O1118">
        <v>23602</v>
      </c>
    </row>
    <row r="1119" spans="1:15">
      <c r="A1119" t="s">
        <v>29</v>
      </c>
      <c r="B1119" t="s">
        <v>43</v>
      </c>
      <c r="C1119" t="s">
        <v>46</v>
      </c>
      <c r="D1119" t="s">
        <v>27</v>
      </c>
      <c r="E1119">
        <v>16</v>
      </c>
      <c r="F1119" t="str">
        <f t="shared" si="17"/>
        <v>Average Per Premise1-in-10June System Peak DayAll16</v>
      </c>
      <c r="G1119">
        <v>1.694634</v>
      </c>
      <c r="H1119">
        <v>2.3719749999999999</v>
      </c>
      <c r="I1119">
        <v>88.013599999999997</v>
      </c>
      <c r="J1119">
        <v>0.48664249999999998</v>
      </c>
      <c r="K1119">
        <v>0.59930890000000003</v>
      </c>
      <c r="L1119">
        <v>0.67734119999999998</v>
      </c>
      <c r="M1119">
        <v>0.75537350000000003</v>
      </c>
      <c r="N1119">
        <v>0.86803989999999998</v>
      </c>
      <c r="O1119">
        <v>23602</v>
      </c>
    </row>
    <row r="1120" spans="1:15">
      <c r="A1120" t="s">
        <v>30</v>
      </c>
      <c r="B1120" t="s">
        <v>43</v>
      </c>
      <c r="C1120" t="s">
        <v>46</v>
      </c>
      <c r="D1120" t="s">
        <v>27</v>
      </c>
      <c r="E1120">
        <v>16</v>
      </c>
      <c r="F1120" t="str">
        <f t="shared" si="17"/>
        <v>Average Per Device1-in-10June System Peak DayAll16</v>
      </c>
      <c r="G1120">
        <v>1.4084350000000001</v>
      </c>
      <c r="H1120">
        <v>1.971384</v>
      </c>
      <c r="I1120">
        <v>88.013599999999997</v>
      </c>
      <c r="J1120">
        <v>0.40445589999999998</v>
      </c>
      <c r="K1120">
        <v>0.4980945</v>
      </c>
      <c r="L1120">
        <v>0.56294840000000002</v>
      </c>
      <c r="M1120">
        <v>0.62780219999999998</v>
      </c>
      <c r="N1120">
        <v>0.72144090000000005</v>
      </c>
      <c r="O1120">
        <v>23602</v>
      </c>
    </row>
    <row r="1121" spans="1:15">
      <c r="A1121" t="s">
        <v>52</v>
      </c>
      <c r="B1121" t="s">
        <v>43</v>
      </c>
      <c r="C1121" t="s">
        <v>46</v>
      </c>
      <c r="D1121" t="s">
        <v>27</v>
      </c>
      <c r="E1121">
        <v>16</v>
      </c>
      <c r="F1121" t="str">
        <f t="shared" si="17"/>
        <v>Aggregate1-in-10June System Peak DayAll16</v>
      </c>
      <c r="G1121">
        <v>39.996749999999999</v>
      </c>
      <c r="H1121">
        <v>55.983350000000002</v>
      </c>
      <c r="I1121">
        <v>88.013599999999997</v>
      </c>
      <c r="J1121">
        <v>11.48574</v>
      </c>
      <c r="K1121">
        <v>14.14489</v>
      </c>
      <c r="L1121">
        <v>15.986610000000001</v>
      </c>
      <c r="M1121">
        <v>17.828330000000001</v>
      </c>
      <c r="N1121">
        <v>20.487480000000001</v>
      </c>
      <c r="O1121">
        <v>23602</v>
      </c>
    </row>
    <row r="1122" spans="1:15">
      <c r="A1122" t="s">
        <v>31</v>
      </c>
      <c r="B1122" t="s">
        <v>43</v>
      </c>
      <c r="C1122" t="s">
        <v>46</v>
      </c>
      <c r="D1122" t="s">
        <v>27</v>
      </c>
      <c r="E1122">
        <v>17</v>
      </c>
      <c r="F1122" t="str">
        <f t="shared" si="17"/>
        <v>Average Per Ton1-in-10June System Peak DayAll17</v>
      </c>
      <c r="G1122">
        <v>0.4282088</v>
      </c>
      <c r="H1122">
        <v>0.60399789999999998</v>
      </c>
      <c r="I1122">
        <v>86.6875</v>
      </c>
      <c r="J1122">
        <v>0.12613079999999999</v>
      </c>
      <c r="K1122">
        <v>0.1554693</v>
      </c>
      <c r="L1122">
        <v>0.175789</v>
      </c>
      <c r="M1122">
        <v>0.1961088</v>
      </c>
      <c r="N1122">
        <v>0.22544719999999999</v>
      </c>
      <c r="O1122">
        <v>23602</v>
      </c>
    </row>
    <row r="1123" spans="1:15">
      <c r="A1123" t="s">
        <v>29</v>
      </c>
      <c r="B1123" t="s">
        <v>43</v>
      </c>
      <c r="C1123" t="s">
        <v>46</v>
      </c>
      <c r="D1123" t="s">
        <v>27</v>
      </c>
      <c r="E1123">
        <v>17</v>
      </c>
      <c r="F1123" t="str">
        <f t="shared" si="17"/>
        <v>Average Per Premise1-in-10June System Peak DayAll17</v>
      </c>
      <c r="G1123">
        <v>1.8355699999999999</v>
      </c>
      <c r="H1123">
        <v>2.5891120000000001</v>
      </c>
      <c r="I1123">
        <v>86.6875</v>
      </c>
      <c r="J1123">
        <v>0.54067540000000003</v>
      </c>
      <c r="K1123">
        <v>0.66643839999999999</v>
      </c>
      <c r="L1123">
        <v>0.75354149999999998</v>
      </c>
      <c r="M1123">
        <v>0.84064450000000002</v>
      </c>
      <c r="N1123">
        <v>0.96640749999999997</v>
      </c>
      <c r="O1123">
        <v>23602</v>
      </c>
    </row>
    <row r="1124" spans="1:15">
      <c r="A1124" t="s">
        <v>30</v>
      </c>
      <c r="B1124" t="s">
        <v>43</v>
      </c>
      <c r="C1124" t="s">
        <v>46</v>
      </c>
      <c r="D1124" t="s">
        <v>27</v>
      </c>
      <c r="E1124">
        <v>17</v>
      </c>
      <c r="F1124" t="str">
        <f t="shared" si="17"/>
        <v>Average Per Device1-in-10June System Peak DayAll17</v>
      </c>
      <c r="G1124">
        <v>1.5255700000000001</v>
      </c>
      <c r="H1124">
        <v>2.1518489999999999</v>
      </c>
      <c r="I1124">
        <v>86.6875</v>
      </c>
      <c r="J1124">
        <v>0.44936340000000002</v>
      </c>
      <c r="K1124">
        <v>0.55388689999999996</v>
      </c>
      <c r="L1124">
        <v>0.62627949999999999</v>
      </c>
      <c r="M1124">
        <v>0.69867219999999997</v>
      </c>
      <c r="N1124">
        <v>0.80319560000000001</v>
      </c>
      <c r="O1124">
        <v>23602</v>
      </c>
    </row>
    <row r="1125" spans="1:15">
      <c r="A1125" t="s">
        <v>52</v>
      </c>
      <c r="B1125" t="s">
        <v>43</v>
      </c>
      <c r="C1125" t="s">
        <v>46</v>
      </c>
      <c r="D1125" t="s">
        <v>27</v>
      </c>
      <c r="E1125">
        <v>17</v>
      </c>
      <c r="F1125" t="str">
        <f t="shared" si="17"/>
        <v>Aggregate1-in-10June System Peak DayAll17</v>
      </c>
      <c r="G1125">
        <v>43.323129999999999</v>
      </c>
      <c r="H1125">
        <v>61.10821</v>
      </c>
      <c r="I1125">
        <v>86.6875</v>
      </c>
      <c r="J1125">
        <v>12.76102</v>
      </c>
      <c r="K1125">
        <v>15.729279999999999</v>
      </c>
      <c r="L1125">
        <v>17.78509</v>
      </c>
      <c r="M1125">
        <v>19.840890000000002</v>
      </c>
      <c r="N1125">
        <v>22.809149999999999</v>
      </c>
      <c r="O1125">
        <v>23602</v>
      </c>
    </row>
    <row r="1126" spans="1:15">
      <c r="A1126" t="s">
        <v>31</v>
      </c>
      <c r="B1126" t="s">
        <v>43</v>
      </c>
      <c r="C1126" t="s">
        <v>46</v>
      </c>
      <c r="D1126" t="s">
        <v>27</v>
      </c>
      <c r="E1126">
        <v>18</v>
      </c>
      <c r="F1126" t="str">
        <f t="shared" si="17"/>
        <v>Average Per Ton1-in-10June System Peak DayAll18</v>
      </c>
      <c r="G1126">
        <v>0.48941190000000001</v>
      </c>
      <c r="H1126">
        <v>0.63689169999999995</v>
      </c>
      <c r="I1126">
        <v>82.865399999999994</v>
      </c>
      <c r="J1126">
        <v>0.1058931</v>
      </c>
      <c r="K1126">
        <v>0.13046279999999999</v>
      </c>
      <c r="L1126">
        <v>0.14747979999999999</v>
      </c>
      <c r="M1126">
        <v>0.1644967</v>
      </c>
      <c r="N1126">
        <v>0.1890665</v>
      </c>
      <c r="O1126">
        <v>23602</v>
      </c>
    </row>
    <row r="1127" spans="1:15">
      <c r="A1127" t="s">
        <v>29</v>
      </c>
      <c r="B1127" t="s">
        <v>43</v>
      </c>
      <c r="C1127" t="s">
        <v>46</v>
      </c>
      <c r="D1127" t="s">
        <v>27</v>
      </c>
      <c r="E1127">
        <v>18</v>
      </c>
      <c r="F1127" t="str">
        <f t="shared" si="17"/>
        <v>Average Per Premise1-in-10June System Peak DayAll18</v>
      </c>
      <c r="G1127">
        <v>2.097925</v>
      </c>
      <c r="H1127">
        <v>2.7301150000000001</v>
      </c>
      <c r="I1127">
        <v>82.865399999999994</v>
      </c>
      <c r="J1127">
        <v>0.45392379999999999</v>
      </c>
      <c r="K1127">
        <v>0.5592452</v>
      </c>
      <c r="L1127">
        <v>0.63219040000000004</v>
      </c>
      <c r="M1127">
        <v>0.70513559999999997</v>
      </c>
      <c r="N1127">
        <v>0.81045699999999998</v>
      </c>
      <c r="O1127">
        <v>23602</v>
      </c>
    </row>
    <row r="1128" spans="1:15">
      <c r="A1128" t="s">
        <v>30</v>
      </c>
      <c r="B1128" t="s">
        <v>43</v>
      </c>
      <c r="C1128" t="s">
        <v>46</v>
      </c>
      <c r="D1128" t="s">
        <v>27</v>
      </c>
      <c r="E1128">
        <v>18</v>
      </c>
      <c r="F1128" t="str">
        <f t="shared" si="17"/>
        <v>Average Per Device1-in-10June System Peak DayAll18</v>
      </c>
      <c r="G1128">
        <v>1.7436160000000001</v>
      </c>
      <c r="H1128">
        <v>2.2690389999999998</v>
      </c>
      <c r="I1128">
        <v>82.865399999999994</v>
      </c>
      <c r="J1128">
        <v>0.37726290000000001</v>
      </c>
      <c r="K1128">
        <v>0.46479700000000002</v>
      </c>
      <c r="L1128">
        <v>0.52542290000000003</v>
      </c>
      <c r="M1128">
        <v>0.58604869999999998</v>
      </c>
      <c r="N1128">
        <v>0.67358289999999998</v>
      </c>
      <c r="O1128">
        <v>23602</v>
      </c>
    </row>
    <row r="1129" spans="1:15">
      <c r="A1129" t="s">
        <v>52</v>
      </c>
      <c r="B1129" t="s">
        <v>43</v>
      </c>
      <c r="C1129" t="s">
        <v>46</v>
      </c>
      <c r="D1129" t="s">
        <v>27</v>
      </c>
      <c r="E1129">
        <v>18</v>
      </c>
      <c r="F1129" t="str">
        <f t="shared" si="17"/>
        <v>Aggregate1-in-10June System Peak DayAll18</v>
      </c>
      <c r="G1129">
        <v>49.515219999999999</v>
      </c>
      <c r="H1129">
        <v>64.436179999999993</v>
      </c>
      <c r="I1129">
        <v>82.865399999999994</v>
      </c>
      <c r="J1129">
        <v>10.713509999999999</v>
      </c>
      <c r="K1129">
        <v>13.199299999999999</v>
      </c>
      <c r="L1129">
        <v>14.920959999999999</v>
      </c>
      <c r="M1129">
        <v>16.642610000000001</v>
      </c>
      <c r="N1129">
        <v>19.128409999999999</v>
      </c>
      <c r="O1129">
        <v>23602</v>
      </c>
    </row>
    <row r="1130" spans="1:15">
      <c r="A1130" t="s">
        <v>31</v>
      </c>
      <c r="B1130" t="s">
        <v>43</v>
      </c>
      <c r="C1130" t="s">
        <v>46</v>
      </c>
      <c r="D1130" t="s">
        <v>27</v>
      </c>
      <c r="E1130">
        <v>19</v>
      </c>
      <c r="F1130" t="str">
        <f t="shared" si="17"/>
        <v>Average Per Ton1-in-10June System Peak DayAll19</v>
      </c>
      <c r="G1130">
        <v>0.63290369999999996</v>
      </c>
      <c r="H1130">
        <v>0.6146855</v>
      </c>
      <c r="I1130">
        <v>79.721900000000005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23602</v>
      </c>
    </row>
    <row r="1131" spans="1:15">
      <c r="A1131" t="s">
        <v>29</v>
      </c>
      <c r="B1131" t="s">
        <v>43</v>
      </c>
      <c r="C1131" t="s">
        <v>46</v>
      </c>
      <c r="D1131" t="s">
        <v>27</v>
      </c>
      <c r="E1131">
        <v>19</v>
      </c>
      <c r="F1131" t="str">
        <f t="shared" si="17"/>
        <v>Average Per Premise1-in-10June System Peak DayAll19</v>
      </c>
      <c r="G1131">
        <v>2.7130200000000002</v>
      </c>
      <c r="H1131">
        <v>2.6349260000000001</v>
      </c>
      <c r="I1131">
        <v>79.721900000000005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23602</v>
      </c>
    </row>
    <row r="1132" spans="1:15">
      <c r="A1132" t="s">
        <v>30</v>
      </c>
      <c r="B1132" t="s">
        <v>43</v>
      </c>
      <c r="C1132" t="s">
        <v>46</v>
      </c>
      <c r="D1132" t="s">
        <v>27</v>
      </c>
      <c r="E1132">
        <v>19</v>
      </c>
      <c r="F1132" t="str">
        <f t="shared" si="17"/>
        <v>Average Per Device1-in-10June System Peak DayAll19</v>
      </c>
      <c r="G1132">
        <v>2.2548319999999999</v>
      </c>
      <c r="H1132">
        <v>2.1899259999999998</v>
      </c>
      <c r="I1132">
        <v>79.721900000000005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23602</v>
      </c>
    </row>
    <row r="1133" spans="1:15">
      <c r="A1133" t="s">
        <v>52</v>
      </c>
      <c r="B1133" t="s">
        <v>43</v>
      </c>
      <c r="C1133" t="s">
        <v>46</v>
      </c>
      <c r="D1133" t="s">
        <v>27</v>
      </c>
      <c r="E1133">
        <v>19</v>
      </c>
      <c r="F1133" t="str">
        <f t="shared" si="17"/>
        <v>Aggregate1-in-10June System Peak DayAll19</v>
      </c>
      <c r="G1133">
        <v>64.032700000000006</v>
      </c>
      <c r="H1133">
        <v>62.189520000000002</v>
      </c>
      <c r="I1133">
        <v>79.721900000000005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23602</v>
      </c>
    </row>
    <row r="1134" spans="1:15">
      <c r="A1134" t="s">
        <v>31</v>
      </c>
      <c r="B1134" t="s">
        <v>43</v>
      </c>
      <c r="C1134" t="s">
        <v>46</v>
      </c>
      <c r="D1134" t="s">
        <v>27</v>
      </c>
      <c r="E1134">
        <v>20</v>
      </c>
      <c r="F1134" t="str">
        <f t="shared" si="17"/>
        <v>Average Per Ton1-in-10June System Peak DayAll20</v>
      </c>
      <c r="G1134">
        <v>0.66124280000000002</v>
      </c>
      <c r="H1134">
        <v>0.57972420000000002</v>
      </c>
      <c r="I1134">
        <v>77.343999999999994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23602</v>
      </c>
    </row>
    <row r="1135" spans="1:15">
      <c r="A1135" t="s">
        <v>29</v>
      </c>
      <c r="B1135" t="s">
        <v>43</v>
      </c>
      <c r="C1135" t="s">
        <v>46</v>
      </c>
      <c r="D1135" t="s">
        <v>27</v>
      </c>
      <c r="E1135">
        <v>20</v>
      </c>
      <c r="F1135" t="str">
        <f t="shared" si="17"/>
        <v>Average Per Premise1-in-10June System Peak DayAll20</v>
      </c>
      <c r="G1135">
        <v>2.8344990000000001</v>
      </c>
      <c r="H1135">
        <v>2.4850599999999998</v>
      </c>
      <c r="I1135">
        <v>77.343999999999994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23602</v>
      </c>
    </row>
    <row r="1136" spans="1:15">
      <c r="A1136" t="s">
        <v>30</v>
      </c>
      <c r="B1136" t="s">
        <v>43</v>
      </c>
      <c r="C1136" t="s">
        <v>46</v>
      </c>
      <c r="D1136" t="s">
        <v>27</v>
      </c>
      <c r="E1136">
        <v>20</v>
      </c>
      <c r="F1136" t="str">
        <f t="shared" si="17"/>
        <v>Average Per Device1-in-10June System Peak DayAll20</v>
      </c>
      <c r="G1136">
        <v>2.3557939999999999</v>
      </c>
      <c r="H1136">
        <v>2.0653700000000002</v>
      </c>
      <c r="I1136">
        <v>77.343999999999994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23602</v>
      </c>
    </row>
    <row r="1137" spans="1:15">
      <c r="A1137" t="s">
        <v>52</v>
      </c>
      <c r="B1137" t="s">
        <v>43</v>
      </c>
      <c r="C1137" t="s">
        <v>46</v>
      </c>
      <c r="D1137" t="s">
        <v>27</v>
      </c>
      <c r="E1137">
        <v>20</v>
      </c>
      <c r="F1137" t="str">
        <f t="shared" si="17"/>
        <v>Aggregate1-in-10June System Peak DayAll20</v>
      </c>
      <c r="G1137">
        <v>66.899850000000001</v>
      </c>
      <c r="H1137">
        <v>58.652380000000001</v>
      </c>
      <c r="I1137">
        <v>77.343999999999994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23602</v>
      </c>
    </row>
    <row r="1138" spans="1:15">
      <c r="A1138" t="s">
        <v>31</v>
      </c>
      <c r="B1138" t="s">
        <v>43</v>
      </c>
      <c r="C1138" t="s">
        <v>46</v>
      </c>
      <c r="D1138" t="s">
        <v>27</v>
      </c>
      <c r="E1138">
        <v>21</v>
      </c>
      <c r="F1138" t="str">
        <f t="shared" si="17"/>
        <v>Average Per Ton1-in-10June System Peak DayAll21</v>
      </c>
      <c r="G1138">
        <v>0.62980919999999996</v>
      </c>
      <c r="H1138">
        <v>0.55825020000000003</v>
      </c>
      <c r="I1138">
        <v>74.361199999999997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23602</v>
      </c>
    </row>
    <row r="1139" spans="1:15">
      <c r="A1139" t="s">
        <v>29</v>
      </c>
      <c r="B1139" t="s">
        <v>43</v>
      </c>
      <c r="C1139" t="s">
        <v>46</v>
      </c>
      <c r="D1139" t="s">
        <v>27</v>
      </c>
      <c r="E1139">
        <v>21</v>
      </c>
      <c r="F1139" t="str">
        <f t="shared" si="17"/>
        <v>Average Per Premise1-in-10June System Peak DayAll21</v>
      </c>
      <c r="G1139">
        <v>2.6997550000000001</v>
      </c>
      <c r="H1139">
        <v>2.3930090000000002</v>
      </c>
      <c r="I1139">
        <v>74.361199999999997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23602</v>
      </c>
    </row>
    <row r="1140" spans="1:15">
      <c r="A1140" t="s">
        <v>30</v>
      </c>
      <c r="B1140" t="s">
        <v>43</v>
      </c>
      <c r="C1140" t="s">
        <v>46</v>
      </c>
      <c r="D1140" t="s">
        <v>27</v>
      </c>
      <c r="E1140">
        <v>21</v>
      </c>
      <c r="F1140" t="str">
        <f t="shared" si="17"/>
        <v>Average Per Device1-in-10June System Peak DayAll21</v>
      </c>
      <c r="G1140">
        <v>2.2438069999999999</v>
      </c>
      <c r="H1140">
        <v>1.9888650000000001</v>
      </c>
      <c r="I1140">
        <v>74.361199999999997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23602</v>
      </c>
    </row>
    <row r="1141" spans="1:15">
      <c r="A1141" t="s">
        <v>52</v>
      </c>
      <c r="B1141" t="s">
        <v>43</v>
      </c>
      <c r="C1141" t="s">
        <v>46</v>
      </c>
      <c r="D1141" t="s">
        <v>27</v>
      </c>
      <c r="E1141">
        <v>21</v>
      </c>
      <c r="F1141" t="str">
        <f t="shared" si="17"/>
        <v>Aggregate1-in-10June System Peak DayAll21</v>
      </c>
      <c r="G1141">
        <v>63.719619999999999</v>
      </c>
      <c r="H1141">
        <v>56.479790000000001</v>
      </c>
      <c r="I1141">
        <v>74.361199999999997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23602</v>
      </c>
    </row>
    <row r="1142" spans="1:15">
      <c r="A1142" t="s">
        <v>31</v>
      </c>
      <c r="B1142" t="s">
        <v>43</v>
      </c>
      <c r="C1142" t="s">
        <v>46</v>
      </c>
      <c r="D1142" t="s">
        <v>27</v>
      </c>
      <c r="E1142">
        <v>22</v>
      </c>
      <c r="F1142" t="str">
        <f t="shared" si="17"/>
        <v>Average Per Ton1-in-10June System Peak DayAll22</v>
      </c>
      <c r="G1142">
        <v>0.54981959999999996</v>
      </c>
      <c r="H1142">
        <v>0.50196649999999998</v>
      </c>
      <c r="I1142">
        <v>72.140199999999993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23602</v>
      </c>
    </row>
    <row r="1143" spans="1:15">
      <c r="A1143" t="s">
        <v>29</v>
      </c>
      <c r="B1143" t="s">
        <v>43</v>
      </c>
      <c r="C1143" t="s">
        <v>46</v>
      </c>
      <c r="D1143" t="s">
        <v>27</v>
      </c>
      <c r="E1143">
        <v>22</v>
      </c>
      <c r="F1143" t="str">
        <f t="shared" si="17"/>
        <v>Average Per Premise1-in-10June System Peak DayAll22</v>
      </c>
      <c r="G1143">
        <v>2.3568699999999998</v>
      </c>
      <c r="H1143">
        <v>2.151742</v>
      </c>
      <c r="I1143">
        <v>72.140199999999993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23602</v>
      </c>
    </row>
    <row r="1144" spans="1:15">
      <c r="A1144" t="s">
        <v>30</v>
      </c>
      <c r="B1144" t="s">
        <v>43</v>
      </c>
      <c r="C1144" t="s">
        <v>46</v>
      </c>
      <c r="D1144" t="s">
        <v>27</v>
      </c>
      <c r="E1144">
        <v>22</v>
      </c>
      <c r="F1144" t="str">
        <f t="shared" si="17"/>
        <v>Average Per Device1-in-10June System Peak DayAll22</v>
      </c>
      <c r="G1144">
        <v>1.9588300000000001</v>
      </c>
      <c r="H1144">
        <v>1.7883439999999999</v>
      </c>
      <c r="I1144">
        <v>72.140199999999993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23602</v>
      </c>
    </row>
    <row r="1145" spans="1:15">
      <c r="A1145" t="s">
        <v>52</v>
      </c>
      <c r="B1145" t="s">
        <v>43</v>
      </c>
      <c r="C1145" t="s">
        <v>46</v>
      </c>
      <c r="D1145" t="s">
        <v>27</v>
      </c>
      <c r="E1145">
        <v>22</v>
      </c>
      <c r="F1145" t="str">
        <f t="shared" si="17"/>
        <v>Aggregate1-in-10June System Peak DayAll22</v>
      </c>
      <c r="G1145">
        <v>55.626849999999997</v>
      </c>
      <c r="H1145">
        <v>50.785409999999999</v>
      </c>
      <c r="I1145">
        <v>72.140199999999993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23602</v>
      </c>
    </row>
    <row r="1146" spans="1:15">
      <c r="A1146" t="s">
        <v>31</v>
      </c>
      <c r="B1146" t="s">
        <v>43</v>
      </c>
      <c r="C1146" t="s">
        <v>46</v>
      </c>
      <c r="D1146" t="s">
        <v>27</v>
      </c>
      <c r="E1146">
        <v>23</v>
      </c>
      <c r="F1146" t="str">
        <f t="shared" si="17"/>
        <v>Average Per Ton1-in-10June System Peak DayAll23</v>
      </c>
      <c r="G1146">
        <v>0.44649109999999997</v>
      </c>
      <c r="H1146">
        <v>0.41725610000000002</v>
      </c>
      <c r="I1146">
        <v>70.589799999999997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23602</v>
      </c>
    </row>
    <row r="1147" spans="1:15">
      <c r="A1147" t="s">
        <v>29</v>
      </c>
      <c r="B1147" t="s">
        <v>43</v>
      </c>
      <c r="C1147" t="s">
        <v>46</v>
      </c>
      <c r="D1147" t="s">
        <v>27</v>
      </c>
      <c r="E1147">
        <v>23</v>
      </c>
      <c r="F1147" t="str">
        <f t="shared" si="17"/>
        <v>Average Per Premise1-in-10June System Peak DayAll23</v>
      </c>
      <c r="G1147">
        <v>1.9139390000000001</v>
      </c>
      <c r="H1147">
        <v>1.7886200000000001</v>
      </c>
      <c r="I1147">
        <v>70.589799999999997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23602</v>
      </c>
    </row>
    <row r="1148" spans="1:15">
      <c r="A1148" t="s">
        <v>30</v>
      </c>
      <c r="B1148" t="s">
        <v>43</v>
      </c>
      <c r="C1148" t="s">
        <v>46</v>
      </c>
      <c r="D1148" t="s">
        <v>27</v>
      </c>
      <c r="E1148">
        <v>23</v>
      </c>
      <c r="F1148" t="str">
        <f t="shared" si="17"/>
        <v>Average Per Device1-in-10June System Peak DayAll23</v>
      </c>
      <c r="G1148">
        <v>1.5907039999999999</v>
      </c>
      <c r="H1148">
        <v>1.4865489999999999</v>
      </c>
      <c r="I1148">
        <v>70.589799999999997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23602</v>
      </c>
    </row>
    <row r="1149" spans="1:15">
      <c r="A1149" t="s">
        <v>52</v>
      </c>
      <c r="B1149" t="s">
        <v>43</v>
      </c>
      <c r="C1149" t="s">
        <v>46</v>
      </c>
      <c r="D1149" t="s">
        <v>27</v>
      </c>
      <c r="E1149">
        <v>23</v>
      </c>
      <c r="F1149" t="str">
        <f t="shared" si="17"/>
        <v>Aggregate1-in-10June System Peak DayAll23</v>
      </c>
      <c r="G1149">
        <v>45.172800000000002</v>
      </c>
      <c r="H1149">
        <v>42.215009999999999</v>
      </c>
      <c r="I1149">
        <v>70.589799999999997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23602</v>
      </c>
    </row>
    <row r="1150" spans="1:15">
      <c r="A1150" t="s">
        <v>31</v>
      </c>
      <c r="B1150" t="s">
        <v>43</v>
      </c>
      <c r="C1150" t="s">
        <v>46</v>
      </c>
      <c r="D1150" t="s">
        <v>27</v>
      </c>
      <c r="E1150">
        <v>24</v>
      </c>
      <c r="F1150" t="str">
        <f t="shared" si="17"/>
        <v>Average Per Ton1-in-10June System Peak DayAll24</v>
      </c>
      <c r="G1150">
        <v>0.35949989999999998</v>
      </c>
      <c r="H1150">
        <v>0.33798719999999999</v>
      </c>
      <c r="I1150">
        <v>69.531199999999998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23602</v>
      </c>
    </row>
    <row r="1151" spans="1:15">
      <c r="A1151" t="s">
        <v>29</v>
      </c>
      <c r="B1151" t="s">
        <v>43</v>
      </c>
      <c r="C1151" t="s">
        <v>46</v>
      </c>
      <c r="D1151" t="s">
        <v>27</v>
      </c>
      <c r="E1151">
        <v>24</v>
      </c>
      <c r="F1151" t="str">
        <f t="shared" si="17"/>
        <v>Average Per Premise1-in-10June System Peak DayAll24</v>
      </c>
      <c r="G1151">
        <v>1.5410410000000001</v>
      </c>
      <c r="H1151">
        <v>1.4488239999999999</v>
      </c>
      <c r="I1151">
        <v>69.531199999999998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23602</v>
      </c>
    </row>
    <row r="1152" spans="1:15">
      <c r="A1152" t="s">
        <v>30</v>
      </c>
      <c r="B1152" t="s">
        <v>43</v>
      </c>
      <c r="C1152" t="s">
        <v>46</v>
      </c>
      <c r="D1152" t="s">
        <v>27</v>
      </c>
      <c r="E1152">
        <v>24</v>
      </c>
      <c r="F1152" t="str">
        <f t="shared" si="17"/>
        <v>Average Per Device1-in-10June System Peak DayAll24</v>
      </c>
      <c r="G1152">
        <v>1.2807820000000001</v>
      </c>
      <c r="H1152">
        <v>1.2041390000000001</v>
      </c>
      <c r="I1152">
        <v>69.531199999999998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23602</v>
      </c>
    </row>
    <row r="1153" spans="1:15">
      <c r="A1153" t="s">
        <v>52</v>
      </c>
      <c r="B1153" t="s">
        <v>43</v>
      </c>
      <c r="C1153" t="s">
        <v>46</v>
      </c>
      <c r="D1153" t="s">
        <v>27</v>
      </c>
      <c r="E1153">
        <v>24</v>
      </c>
      <c r="F1153" t="str">
        <f t="shared" si="17"/>
        <v>Aggregate1-in-10June System Peak DayAll24</v>
      </c>
      <c r="G1153">
        <v>36.371650000000002</v>
      </c>
      <c r="H1153">
        <v>34.195140000000002</v>
      </c>
      <c r="I1153">
        <v>69.531199999999998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23602</v>
      </c>
    </row>
    <row r="1154" spans="1:15">
      <c r="A1154" t="s">
        <v>31</v>
      </c>
      <c r="B1154" t="s">
        <v>43</v>
      </c>
      <c r="C1154" t="s">
        <v>45</v>
      </c>
      <c r="D1154" t="s">
        <v>33</v>
      </c>
      <c r="E1154">
        <v>1</v>
      </c>
      <c r="F1154" t="str">
        <f t="shared" si="17"/>
        <v>Average Per Ton1-in-10May System Peak Day100% Cycling1</v>
      </c>
      <c r="G1154">
        <v>0.16732320000000001</v>
      </c>
      <c r="H1154">
        <v>0.16732320000000001</v>
      </c>
      <c r="I1154">
        <v>63.286099999999998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11444</v>
      </c>
    </row>
    <row r="1155" spans="1:15">
      <c r="A1155" t="s">
        <v>29</v>
      </c>
      <c r="B1155" t="s">
        <v>43</v>
      </c>
      <c r="C1155" t="s">
        <v>45</v>
      </c>
      <c r="D1155" t="s">
        <v>33</v>
      </c>
      <c r="E1155">
        <v>1</v>
      </c>
      <c r="F1155" t="str">
        <f t="shared" ref="F1155:F1218" si="18">CONCATENATE(A1155,B1155,C1155,D1155,E1155)</f>
        <v>Average Per Premise1-in-10May System Peak Day100% Cycling1</v>
      </c>
      <c r="G1155">
        <v>0.74771290000000001</v>
      </c>
      <c r="H1155">
        <v>0.74771290000000001</v>
      </c>
      <c r="I1155">
        <v>63.286099999999998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11444</v>
      </c>
    </row>
    <row r="1156" spans="1:15">
      <c r="A1156" t="s">
        <v>30</v>
      </c>
      <c r="B1156" t="s">
        <v>43</v>
      </c>
      <c r="C1156" t="s">
        <v>45</v>
      </c>
      <c r="D1156" t="s">
        <v>33</v>
      </c>
      <c r="E1156">
        <v>1</v>
      </c>
      <c r="F1156" t="str">
        <f t="shared" si="18"/>
        <v>Average Per Device1-in-10May System Peak Day100% Cycling1</v>
      </c>
      <c r="G1156">
        <v>0.60652300000000003</v>
      </c>
      <c r="H1156">
        <v>0.60652300000000003</v>
      </c>
      <c r="I1156">
        <v>63.286099999999998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11444</v>
      </c>
    </row>
    <row r="1157" spans="1:15">
      <c r="A1157" t="s">
        <v>52</v>
      </c>
      <c r="B1157" t="s">
        <v>43</v>
      </c>
      <c r="C1157" t="s">
        <v>45</v>
      </c>
      <c r="D1157" t="s">
        <v>33</v>
      </c>
      <c r="E1157">
        <v>1</v>
      </c>
      <c r="F1157" t="str">
        <f t="shared" si="18"/>
        <v>Aggregate1-in-10May System Peak Day100% Cycling1</v>
      </c>
      <c r="G1157">
        <v>8.5568259999999992</v>
      </c>
      <c r="H1157">
        <v>8.5568259999999992</v>
      </c>
      <c r="I1157">
        <v>63.286099999999998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11444</v>
      </c>
    </row>
    <row r="1158" spans="1:15">
      <c r="A1158" t="s">
        <v>31</v>
      </c>
      <c r="B1158" t="s">
        <v>43</v>
      </c>
      <c r="C1158" t="s">
        <v>45</v>
      </c>
      <c r="D1158" t="s">
        <v>33</v>
      </c>
      <c r="E1158">
        <v>2</v>
      </c>
      <c r="F1158" t="str">
        <f t="shared" si="18"/>
        <v>Average Per Ton1-in-10May System Peak Day100% Cycling2</v>
      </c>
      <c r="G1158">
        <v>0.1433585</v>
      </c>
      <c r="H1158">
        <v>0.1433585</v>
      </c>
      <c r="I1158">
        <v>64.074799999999996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11444</v>
      </c>
    </row>
    <row r="1159" spans="1:15">
      <c r="A1159" t="s">
        <v>29</v>
      </c>
      <c r="B1159" t="s">
        <v>43</v>
      </c>
      <c r="C1159" t="s">
        <v>45</v>
      </c>
      <c r="D1159" t="s">
        <v>33</v>
      </c>
      <c r="E1159">
        <v>2</v>
      </c>
      <c r="F1159" t="str">
        <f t="shared" si="18"/>
        <v>Average Per Premise1-in-10May System Peak Day100% Cycling2</v>
      </c>
      <c r="G1159">
        <v>0.64062240000000004</v>
      </c>
      <c r="H1159">
        <v>0.64062240000000004</v>
      </c>
      <c r="I1159">
        <v>64.074799999999996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11444</v>
      </c>
    </row>
    <row r="1160" spans="1:15">
      <c r="A1160" t="s">
        <v>30</v>
      </c>
      <c r="B1160" t="s">
        <v>43</v>
      </c>
      <c r="C1160" t="s">
        <v>45</v>
      </c>
      <c r="D1160" t="s">
        <v>33</v>
      </c>
      <c r="E1160">
        <v>2</v>
      </c>
      <c r="F1160" t="str">
        <f t="shared" si="18"/>
        <v>Average Per Device1-in-10May System Peak Day100% Cycling2</v>
      </c>
      <c r="G1160">
        <v>0.51965430000000001</v>
      </c>
      <c r="H1160">
        <v>0.51965430000000001</v>
      </c>
      <c r="I1160">
        <v>64.074799999999996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11444</v>
      </c>
    </row>
    <row r="1161" spans="1:15">
      <c r="A1161" t="s">
        <v>52</v>
      </c>
      <c r="B1161" t="s">
        <v>43</v>
      </c>
      <c r="C1161" t="s">
        <v>45</v>
      </c>
      <c r="D1161" t="s">
        <v>33</v>
      </c>
      <c r="E1161">
        <v>2</v>
      </c>
      <c r="F1161" t="str">
        <f t="shared" si="18"/>
        <v>Aggregate1-in-10May System Peak Day100% Cycling2</v>
      </c>
      <c r="G1161">
        <v>7.331283</v>
      </c>
      <c r="H1161">
        <v>7.331283</v>
      </c>
      <c r="I1161">
        <v>64.074799999999996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11444</v>
      </c>
    </row>
    <row r="1162" spans="1:15">
      <c r="A1162" t="s">
        <v>31</v>
      </c>
      <c r="B1162" t="s">
        <v>43</v>
      </c>
      <c r="C1162" t="s">
        <v>45</v>
      </c>
      <c r="D1162" t="s">
        <v>33</v>
      </c>
      <c r="E1162">
        <v>3</v>
      </c>
      <c r="F1162" t="str">
        <f t="shared" si="18"/>
        <v>Average Per Ton1-in-10May System Peak Day100% Cycling3</v>
      </c>
      <c r="G1162">
        <v>0.13341320000000001</v>
      </c>
      <c r="H1162">
        <v>0.13341320000000001</v>
      </c>
      <c r="I1162">
        <v>62.217199999999998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11444</v>
      </c>
    </row>
    <row r="1163" spans="1:15">
      <c r="A1163" t="s">
        <v>29</v>
      </c>
      <c r="B1163" t="s">
        <v>43</v>
      </c>
      <c r="C1163" t="s">
        <v>45</v>
      </c>
      <c r="D1163" t="s">
        <v>33</v>
      </c>
      <c r="E1163">
        <v>3</v>
      </c>
      <c r="F1163" t="str">
        <f t="shared" si="18"/>
        <v>Average Per Premise1-in-10May System Peak Day100% Cycling3</v>
      </c>
      <c r="G1163">
        <v>0.59617980000000004</v>
      </c>
      <c r="H1163">
        <v>0.59617980000000004</v>
      </c>
      <c r="I1163">
        <v>62.217199999999998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11444</v>
      </c>
    </row>
    <row r="1164" spans="1:15">
      <c r="A1164" t="s">
        <v>30</v>
      </c>
      <c r="B1164" t="s">
        <v>43</v>
      </c>
      <c r="C1164" t="s">
        <v>45</v>
      </c>
      <c r="D1164" t="s">
        <v>33</v>
      </c>
      <c r="E1164">
        <v>3</v>
      </c>
      <c r="F1164" t="str">
        <f t="shared" si="18"/>
        <v>Average Per Device1-in-10May System Peak Day100% Cycling3</v>
      </c>
      <c r="G1164">
        <v>0.48360370000000003</v>
      </c>
      <c r="H1164">
        <v>0.48360370000000003</v>
      </c>
      <c r="I1164">
        <v>62.217199999999998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11444</v>
      </c>
    </row>
    <row r="1165" spans="1:15">
      <c r="A1165" t="s">
        <v>52</v>
      </c>
      <c r="B1165" t="s">
        <v>43</v>
      </c>
      <c r="C1165" t="s">
        <v>45</v>
      </c>
      <c r="D1165" t="s">
        <v>33</v>
      </c>
      <c r="E1165">
        <v>3</v>
      </c>
      <c r="F1165" t="str">
        <f t="shared" si="18"/>
        <v>Aggregate1-in-10May System Peak Day100% Cycling3</v>
      </c>
      <c r="G1165">
        <v>6.8226810000000002</v>
      </c>
      <c r="H1165">
        <v>6.8226810000000002</v>
      </c>
      <c r="I1165">
        <v>62.217199999999998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11444</v>
      </c>
    </row>
    <row r="1166" spans="1:15">
      <c r="A1166" t="s">
        <v>31</v>
      </c>
      <c r="B1166" t="s">
        <v>43</v>
      </c>
      <c r="C1166" t="s">
        <v>45</v>
      </c>
      <c r="D1166" t="s">
        <v>33</v>
      </c>
      <c r="E1166">
        <v>4</v>
      </c>
      <c r="F1166" t="str">
        <f t="shared" si="18"/>
        <v>Average Per Ton1-in-10May System Peak Day100% Cycling4</v>
      </c>
      <c r="G1166">
        <v>0.1213645</v>
      </c>
      <c r="H1166">
        <v>0.1213645</v>
      </c>
      <c r="I1166">
        <v>60.565300000000001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11444</v>
      </c>
    </row>
    <row r="1167" spans="1:15">
      <c r="A1167" t="s">
        <v>29</v>
      </c>
      <c r="B1167" t="s">
        <v>43</v>
      </c>
      <c r="C1167" t="s">
        <v>45</v>
      </c>
      <c r="D1167" t="s">
        <v>33</v>
      </c>
      <c r="E1167">
        <v>4</v>
      </c>
      <c r="F1167" t="str">
        <f t="shared" si="18"/>
        <v>Average Per Premise1-in-10May System Peak Day100% Cycling4</v>
      </c>
      <c r="G1167">
        <v>0.5423384</v>
      </c>
      <c r="H1167">
        <v>0.5423384</v>
      </c>
      <c r="I1167">
        <v>60.565300000000001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11444</v>
      </c>
    </row>
    <row r="1168" spans="1:15">
      <c r="A1168" t="s">
        <v>30</v>
      </c>
      <c r="B1168" t="s">
        <v>43</v>
      </c>
      <c r="C1168" t="s">
        <v>45</v>
      </c>
      <c r="D1168" t="s">
        <v>33</v>
      </c>
      <c r="E1168">
        <v>4</v>
      </c>
      <c r="F1168" t="str">
        <f t="shared" si="18"/>
        <v>Average Per Device1-in-10May System Peak Day100% Cycling4</v>
      </c>
      <c r="G1168">
        <v>0.43992910000000002</v>
      </c>
      <c r="H1168">
        <v>0.43992910000000002</v>
      </c>
      <c r="I1168">
        <v>60.565300000000001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11444</v>
      </c>
    </row>
    <row r="1169" spans="1:15">
      <c r="A1169" t="s">
        <v>52</v>
      </c>
      <c r="B1169" t="s">
        <v>43</v>
      </c>
      <c r="C1169" t="s">
        <v>45</v>
      </c>
      <c r="D1169" t="s">
        <v>33</v>
      </c>
      <c r="E1169">
        <v>4</v>
      </c>
      <c r="F1169" t="str">
        <f t="shared" si="18"/>
        <v>Aggregate1-in-10May System Peak Day100% Cycling4</v>
      </c>
      <c r="G1169">
        <v>6.2065200000000003</v>
      </c>
      <c r="H1169">
        <v>6.2065200000000003</v>
      </c>
      <c r="I1169">
        <v>60.565300000000001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11444</v>
      </c>
    </row>
    <row r="1170" spans="1:15">
      <c r="A1170" t="s">
        <v>31</v>
      </c>
      <c r="B1170" t="s">
        <v>43</v>
      </c>
      <c r="C1170" t="s">
        <v>45</v>
      </c>
      <c r="D1170" t="s">
        <v>33</v>
      </c>
      <c r="E1170">
        <v>5</v>
      </c>
      <c r="F1170" t="str">
        <f t="shared" si="18"/>
        <v>Average Per Ton1-in-10May System Peak Day100% Cycling5</v>
      </c>
      <c r="G1170">
        <v>0.11937490000000001</v>
      </c>
      <c r="H1170">
        <v>0.11937490000000001</v>
      </c>
      <c r="I1170">
        <v>58.9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11444</v>
      </c>
    </row>
    <row r="1171" spans="1:15">
      <c r="A1171" t="s">
        <v>29</v>
      </c>
      <c r="B1171" t="s">
        <v>43</v>
      </c>
      <c r="C1171" t="s">
        <v>45</v>
      </c>
      <c r="D1171" t="s">
        <v>33</v>
      </c>
      <c r="E1171">
        <v>5</v>
      </c>
      <c r="F1171" t="str">
        <f t="shared" si="18"/>
        <v>Average Per Premise1-in-10May System Peak Day100% Cycling5</v>
      </c>
      <c r="G1171">
        <v>0.53344729999999996</v>
      </c>
      <c r="H1171">
        <v>0.53344729999999996</v>
      </c>
      <c r="I1171">
        <v>58.9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11444</v>
      </c>
    </row>
    <row r="1172" spans="1:15">
      <c r="A1172" t="s">
        <v>30</v>
      </c>
      <c r="B1172" t="s">
        <v>43</v>
      </c>
      <c r="C1172" t="s">
        <v>45</v>
      </c>
      <c r="D1172" t="s">
        <v>33</v>
      </c>
      <c r="E1172">
        <v>5</v>
      </c>
      <c r="F1172" t="str">
        <f t="shared" si="18"/>
        <v>Average Per Device1-in-10May System Peak Day100% Cycling5</v>
      </c>
      <c r="G1172">
        <v>0.43271690000000002</v>
      </c>
      <c r="H1172">
        <v>0.43271690000000002</v>
      </c>
      <c r="I1172">
        <v>58.9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11444</v>
      </c>
    </row>
    <row r="1173" spans="1:15">
      <c r="A1173" t="s">
        <v>52</v>
      </c>
      <c r="B1173" t="s">
        <v>43</v>
      </c>
      <c r="C1173" t="s">
        <v>45</v>
      </c>
      <c r="D1173" t="s">
        <v>33</v>
      </c>
      <c r="E1173">
        <v>5</v>
      </c>
      <c r="F1173" t="str">
        <f t="shared" si="18"/>
        <v>Aggregate1-in-10May System Peak Day100% Cycling5</v>
      </c>
      <c r="G1173">
        <v>6.1047710000000004</v>
      </c>
      <c r="H1173">
        <v>6.1047710000000004</v>
      </c>
      <c r="I1173">
        <v>58.9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11444</v>
      </c>
    </row>
    <row r="1174" spans="1:15">
      <c r="A1174" t="s">
        <v>31</v>
      </c>
      <c r="B1174" t="s">
        <v>43</v>
      </c>
      <c r="C1174" t="s">
        <v>45</v>
      </c>
      <c r="D1174" t="s">
        <v>33</v>
      </c>
      <c r="E1174">
        <v>6</v>
      </c>
      <c r="F1174" t="str">
        <f t="shared" si="18"/>
        <v>Average Per Ton1-in-10May System Peak Day100% Cycling6</v>
      </c>
      <c r="G1174">
        <v>0.12549389999999999</v>
      </c>
      <c r="H1174">
        <v>0.12549389999999999</v>
      </c>
      <c r="I1174">
        <v>58.596800000000002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11444</v>
      </c>
    </row>
    <row r="1175" spans="1:15">
      <c r="A1175" t="s">
        <v>29</v>
      </c>
      <c r="B1175" t="s">
        <v>43</v>
      </c>
      <c r="C1175" t="s">
        <v>45</v>
      </c>
      <c r="D1175" t="s">
        <v>33</v>
      </c>
      <c r="E1175">
        <v>6</v>
      </c>
      <c r="F1175" t="str">
        <f t="shared" si="18"/>
        <v>Average Per Premise1-in-10May System Peak Day100% Cycling6</v>
      </c>
      <c r="G1175">
        <v>0.56079140000000005</v>
      </c>
      <c r="H1175">
        <v>0.56079140000000005</v>
      </c>
      <c r="I1175">
        <v>58.596800000000002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11444</v>
      </c>
    </row>
    <row r="1176" spans="1:15">
      <c r="A1176" t="s">
        <v>30</v>
      </c>
      <c r="B1176" t="s">
        <v>43</v>
      </c>
      <c r="C1176" t="s">
        <v>45</v>
      </c>
      <c r="D1176" t="s">
        <v>33</v>
      </c>
      <c r="E1176">
        <v>6</v>
      </c>
      <c r="F1176" t="str">
        <f t="shared" si="18"/>
        <v>Average Per Device1-in-10May System Peak Day100% Cycling6</v>
      </c>
      <c r="G1176">
        <v>0.45489770000000002</v>
      </c>
      <c r="H1176">
        <v>0.45489770000000002</v>
      </c>
      <c r="I1176">
        <v>58.596800000000002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11444</v>
      </c>
    </row>
    <row r="1177" spans="1:15">
      <c r="A1177" t="s">
        <v>52</v>
      </c>
      <c r="B1177" t="s">
        <v>43</v>
      </c>
      <c r="C1177" t="s">
        <v>45</v>
      </c>
      <c r="D1177" t="s">
        <v>33</v>
      </c>
      <c r="E1177">
        <v>6</v>
      </c>
      <c r="F1177" t="str">
        <f t="shared" si="18"/>
        <v>Aggregate1-in-10May System Peak Day100% Cycling6</v>
      </c>
      <c r="G1177">
        <v>6.4176960000000003</v>
      </c>
      <c r="H1177">
        <v>6.4176960000000003</v>
      </c>
      <c r="I1177">
        <v>58.596800000000002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11444</v>
      </c>
    </row>
    <row r="1178" spans="1:15">
      <c r="A1178" t="s">
        <v>31</v>
      </c>
      <c r="B1178" t="s">
        <v>43</v>
      </c>
      <c r="C1178" t="s">
        <v>45</v>
      </c>
      <c r="D1178" t="s">
        <v>33</v>
      </c>
      <c r="E1178">
        <v>7</v>
      </c>
      <c r="F1178" t="str">
        <f t="shared" si="18"/>
        <v>Average Per Ton1-in-10May System Peak Day100% Cycling7</v>
      </c>
      <c r="G1178">
        <v>0.1448265</v>
      </c>
      <c r="H1178">
        <v>0.1448265</v>
      </c>
      <c r="I1178">
        <v>63.045900000000003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11444</v>
      </c>
    </row>
    <row r="1179" spans="1:15">
      <c r="A1179" t="s">
        <v>29</v>
      </c>
      <c r="B1179" t="s">
        <v>43</v>
      </c>
      <c r="C1179" t="s">
        <v>45</v>
      </c>
      <c r="D1179" t="s">
        <v>33</v>
      </c>
      <c r="E1179">
        <v>7</v>
      </c>
      <c r="F1179" t="str">
        <f t="shared" si="18"/>
        <v>Average Per Premise1-in-10May System Peak Day100% Cycling7</v>
      </c>
      <c r="G1179">
        <v>0.64718229999999999</v>
      </c>
      <c r="H1179">
        <v>0.64718229999999999</v>
      </c>
      <c r="I1179">
        <v>63.045900000000003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11444</v>
      </c>
    </row>
    <row r="1180" spans="1:15">
      <c r="A1180" t="s">
        <v>30</v>
      </c>
      <c r="B1180" t="s">
        <v>43</v>
      </c>
      <c r="C1180" t="s">
        <v>45</v>
      </c>
      <c r="D1180" t="s">
        <v>33</v>
      </c>
      <c r="E1180">
        <v>7</v>
      </c>
      <c r="F1180" t="str">
        <f t="shared" si="18"/>
        <v>Average Per Device1-in-10May System Peak Day100% Cycling7</v>
      </c>
      <c r="G1180">
        <v>0.52497550000000004</v>
      </c>
      <c r="H1180">
        <v>0.52497550000000004</v>
      </c>
      <c r="I1180">
        <v>63.045900000000003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11444</v>
      </c>
    </row>
    <row r="1181" spans="1:15">
      <c r="A1181" t="s">
        <v>52</v>
      </c>
      <c r="B1181" t="s">
        <v>43</v>
      </c>
      <c r="C1181" t="s">
        <v>45</v>
      </c>
      <c r="D1181" t="s">
        <v>33</v>
      </c>
      <c r="E1181">
        <v>7</v>
      </c>
      <c r="F1181" t="str">
        <f t="shared" si="18"/>
        <v>Aggregate1-in-10May System Peak Day100% Cycling7</v>
      </c>
      <c r="G1181">
        <v>7.4063540000000003</v>
      </c>
      <c r="H1181">
        <v>7.4063540000000003</v>
      </c>
      <c r="I1181">
        <v>63.045900000000003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11444</v>
      </c>
    </row>
    <row r="1182" spans="1:15">
      <c r="A1182" t="s">
        <v>31</v>
      </c>
      <c r="B1182" t="s">
        <v>43</v>
      </c>
      <c r="C1182" t="s">
        <v>45</v>
      </c>
      <c r="D1182" t="s">
        <v>33</v>
      </c>
      <c r="E1182">
        <v>8</v>
      </c>
      <c r="F1182" t="str">
        <f t="shared" si="18"/>
        <v>Average Per Ton1-in-10May System Peak Day100% Cycling8</v>
      </c>
      <c r="G1182">
        <v>0.15147070000000001</v>
      </c>
      <c r="H1182">
        <v>0.15147070000000001</v>
      </c>
      <c r="I1182">
        <v>70.902299999999997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11444</v>
      </c>
    </row>
    <row r="1183" spans="1:15">
      <c r="A1183" t="s">
        <v>29</v>
      </c>
      <c r="B1183" t="s">
        <v>43</v>
      </c>
      <c r="C1183" t="s">
        <v>45</v>
      </c>
      <c r="D1183" t="s">
        <v>33</v>
      </c>
      <c r="E1183">
        <v>8</v>
      </c>
      <c r="F1183" t="str">
        <f t="shared" si="18"/>
        <v>Average Per Premise1-in-10May System Peak Day100% Cycling8</v>
      </c>
      <c r="G1183">
        <v>0.67687299999999995</v>
      </c>
      <c r="H1183">
        <v>0.67687299999999995</v>
      </c>
      <c r="I1183">
        <v>70.902299999999997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11444</v>
      </c>
    </row>
    <row r="1184" spans="1:15">
      <c r="A1184" t="s">
        <v>30</v>
      </c>
      <c r="B1184" t="s">
        <v>43</v>
      </c>
      <c r="C1184" t="s">
        <v>45</v>
      </c>
      <c r="D1184" t="s">
        <v>33</v>
      </c>
      <c r="E1184">
        <v>8</v>
      </c>
      <c r="F1184" t="str">
        <f t="shared" si="18"/>
        <v>Average Per Device1-in-10May System Peak Day100% Cycling8</v>
      </c>
      <c r="G1184">
        <v>0.54905970000000004</v>
      </c>
      <c r="H1184">
        <v>0.54905970000000004</v>
      </c>
      <c r="I1184">
        <v>70.902299999999997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11444</v>
      </c>
    </row>
    <row r="1185" spans="1:15">
      <c r="A1185" t="s">
        <v>52</v>
      </c>
      <c r="B1185" t="s">
        <v>43</v>
      </c>
      <c r="C1185" t="s">
        <v>45</v>
      </c>
      <c r="D1185" t="s">
        <v>33</v>
      </c>
      <c r="E1185">
        <v>8</v>
      </c>
      <c r="F1185" t="str">
        <f t="shared" si="18"/>
        <v>Aggregate1-in-10May System Peak Day100% Cycling8</v>
      </c>
      <c r="G1185">
        <v>7.7461339999999996</v>
      </c>
      <c r="H1185">
        <v>7.7461339999999996</v>
      </c>
      <c r="I1185">
        <v>70.902299999999997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11444</v>
      </c>
    </row>
    <row r="1186" spans="1:15">
      <c r="A1186" t="s">
        <v>31</v>
      </c>
      <c r="B1186" t="s">
        <v>43</v>
      </c>
      <c r="C1186" t="s">
        <v>45</v>
      </c>
      <c r="D1186" t="s">
        <v>33</v>
      </c>
      <c r="E1186">
        <v>9</v>
      </c>
      <c r="F1186" t="str">
        <f t="shared" si="18"/>
        <v>Average Per Ton1-in-10May System Peak Day100% Cycling9</v>
      </c>
      <c r="G1186">
        <v>0.16528209999999999</v>
      </c>
      <c r="H1186">
        <v>0.16528209999999999</v>
      </c>
      <c r="I1186">
        <v>77.241699999999994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11444</v>
      </c>
    </row>
    <row r="1187" spans="1:15">
      <c r="A1187" t="s">
        <v>29</v>
      </c>
      <c r="B1187" t="s">
        <v>43</v>
      </c>
      <c r="C1187" t="s">
        <v>45</v>
      </c>
      <c r="D1187" t="s">
        <v>33</v>
      </c>
      <c r="E1187">
        <v>9</v>
      </c>
      <c r="F1187" t="str">
        <f t="shared" si="18"/>
        <v>Average Per Premise1-in-10May System Peak Day100% Cycling9</v>
      </c>
      <c r="G1187">
        <v>0.73859189999999997</v>
      </c>
      <c r="H1187">
        <v>0.73859189999999997</v>
      </c>
      <c r="I1187">
        <v>77.241699999999994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11444</v>
      </c>
    </row>
    <row r="1188" spans="1:15">
      <c r="A1188" t="s">
        <v>30</v>
      </c>
      <c r="B1188" t="s">
        <v>43</v>
      </c>
      <c r="C1188" t="s">
        <v>45</v>
      </c>
      <c r="D1188" t="s">
        <v>33</v>
      </c>
      <c r="E1188">
        <v>9</v>
      </c>
      <c r="F1188" t="str">
        <f t="shared" si="18"/>
        <v>Average Per Device1-in-10May System Peak Day100% Cycling9</v>
      </c>
      <c r="G1188">
        <v>0.59912430000000005</v>
      </c>
      <c r="H1188">
        <v>0.59912430000000005</v>
      </c>
      <c r="I1188">
        <v>77.241699999999994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11444</v>
      </c>
    </row>
    <row r="1189" spans="1:15">
      <c r="A1189" t="s">
        <v>52</v>
      </c>
      <c r="B1189" t="s">
        <v>43</v>
      </c>
      <c r="C1189" t="s">
        <v>45</v>
      </c>
      <c r="D1189" t="s">
        <v>33</v>
      </c>
      <c r="E1189">
        <v>9</v>
      </c>
      <c r="F1189" t="str">
        <f t="shared" si="18"/>
        <v>Aggregate1-in-10May System Peak Day100% Cycling9</v>
      </c>
      <c r="G1189">
        <v>8.4524460000000001</v>
      </c>
      <c r="H1189">
        <v>8.4524460000000001</v>
      </c>
      <c r="I1189">
        <v>77.241699999999994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11444</v>
      </c>
    </row>
    <row r="1190" spans="1:15">
      <c r="A1190" t="s">
        <v>31</v>
      </c>
      <c r="B1190" t="s">
        <v>43</v>
      </c>
      <c r="C1190" t="s">
        <v>45</v>
      </c>
      <c r="D1190" t="s">
        <v>33</v>
      </c>
      <c r="E1190">
        <v>10</v>
      </c>
      <c r="F1190" t="str">
        <f t="shared" si="18"/>
        <v>Average Per Ton1-in-10May System Peak Day100% Cycling10</v>
      </c>
      <c r="G1190">
        <v>0.17919589999999999</v>
      </c>
      <c r="H1190">
        <v>0.17919589999999999</v>
      </c>
      <c r="I1190">
        <v>83.398799999999994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11444</v>
      </c>
    </row>
    <row r="1191" spans="1:15">
      <c r="A1191" t="s">
        <v>29</v>
      </c>
      <c r="B1191" t="s">
        <v>43</v>
      </c>
      <c r="C1191" t="s">
        <v>45</v>
      </c>
      <c r="D1191" t="s">
        <v>33</v>
      </c>
      <c r="E1191">
        <v>10</v>
      </c>
      <c r="F1191" t="str">
        <f t="shared" si="18"/>
        <v>Average Per Premise1-in-10May System Peak Day100% Cycling10</v>
      </c>
      <c r="G1191">
        <v>0.80076800000000004</v>
      </c>
      <c r="H1191">
        <v>0.80076800000000004</v>
      </c>
      <c r="I1191">
        <v>83.398799999999994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11444</v>
      </c>
    </row>
    <row r="1192" spans="1:15">
      <c r="A1192" t="s">
        <v>30</v>
      </c>
      <c r="B1192" t="s">
        <v>43</v>
      </c>
      <c r="C1192" t="s">
        <v>45</v>
      </c>
      <c r="D1192" t="s">
        <v>33</v>
      </c>
      <c r="E1192">
        <v>10</v>
      </c>
      <c r="F1192" t="str">
        <f t="shared" si="18"/>
        <v>Average Per Device1-in-10May System Peak Day100% Cycling10</v>
      </c>
      <c r="G1192">
        <v>0.64955980000000002</v>
      </c>
      <c r="H1192">
        <v>0.64955980000000002</v>
      </c>
      <c r="I1192">
        <v>83.398799999999994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11444</v>
      </c>
    </row>
    <row r="1193" spans="1:15">
      <c r="A1193" t="s">
        <v>52</v>
      </c>
      <c r="B1193" t="s">
        <v>43</v>
      </c>
      <c r="C1193" t="s">
        <v>45</v>
      </c>
      <c r="D1193" t="s">
        <v>33</v>
      </c>
      <c r="E1193">
        <v>10</v>
      </c>
      <c r="F1193" t="str">
        <f t="shared" si="18"/>
        <v>Aggregate1-in-10May System Peak Day100% Cycling10</v>
      </c>
      <c r="G1193">
        <v>9.1639900000000001</v>
      </c>
      <c r="H1193">
        <v>9.1639900000000001</v>
      </c>
      <c r="I1193">
        <v>83.398799999999994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11444</v>
      </c>
    </row>
    <row r="1194" spans="1:15">
      <c r="A1194" t="s">
        <v>31</v>
      </c>
      <c r="B1194" t="s">
        <v>43</v>
      </c>
      <c r="C1194" t="s">
        <v>45</v>
      </c>
      <c r="D1194" t="s">
        <v>33</v>
      </c>
      <c r="E1194">
        <v>11</v>
      </c>
      <c r="F1194" t="str">
        <f t="shared" si="18"/>
        <v>Average Per Ton1-in-10May System Peak Day100% Cycling11</v>
      </c>
      <c r="G1194">
        <v>0.2055747</v>
      </c>
      <c r="H1194">
        <v>0.2055747</v>
      </c>
      <c r="I1194">
        <v>88.246700000000004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11444</v>
      </c>
    </row>
    <row r="1195" spans="1:15">
      <c r="A1195" t="s">
        <v>29</v>
      </c>
      <c r="B1195" t="s">
        <v>43</v>
      </c>
      <c r="C1195" t="s">
        <v>45</v>
      </c>
      <c r="D1195" t="s">
        <v>33</v>
      </c>
      <c r="E1195">
        <v>11</v>
      </c>
      <c r="F1195" t="str">
        <f t="shared" si="18"/>
        <v>Average Per Premise1-in-10May System Peak Day100% Cycling11</v>
      </c>
      <c r="G1195">
        <v>0.91864610000000002</v>
      </c>
      <c r="H1195">
        <v>0.91864610000000002</v>
      </c>
      <c r="I1195">
        <v>88.246700000000004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11444</v>
      </c>
    </row>
    <row r="1196" spans="1:15">
      <c r="A1196" t="s">
        <v>30</v>
      </c>
      <c r="B1196" t="s">
        <v>43</v>
      </c>
      <c r="C1196" t="s">
        <v>45</v>
      </c>
      <c r="D1196" t="s">
        <v>33</v>
      </c>
      <c r="E1196">
        <v>11</v>
      </c>
      <c r="F1196" t="str">
        <f t="shared" si="18"/>
        <v>Average Per Device1-in-10May System Peak Day100% Cycling11</v>
      </c>
      <c r="G1196">
        <v>0.74517900000000004</v>
      </c>
      <c r="H1196">
        <v>0.74517900000000004</v>
      </c>
      <c r="I1196">
        <v>88.246700000000004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11444</v>
      </c>
    </row>
    <row r="1197" spans="1:15">
      <c r="A1197" t="s">
        <v>52</v>
      </c>
      <c r="B1197" t="s">
        <v>43</v>
      </c>
      <c r="C1197" t="s">
        <v>45</v>
      </c>
      <c r="D1197" t="s">
        <v>33</v>
      </c>
      <c r="E1197">
        <v>11</v>
      </c>
      <c r="F1197" t="str">
        <f t="shared" si="18"/>
        <v>Aggregate1-in-10May System Peak Day100% Cycling11</v>
      </c>
      <c r="G1197">
        <v>10.51299</v>
      </c>
      <c r="H1197">
        <v>10.51299</v>
      </c>
      <c r="I1197">
        <v>88.246700000000004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11444</v>
      </c>
    </row>
    <row r="1198" spans="1:15">
      <c r="A1198" t="s">
        <v>31</v>
      </c>
      <c r="B1198" t="s">
        <v>43</v>
      </c>
      <c r="C1198" t="s">
        <v>45</v>
      </c>
      <c r="D1198" t="s">
        <v>33</v>
      </c>
      <c r="E1198">
        <v>12</v>
      </c>
      <c r="F1198" t="str">
        <f t="shared" si="18"/>
        <v>Average Per Ton1-in-10May System Peak Day100% Cycling12</v>
      </c>
      <c r="G1198">
        <v>0.23515759999999999</v>
      </c>
      <c r="H1198">
        <v>0.23515759999999999</v>
      </c>
      <c r="I1198">
        <v>89.876099999999994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11444</v>
      </c>
    </row>
    <row r="1199" spans="1:15">
      <c r="A1199" t="s">
        <v>29</v>
      </c>
      <c r="B1199" t="s">
        <v>43</v>
      </c>
      <c r="C1199" t="s">
        <v>45</v>
      </c>
      <c r="D1199" t="s">
        <v>33</v>
      </c>
      <c r="E1199">
        <v>12</v>
      </c>
      <c r="F1199" t="str">
        <f t="shared" si="18"/>
        <v>Average Per Premise1-in-10May System Peak Day100% Cycling12</v>
      </c>
      <c r="G1199">
        <v>1.050843</v>
      </c>
      <c r="H1199">
        <v>1.050843</v>
      </c>
      <c r="I1199">
        <v>89.876099999999994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11444</v>
      </c>
    </row>
    <row r="1200" spans="1:15">
      <c r="A1200" t="s">
        <v>30</v>
      </c>
      <c r="B1200" t="s">
        <v>43</v>
      </c>
      <c r="C1200" t="s">
        <v>45</v>
      </c>
      <c r="D1200" t="s">
        <v>33</v>
      </c>
      <c r="E1200">
        <v>12</v>
      </c>
      <c r="F1200" t="str">
        <f t="shared" si="18"/>
        <v>Average Per Device1-in-10May System Peak Day100% Cycling12</v>
      </c>
      <c r="G1200">
        <v>0.85241299999999998</v>
      </c>
      <c r="H1200">
        <v>0.85241299999999998</v>
      </c>
      <c r="I1200">
        <v>89.876099999999994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11444</v>
      </c>
    </row>
    <row r="1201" spans="1:15">
      <c r="A1201" t="s">
        <v>52</v>
      </c>
      <c r="B1201" t="s">
        <v>43</v>
      </c>
      <c r="C1201" t="s">
        <v>45</v>
      </c>
      <c r="D1201" t="s">
        <v>33</v>
      </c>
      <c r="E1201">
        <v>12</v>
      </c>
      <c r="F1201" t="str">
        <f t="shared" si="18"/>
        <v>Aggregate1-in-10May System Peak Day100% Cycling12</v>
      </c>
      <c r="G1201">
        <v>12.025840000000001</v>
      </c>
      <c r="H1201">
        <v>12.025840000000001</v>
      </c>
      <c r="I1201">
        <v>89.876099999999994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11444</v>
      </c>
    </row>
    <row r="1202" spans="1:15">
      <c r="A1202" t="s">
        <v>31</v>
      </c>
      <c r="B1202" t="s">
        <v>43</v>
      </c>
      <c r="C1202" t="s">
        <v>45</v>
      </c>
      <c r="D1202" t="s">
        <v>33</v>
      </c>
      <c r="E1202">
        <v>13</v>
      </c>
      <c r="F1202" t="str">
        <f t="shared" si="18"/>
        <v>Average Per Ton1-in-10May System Peak Day100% Cycling13</v>
      </c>
      <c r="G1202">
        <v>0.26312740000000001</v>
      </c>
      <c r="H1202">
        <v>0.26312740000000001</v>
      </c>
      <c r="I1202">
        <v>89.909300000000002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11444</v>
      </c>
    </row>
    <row r="1203" spans="1:15">
      <c r="A1203" t="s">
        <v>29</v>
      </c>
      <c r="B1203" t="s">
        <v>43</v>
      </c>
      <c r="C1203" t="s">
        <v>45</v>
      </c>
      <c r="D1203" t="s">
        <v>33</v>
      </c>
      <c r="E1203">
        <v>13</v>
      </c>
      <c r="F1203" t="str">
        <f t="shared" si="18"/>
        <v>Average Per Premise1-in-10May System Peak Day100% Cycling13</v>
      </c>
      <c r="G1203">
        <v>1.1758299999999999</v>
      </c>
      <c r="H1203">
        <v>1.1758299999999999</v>
      </c>
      <c r="I1203">
        <v>89.909300000000002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11444</v>
      </c>
    </row>
    <row r="1204" spans="1:15">
      <c r="A1204" t="s">
        <v>30</v>
      </c>
      <c r="B1204" t="s">
        <v>43</v>
      </c>
      <c r="C1204" t="s">
        <v>45</v>
      </c>
      <c r="D1204" t="s">
        <v>33</v>
      </c>
      <c r="E1204">
        <v>13</v>
      </c>
      <c r="F1204" t="str">
        <f t="shared" si="18"/>
        <v>Average Per Device1-in-10May System Peak Day100% Cycling13</v>
      </c>
      <c r="G1204">
        <v>0.95379959999999997</v>
      </c>
      <c r="H1204">
        <v>0.95379959999999997</v>
      </c>
      <c r="I1204">
        <v>89.909300000000002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11444</v>
      </c>
    </row>
    <row r="1205" spans="1:15">
      <c r="A1205" t="s">
        <v>52</v>
      </c>
      <c r="B1205" t="s">
        <v>43</v>
      </c>
      <c r="C1205" t="s">
        <v>45</v>
      </c>
      <c r="D1205" t="s">
        <v>33</v>
      </c>
      <c r="E1205">
        <v>13</v>
      </c>
      <c r="F1205" t="str">
        <f t="shared" si="18"/>
        <v>Aggregate1-in-10May System Peak Day100% Cycling13</v>
      </c>
      <c r="G1205">
        <v>13.456200000000001</v>
      </c>
      <c r="H1205">
        <v>13.456200000000001</v>
      </c>
      <c r="I1205">
        <v>89.909300000000002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11444</v>
      </c>
    </row>
    <row r="1206" spans="1:15">
      <c r="A1206" t="s">
        <v>31</v>
      </c>
      <c r="B1206" t="s">
        <v>43</v>
      </c>
      <c r="C1206" t="s">
        <v>45</v>
      </c>
      <c r="D1206" t="s">
        <v>33</v>
      </c>
      <c r="E1206">
        <v>14</v>
      </c>
      <c r="F1206" t="str">
        <f t="shared" si="18"/>
        <v>Average Per Ton1-in-10May System Peak Day100% Cycling14</v>
      </c>
      <c r="G1206">
        <v>0.19449720000000001</v>
      </c>
      <c r="H1206">
        <v>0.2781785</v>
      </c>
      <c r="I1206">
        <v>88.553299999999993</v>
      </c>
      <c r="J1206">
        <v>5.10976E-2</v>
      </c>
      <c r="K1206">
        <v>7.0348300000000002E-2</v>
      </c>
      <c r="L1206">
        <v>8.36813E-2</v>
      </c>
      <c r="M1206">
        <v>9.7014199999999995E-2</v>
      </c>
      <c r="N1206">
        <v>0.1162649</v>
      </c>
      <c r="O1206">
        <v>11444</v>
      </c>
    </row>
    <row r="1207" spans="1:15">
      <c r="A1207" t="s">
        <v>29</v>
      </c>
      <c r="B1207" t="s">
        <v>43</v>
      </c>
      <c r="C1207" t="s">
        <v>45</v>
      </c>
      <c r="D1207" t="s">
        <v>33</v>
      </c>
      <c r="E1207">
        <v>14</v>
      </c>
      <c r="F1207" t="str">
        <f t="shared" si="18"/>
        <v>Average Per Premise1-in-10May System Peak Day100% Cycling14</v>
      </c>
      <c r="G1207">
        <v>0.86914440000000004</v>
      </c>
      <c r="H1207">
        <v>1.2430890000000001</v>
      </c>
      <c r="I1207">
        <v>88.553299999999993</v>
      </c>
      <c r="J1207">
        <v>0.2283386</v>
      </c>
      <c r="K1207">
        <v>0.31436360000000002</v>
      </c>
      <c r="L1207">
        <v>0.37394430000000001</v>
      </c>
      <c r="M1207">
        <v>0.43352489999999999</v>
      </c>
      <c r="N1207">
        <v>0.51954990000000001</v>
      </c>
      <c r="O1207">
        <v>11444</v>
      </c>
    </row>
    <row r="1208" spans="1:15">
      <c r="A1208" t="s">
        <v>30</v>
      </c>
      <c r="B1208" t="s">
        <v>43</v>
      </c>
      <c r="C1208" t="s">
        <v>45</v>
      </c>
      <c r="D1208" t="s">
        <v>33</v>
      </c>
      <c r="E1208">
        <v>14</v>
      </c>
      <c r="F1208" t="str">
        <f t="shared" si="18"/>
        <v>Average Per Device1-in-10May System Peak Day100% Cycling14</v>
      </c>
      <c r="G1208">
        <v>0.70502480000000001</v>
      </c>
      <c r="H1208">
        <v>1.0083580000000001</v>
      </c>
      <c r="I1208">
        <v>88.553299999999993</v>
      </c>
      <c r="J1208">
        <v>0.18522169999999999</v>
      </c>
      <c r="K1208">
        <v>0.25500270000000003</v>
      </c>
      <c r="L1208">
        <v>0.30333280000000001</v>
      </c>
      <c r="M1208">
        <v>0.3516629</v>
      </c>
      <c r="N1208">
        <v>0.42144379999999998</v>
      </c>
      <c r="O1208">
        <v>11444</v>
      </c>
    </row>
    <row r="1209" spans="1:15">
      <c r="A1209" t="s">
        <v>52</v>
      </c>
      <c r="B1209" t="s">
        <v>43</v>
      </c>
      <c r="C1209" t="s">
        <v>45</v>
      </c>
      <c r="D1209" t="s">
        <v>33</v>
      </c>
      <c r="E1209">
        <v>14</v>
      </c>
      <c r="F1209" t="str">
        <f t="shared" si="18"/>
        <v>Aggregate1-in-10May System Peak Day100% Cycling14</v>
      </c>
      <c r="G1209">
        <v>9.9464889999999997</v>
      </c>
      <c r="H1209">
        <v>14.225910000000001</v>
      </c>
      <c r="I1209">
        <v>88.553299999999993</v>
      </c>
      <c r="J1209">
        <v>2.6131069999999998</v>
      </c>
      <c r="K1209">
        <v>3.5975769999999998</v>
      </c>
      <c r="L1209">
        <v>4.2794179999999997</v>
      </c>
      <c r="M1209">
        <v>4.9612590000000001</v>
      </c>
      <c r="N1209">
        <v>5.945729</v>
      </c>
      <c r="O1209">
        <v>11444</v>
      </c>
    </row>
    <row r="1210" spans="1:15">
      <c r="A1210" t="s">
        <v>31</v>
      </c>
      <c r="B1210" t="s">
        <v>43</v>
      </c>
      <c r="C1210" t="s">
        <v>45</v>
      </c>
      <c r="D1210" t="s">
        <v>33</v>
      </c>
      <c r="E1210">
        <v>15</v>
      </c>
      <c r="F1210" t="str">
        <f t="shared" si="18"/>
        <v>Average Per Ton1-in-10May System Peak Day100% Cycling15</v>
      </c>
      <c r="G1210">
        <v>0.1933454</v>
      </c>
      <c r="H1210">
        <v>0.30132540000000002</v>
      </c>
      <c r="I1210">
        <v>87.522499999999994</v>
      </c>
      <c r="J1210">
        <v>6.5934900000000005E-2</v>
      </c>
      <c r="K1210">
        <v>9.0775499999999995E-2</v>
      </c>
      <c r="L1210">
        <v>0.1079799</v>
      </c>
      <c r="M1210">
        <v>0.1251844</v>
      </c>
      <c r="N1210">
        <v>0.15002489999999999</v>
      </c>
      <c r="O1210">
        <v>11444</v>
      </c>
    </row>
    <row r="1211" spans="1:15">
      <c r="A1211" t="s">
        <v>29</v>
      </c>
      <c r="B1211" t="s">
        <v>43</v>
      </c>
      <c r="C1211" t="s">
        <v>45</v>
      </c>
      <c r="D1211" t="s">
        <v>33</v>
      </c>
      <c r="E1211">
        <v>15</v>
      </c>
      <c r="F1211" t="str">
        <f t="shared" si="18"/>
        <v>Average Per Premise1-in-10May System Peak Day100% Cycling15</v>
      </c>
      <c r="G1211">
        <v>0.86399749999999997</v>
      </c>
      <c r="H1211">
        <v>1.346525</v>
      </c>
      <c r="I1211">
        <v>87.522499999999994</v>
      </c>
      <c r="J1211">
        <v>0.29464170000000001</v>
      </c>
      <c r="K1211">
        <v>0.4056459</v>
      </c>
      <c r="L1211">
        <v>0.48252709999999999</v>
      </c>
      <c r="M1211">
        <v>0.55940829999999997</v>
      </c>
      <c r="N1211">
        <v>0.67041240000000002</v>
      </c>
      <c r="O1211">
        <v>11444</v>
      </c>
    </row>
    <row r="1212" spans="1:15">
      <c r="A1212" t="s">
        <v>30</v>
      </c>
      <c r="B1212" t="s">
        <v>43</v>
      </c>
      <c r="C1212" t="s">
        <v>45</v>
      </c>
      <c r="D1212" t="s">
        <v>33</v>
      </c>
      <c r="E1212">
        <v>15</v>
      </c>
      <c r="F1212" t="str">
        <f t="shared" si="18"/>
        <v>Average Per Device1-in-10May System Peak Day100% Cycling15</v>
      </c>
      <c r="G1212">
        <v>0.70084970000000002</v>
      </c>
      <c r="H1212">
        <v>1.0922620000000001</v>
      </c>
      <c r="I1212">
        <v>87.522499999999994</v>
      </c>
      <c r="J1212">
        <v>0.23900479999999999</v>
      </c>
      <c r="K1212">
        <v>0.32904820000000001</v>
      </c>
      <c r="L1212">
        <v>0.39141199999999998</v>
      </c>
      <c r="M1212">
        <v>0.45377580000000001</v>
      </c>
      <c r="N1212">
        <v>0.5438191</v>
      </c>
      <c r="O1212">
        <v>11444</v>
      </c>
    </row>
    <row r="1213" spans="1:15">
      <c r="A1213" t="s">
        <v>52</v>
      </c>
      <c r="B1213" t="s">
        <v>43</v>
      </c>
      <c r="C1213" t="s">
        <v>45</v>
      </c>
      <c r="D1213" t="s">
        <v>33</v>
      </c>
      <c r="E1213">
        <v>15</v>
      </c>
      <c r="F1213" t="str">
        <f t="shared" si="18"/>
        <v>Aggregate1-in-10May System Peak Day100% Cycling15</v>
      </c>
      <c r="G1213">
        <v>9.8875879999999992</v>
      </c>
      <c r="H1213">
        <v>15.40963</v>
      </c>
      <c r="I1213">
        <v>87.522499999999994</v>
      </c>
      <c r="J1213">
        <v>3.3718789999999998</v>
      </c>
      <c r="K1213">
        <v>4.6422119999999998</v>
      </c>
      <c r="L1213">
        <v>5.5220399999999996</v>
      </c>
      <c r="M1213">
        <v>6.4018680000000003</v>
      </c>
      <c r="N1213">
        <v>7.6722000000000001</v>
      </c>
      <c r="O1213">
        <v>11444</v>
      </c>
    </row>
    <row r="1214" spans="1:15">
      <c r="A1214" t="s">
        <v>31</v>
      </c>
      <c r="B1214" t="s">
        <v>43</v>
      </c>
      <c r="C1214" t="s">
        <v>45</v>
      </c>
      <c r="D1214" t="s">
        <v>33</v>
      </c>
      <c r="E1214">
        <v>16</v>
      </c>
      <c r="F1214" t="str">
        <f t="shared" si="18"/>
        <v>Average Per Ton1-in-10May System Peak Day100% Cycling16</v>
      </c>
      <c r="G1214">
        <v>0.20738889999999999</v>
      </c>
      <c r="H1214">
        <v>0.3258356</v>
      </c>
      <c r="I1214">
        <v>85.824200000000005</v>
      </c>
      <c r="J1214">
        <v>7.2326199999999993E-2</v>
      </c>
      <c r="K1214">
        <v>9.9574599999999999E-2</v>
      </c>
      <c r="L1214">
        <v>0.1184468</v>
      </c>
      <c r="M1214">
        <v>0.13731889999999999</v>
      </c>
      <c r="N1214">
        <v>0.1645673</v>
      </c>
      <c r="O1214">
        <v>11444</v>
      </c>
    </row>
    <row r="1215" spans="1:15">
      <c r="A1215" t="s">
        <v>29</v>
      </c>
      <c r="B1215" t="s">
        <v>43</v>
      </c>
      <c r="C1215" t="s">
        <v>45</v>
      </c>
      <c r="D1215" t="s">
        <v>33</v>
      </c>
      <c r="E1215">
        <v>16</v>
      </c>
      <c r="F1215" t="str">
        <f t="shared" si="18"/>
        <v>Average Per Premise1-in-10May System Peak Day100% Cycling16</v>
      </c>
      <c r="G1215">
        <v>0.9267531</v>
      </c>
      <c r="H1215">
        <v>1.456053</v>
      </c>
      <c r="I1215">
        <v>85.824200000000005</v>
      </c>
      <c r="J1215">
        <v>0.3232022</v>
      </c>
      <c r="K1215">
        <v>0.44496639999999998</v>
      </c>
      <c r="L1215">
        <v>0.52929990000000005</v>
      </c>
      <c r="M1215">
        <v>0.61363350000000005</v>
      </c>
      <c r="N1215">
        <v>0.73539770000000004</v>
      </c>
      <c r="O1215">
        <v>11444</v>
      </c>
    </row>
    <row r="1216" spans="1:15">
      <c r="A1216" t="s">
        <v>30</v>
      </c>
      <c r="B1216" t="s">
        <v>43</v>
      </c>
      <c r="C1216" t="s">
        <v>45</v>
      </c>
      <c r="D1216" t="s">
        <v>33</v>
      </c>
      <c r="E1216">
        <v>16</v>
      </c>
      <c r="F1216" t="str">
        <f t="shared" si="18"/>
        <v>Average Per Device1-in-10May System Peak Day100% Cycling16</v>
      </c>
      <c r="G1216">
        <v>0.75175530000000002</v>
      </c>
      <c r="H1216">
        <v>1.181108</v>
      </c>
      <c r="I1216">
        <v>85.824200000000005</v>
      </c>
      <c r="J1216">
        <v>0.26217230000000002</v>
      </c>
      <c r="K1216">
        <v>0.36094389999999998</v>
      </c>
      <c r="L1216">
        <v>0.42935279999999998</v>
      </c>
      <c r="M1216">
        <v>0.49776169999999997</v>
      </c>
      <c r="N1216">
        <v>0.59653319999999999</v>
      </c>
      <c r="O1216">
        <v>11444</v>
      </c>
    </row>
    <row r="1217" spans="1:15">
      <c r="A1217" t="s">
        <v>52</v>
      </c>
      <c r="B1217" t="s">
        <v>43</v>
      </c>
      <c r="C1217" t="s">
        <v>45</v>
      </c>
      <c r="D1217" t="s">
        <v>33</v>
      </c>
      <c r="E1217">
        <v>16</v>
      </c>
      <c r="F1217" t="str">
        <f t="shared" si="18"/>
        <v>Aggregate1-in-10May System Peak Day100% Cycling16</v>
      </c>
      <c r="G1217">
        <v>10.60576</v>
      </c>
      <c r="H1217">
        <v>16.663070000000001</v>
      </c>
      <c r="I1217">
        <v>85.824200000000005</v>
      </c>
      <c r="J1217">
        <v>3.6987269999999999</v>
      </c>
      <c r="K1217">
        <v>5.0921960000000004</v>
      </c>
      <c r="L1217">
        <v>6.0573079999999999</v>
      </c>
      <c r="M1217">
        <v>7.0224209999999996</v>
      </c>
      <c r="N1217">
        <v>8.4158910000000002</v>
      </c>
      <c r="O1217">
        <v>11444</v>
      </c>
    </row>
    <row r="1218" spans="1:15">
      <c r="A1218" t="s">
        <v>31</v>
      </c>
      <c r="B1218" t="s">
        <v>43</v>
      </c>
      <c r="C1218" t="s">
        <v>45</v>
      </c>
      <c r="D1218" t="s">
        <v>33</v>
      </c>
      <c r="E1218">
        <v>17</v>
      </c>
      <c r="F1218" t="str">
        <f t="shared" si="18"/>
        <v>Average Per Ton1-in-10May System Peak Day100% Cycling17</v>
      </c>
      <c r="G1218">
        <v>0.21918699999999999</v>
      </c>
      <c r="H1218">
        <v>0.36522500000000002</v>
      </c>
      <c r="I1218">
        <v>83.366200000000006</v>
      </c>
      <c r="J1218">
        <v>8.9174100000000006E-2</v>
      </c>
      <c r="K1218">
        <v>0.1227698</v>
      </c>
      <c r="L1218">
        <v>0.1460381</v>
      </c>
      <c r="M1218">
        <v>0.1693064</v>
      </c>
      <c r="N1218">
        <v>0.2029021</v>
      </c>
      <c r="O1218">
        <v>11444</v>
      </c>
    </row>
    <row r="1219" spans="1:15">
      <c r="A1219" t="s">
        <v>29</v>
      </c>
      <c r="B1219" t="s">
        <v>43</v>
      </c>
      <c r="C1219" t="s">
        <v>45</v>
      </c>
      <c r="D1219" t="s">
        <v>33</v>
      </c>
      <c r="E1219">
        <v>17</v>
      </c>
      <c r="F1219" t="str">
        <f t="shared" ref="F1219:F1282" si="19">CONCATENATE(A1219,B1219,C1219,D1219,E1219)</f>
        <v>Average Per Premise1-in-10May System Peak Day100% Cycling17</v>
      </c>
      <c r="G1219">
        <v>0.97947490000000004</v>
      </c>
      <c r="H1219">
        <v>1.632071</v>
      </c>
      <c r="I1219">
        <v>83.366200000000006</v>
      </c>
      <c r="J1219">
        <v>0.39848980000000001</v>
      </c>
      <c r="K1219">
        <v>0.5486181</v>
      </c>
      <c r="L1219">
        <v>0.65259650000000002</v>
      </c>
      <c r="M1219">
        <v>0.75657490000000005</v>
      </c>
      <c r="N1219">
        <v>0.90670320000000004</v>
      </c>
      <c r="O1219">
        <v>11444</v>
      </c>
    </row>
    <row r="1220" spans="1:15">
      <c r="A1220" t="s">
        <v>30</v>
      </c>
      <c r="B1220" t="s">
        <v>43</v>
      </c>
      <c r="C1220" t="s">
        <v>45</v>
      </c>
      <c r="D1220" t="s">
        <v>33</v>
      </c>
      <c r="E1220">
        <v>17</v>
      </c>
      <c r="F1220" t="str">
        <f t="shared" si="19"/>
        <v>Average Per Device1-in-10May System Peak Day100% Cycling17</v>
      </c>
      <c r="G1220">
        <v>0.79452160000000005</v>
      </c>
      <c r="H1220">
        <v>1.3238890000000001</v>
      </c>
      <c r="I1220">
        <v>83.366200000000006</v>
      </c>
      <c r="J1220">
        <v>0.32324340000000001</v>
      </c>
      <c r="K1220">
        <v>0.4450231</v>
      </c>
      <c r="L1220">
        <v>0.52936729999999999</v>
      </c>
      <c r="M1220">
        <v>0.61371160000000002</v>
      </c>
      <c r="N1220">
        <v>0.73549129999999996</v>
      </c>
      <c r="O1220">
        <v>11444</v>
      </c>
    </row>
    <row r="1221" spans="1:15">
      <c r="A1221" t="s">
        <v>52</v>
      </c>
      <c r="B1221" t="s">
        <v>43</v>
      </c>
      <c r="C1221" t="s">
        <v>45</v>
      </c>
      <c r="D1221" t="s">
        <v>33</v>
      </c>
      <c r="E1221">
        <v>17</v>
      </c>
      <c r="F1221" t="str">
        <f t="shared" si="19"/>
        <v>Aggregate1-in-10May System Peak Day100% Cycling17</v>
      </c>
      <c r="G1221">
        <v>11.209110000000001</v>
      </c>
      <c r="H1221">
        <v>18.677430000000001</v>
      </c>
      <c r="I1221">
        <v>83.366200000000006</v>
      </c>
      <c r="J1221">
        <v>4.5603179999999996</v>
      </c>
      <c r="K1221">
        <v>6.2783860000000002</v>
      </c>
      <c r="L1221">
        <v>7.4683140000000003</v>
      </c>
      <c r="M1221">
        <v>8.6582430000000006</v>
      </c>
      <c r="N1221">
        <v>10.37631</v>
      </c>
      <c r="O1221">
        <v>11444</v>
      </c>
    </row>
    <row r="1222" spans="1:15">
      <c r="A1222" t="s">
        <v>31</v>
      </c>
      <c r="B1222" t="s">
        <v>43</v>
      </c>
      <c r="C1222" t="s">
        <v>45</v>
      </c>
      <c r="D1222" t="s">
        <v>33</v>
      </c>
      <c r="E1222">
        <v>18</v>
      </c>
      <c r="F1222" t="str">
        <f t="shared" si="19"/>
        <v>Average Per Ton1-in-10May System Peak Day100% Cycling18</v>
      </c>
      <c r="G1222">
        <v>0.27801629999999999</v>
      </c>
      <c r="H1222">
        <v>0.39415600000000001</v>
      </c>
      <c r="I1222">
        <v>82.255200000000002</v>
      </c>
      <c r="J1222">
        <v>7.0917499999999994E-2</v>
      </c>
      <c r="K1222">
        <v>9.7635100000000002E-2</v>
      </c>
      <c r="L1222">
        <v>0.1161397</v>
      </c>
      <c r="M1222">
        <v>0.13464429999999999</v>
      </c>
      <c r="N1222">
        <v>0.1613619</v>
      </c>
      <c r="O1222">
        <v>11444</v>
      </c>
    </row>
    <row r="1223" spans="1:15">
      <c r="A1223" t="s">
        <v>29</v>
      </c>
      <c r="B1223" t="s">
        <v>43</v>
      </c>
      <c r="C1223" t="s">
        <v>45</v>
      </c>
      <c r="D1223" t="s">
        <v>33</v>
      </c>
      <c r="E1223">
        <v>18</v>
      </c>
      <c r="F1223" t="str">
        <f t="shared" si="19"/>
        <v>Average Per Premise1-in-10May System Peak Day100% Cycling18</v>
      </c>
      <c r="G1223">
        <v>1.242364</v>
      </c>
      <c r="H1223">
        <v>1.7613540000000001</v>
      </c>
      <c r="I1223">
        <v>82.255200000000002</v>
      </c>
      <c r="J1223">
        <v>0.31690699999999999</v>
      </c>
      <c r="K1223">
        <v>0.43629960000000001</v>
      </c>
      <c r="L1223">
        <v>0.51899050000000002</v>
      </c>
      <c r="M1223">
        <v>0.60168129999999997</v>
      </c>
      <c r="N1223">
        <v>0.72107379999999999</v>
      </c>
      <c r="O1223">
        <v>11444</v>
      </c>
    </row>
    <row r="1224" spans="1:15">
      <c r="A1224" t="s">
        <v>30</v>
      </c>
      <c r="B1224" t="s">
        <v>43</v>
      </c>
      <c r="C1224" t="s">
        <v>45</v>
      </c>
      <c r="D1224" t="s">
        <v>33</v>
      </c>
      <c r="E1224">
        <v>18</v>
      </c>
      <c r="F1224" t="str">
        <f t="shared" si="19"/>
        <v>Average Per Device1-in-10May System Peak Day100% Cycling18</v>
      </c>
      <c r="G1224">
        <v>1.0077700000000001</v>
      </c>
      <c r="H1224">
        <v>1.42876</v>
      </c>
      <c r="I1224">
        <v>82.255200000000002</v>
      </c>
      <c r="J1224">
        <v>0.25706580000000001</v>
      </c>
      <c r="K1224">
        <v>0.35391349999999999</v>
      </c>
      <c r="L1224">
        <v>0.42098999999999998</v>
      </c>
      <c r="M1224">
        <v>0.48806640000000001</v>
      </c>
      <c r="N1224">
        <v>0.58491420000000005</v>
      </c>
      <c r="O1224">
        <v>11444</v>
      </c>
    </row>
    <row r="1225" spans="1:15">
      <c r="A1225" t="s">
        <v>52</v>
      </c>
      <c r="B1225" t="s">
        <v>43</v>
      </c>
      <c r="C1225" t="s">
        <v>45</v>
      </c>
      <c r="D1225" t="s">
        <v>33</v>
      </c>
      <c r="E1225">
        <v>18</v>
      </c>
      <c r="F1225" t="str">
        <f t="shared" si="19"/>
        <v>Aggregate1-in-10May System Peak Day100% Cycling18</v>
      </c>
      <c r="G1225">
        <v>14.217610000000001</v>
      </c>
      <c r="H1225">
        <v>20.156939999999999</v>
      </c>
      <c r="I1225">
        <v>82.255200000000002</v>
      </c>
      <c r="J1225">
        <v>3.626684</v>
      </c>
      <c r="K1225">
        <v>4.9930120000000002</v>
      </c>
      <c r="L1225">
        <v>5.9393269999999996</v>
      </c>
      <c r="M1225">
        <v>6.8856409999999997</v>
      </c>
      <c r="N1225">
        <v>8.2519690000000008</v>
      </c>
      <c r="O1225">
        <v>11444</v>
      </c>
    </row>
    <row r="1226" spans="1:15">
      <c r="A1226" t="s">
        <v>31</v>
      </c>
      <c r="B1226" t="s">
        <v>43</v>
      </c>
      <c r="C1226" t="s">
        <v>45</v>
      </c>
      <c r="D1226" t="s">
        <v>33</v>
      </c>
      <c r="E1226">
        <v>19</v>
      </c>
      <c r="F1226" t="str">
        <f t="shared" si="19"/>
        <v>Average Per Ton1-in-10May System Peak Day100% Cycling19</v>
      </c>
      <c r="G1226">
        <v>0.38426949999999999</v>
      </c>
      <c r="H1226">
        <v>0.3978044</v>
      </c>
      <c r="I1226">
        <v>81.042000000000002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11444</v>
      </c>
    </row>
    <row r="1227" spans="1:15">
      <c r="A1227" t="s">
        <v>29</v>
      </c>
      <c r="B1227" t="s">
        <v>43</v>
      </c>
      <c r="C1227" t="s">
        <v>45</v>
      </c>
      <c r="D1227" t="s">
        <v>33</v>
      </c>
      <c r="E1227">
        <v>19</v>
      </c>
      <c r="F1227" t="str">
        <f t="shared" si="19"/>
        <v>Average Per Premise1-in-10May System Peak Day100% Cycling19</v>
      </c>
      <c r="G1227">
        <v>1.7171749999999999</v>
      </c>
      <c r="H1227">
        <v>1.777658</v>
      </c>
      <c r="I1227">
        <v>81.042000000000002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11444</v>
      </c>
    </row>
    <row r="1228" spans="1:15">
      <c r="A1228" t="s">
        <v>30</v>
      </c>
      <c r="B1228" t="s">
        <v>43</v>
      </c>
      <c r="C1228" t="s">
        <v>45</v>
      </c>
      <c r="D1228" t="s">
        <v>33</v>
      </c>
      <c r="E1228">
        <v>19</v>
      </c>
      <c r="F1228" t="str">
        <f t="shared" si="19"/>
        <v>Average Per Device1-in-10May System Peak Day100% Cycling19</v>
      </c>
      <c r="G1228">
        <v>1.3929229999999999</v>
      </c>
      <c r="H1228">
        <v>1.4419850000000001</v>
      </c>
      <c r="I1228">
        <v>81.042000000000002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11444</v>
      </c>
    </row>
    <row r="1229" spans="1:15">
      <c r="A1229" t="s">
        <v>52</v>
      </c>
      <c r="B1229" t="s">
        <v>43</v>
      </c>
      <c r="C1229" t="s">
        <v>45</v>
      </c>
      <c r="D1229" t="s">
        <v>33</v>
      </c>
      <c r="E1229">
        <v>19</v>
      </c>
      <c r="F1229" t="str">
        <f t="shared" si="19"/>
        <v>Aggregate1-in-10May System Peak Day100% Cycling19</v>
      </c>
      <c r="G1229">
        <v>19.651350000000001</v>
      </c>
      <c r="H1229">
        <v>20.343520000000002</v>
      </c>
      <c r="I1229">
        <v>81.042000000000002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11444</v>
      </c>
    </row>
    <row r="1230" spans="1:15">
      <c r="A1230" t="s">
        <v>31</v>
      </c>
      <c r="B1230" t="s">
        <v>43</v>
      </c>
      <c r="C1230" t="s">
        <v>45</v>
      </c>
      <c r="D1230" t="s">
        <v>33</v>
      </c>
      <c r="E1230">
        <v>20</v>
      </c>
      <c r="F1230" t="str">
        <f t="shared" si="19"/>
        <v>Average Per Ton1-in-10May System Peak Day100% Cycling20</v>
      </c>
      <c r="G1230">
        <v>0.43795679999999998</v>
      </c>
      <c r="H1230">
        <v>0.37950929999999999</v>
      </c>
      <c r="I1230">
        <v>74.767700000000005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11444</v>
      </c>
    </row>
    <row r="1231" spans="1:15">
      <c r="A1231" t="s">
        <v>29</v>
      </c>
      <c r="B1231" t="s">
        <v>43</v>
      </c>
      <c r="C1231" t="s">
        <v>45</v>
      </c>
      <c r="D1231" t="s">
        <v>33</v>
      </c>
      <c r="E1231">
        <v>20</v>
      </c>
      <c r="F1231" t="str">
        <f t="shared" si="19"/>
        <v>Average Per Premise1-in-10May System Peak Day100% Cycling20</v>
      </c>
      <c r="G1231">
        <v>1.9570860000000001</v>
      </c>
      <c r="H1231">
        <v>1.6959029999999999</v>
      </c>
      <c r="I1231">
        <v>74.767700000000005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11444</v>
      </c>
    </row>
    <row r="1232" spans="1:15">
      <c r="A1232" t="s">
        <v>30</v>
      </c>
      <c r="B1232" t="s">
        <v>43</v>
      </c>
      <c r="C1232" t="s">
        <v>45</v>
      </c>
      <c r="D1232" t="s">
        <v>33</v>
      </c>
      <c r="E1232">
        <v>20</v>
      </c>
      <c r="F1232" t="str">
        <f t="shared" si="19"/>
        <v>Average Per Device1-in-10May System Peak Day100% Cycling20</v>
      </c>
      <c r="G1232">
        <v>1.587531</v>
      </c>
      <c r="H1232">
        <v>1.375667</v>
      </c>
      <c r="I1232">
        <v>74.767700000000005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11444</v>
      </c>
    </row>
    <row r="1233" spans="1:15">
      <c r="A1233" t="s">
        <v>52</v>
      </c>
      <c r="B1233" t="s">
        <v>43</v>
      </c>
      <c r="C1233" t="s">
        <v>45</v>
      </c>
      <c r="D1233" t="s">
        <v>33</v>
      </c>
      <c r="E1233">
        <v>20</v>
      </c>
      <c r="F1233" t="str">
        <f t="shared" si="19"/>
        <v>Aggregate1-in-10May System Peak Day100% Cycling20</v>
      </c>
      <c r="G1233">
        <v>22.396889999999999</v>
      </c>
      <c r="H1233">
        <v>19.407920000000001</v>
      </c>
      <c r="I1233">
        <v>74.767700000000005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11444</v>
      </c>
    </row>
    <row r="1234" spans="1:15">
      <c r="A1234" t="s">
        <v>31</v>
      </c>
      <c r="B1234" t="s">
        <v>43</v>
      </c>
      <c r="C1234" t="s">
        <v>45</v>
      </c>
      <c r="D1234" t="s">
        <v>33</v>
      </c>
      <c r="E1234">
        <v>21</v>
      </c>
      <c r="F1234" t="str">
        <f t="shared" si="19"/>
        <v>Average Per Ton1-in-10May System Peak Day100% Cycling21</v>
      </c>
      <c r="G1234">
        <v>0.43490410000000002</v>
      </c>
      <c r="H1234">
        <v>0.37404660000000001</v>
      </c>
      <c r="I1234">
        <v>69.851399999999998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11444</v>
      </c>
    </row>
    <row r="1235" spans="1:15">
      <c r="A1235" t="s">
        <v>29</v>
      </c>
      <c r="B1235" t="s">
        <v>43</v>
      </c>
      <c r="C1235" t="s">
        <v>45</v>
      </c>
      <c r="D1235" t="s">
        <v>33</v>
      </c>
      <c r="E1235">
        <v>21</v>
      </c>
      <c r="F1235" t="str">
        <f t="shared" si="19"/>
        <v>Average Per Premise1-in-10May System Peak Day100% Cycling21</v>
      </c>
      <c r="G1235">
        <v>1.9434439999999999</v>
      </c>
      <c r="H1235">
        <v>1.671492</v>
      </c>
      <c r="I1235">
        <v>69.851399999999998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11444</v>
      </c>
    </row>
    <row r="1236" spans="1:15">
      <c r="A1236" t="s">
        <v>30</v>
      </c>
      <c r="B1236" t="s">
        <v>43</v>
      </c>
      <c r="C1236" t="s">
        <v>45</v>
      </c>
      <c r="D1236" t="s">
        <v>33</v>
      </c>
      <c r="E1236">
        <v>21</v>
      </c>
      <c r="F1236" t="str">
        <f t="shared" si="19"/>
        <v>Average Per Device1-in-10May System Peak Day100% Cycling21</v>
      </c>
      <c r="G1236">
        <v>1.5764659999999999</v>
      </c>
      <c r="H1236">
        <v>1.355866</v>
      </c>
      <c r="I1236">
        <v>69.851399999999998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11444</v>
      </c>
    </row>
    <row r="1237" spans="1:15">
      <c r="A1237" t="s">
        <v>52</v>
      </c>
      <c r="B1237" t="s">
        <v>43</v>
      </c>
      <c r="C1237" t="s">
        <v>45</v>
      </c>
      <c r="D1237" t="s">
        <v>33</v>
      </c>
      <c r="E1237">
        <v>21</v>
      </c>
      <c r="F1237" t="str">
        <f t="shared" si="19"/>
        <v>Aggregate1-in-10May System Peak Day100% Cycling21</v>
      </c>
      <c r="G1237">
        <v>22.240780000000001</v>
      </c>
      <c r="H1237">
        <v>19.128550000000001</v>
      </c>
      <c r="I1237">
        <v>69.851399999999998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11444</v>
      </c>
    </row>
    <row r="1238" spans="1:15">
      <c r="A1238" t="s">
        <v>31</v>
      </c>
      <c r="B1238" t="s">
        <v>43</v>
      </c>
      <c r="C1238" t="s">
        <v>45</v>
      </c>
      <c r="D1238" t="s">
        <v>33</v>
      </c>
      <c r="E1238">
        <v>22</v>
      </c>
      <c r="F1238" t="str">
        <f t="shared" si="19"/>
        <v>Average Per Ton1-in-10May System Peak Day100% Cycling22</v>
      </c>
      <c r="G1238">
        <v>0.38171480000000002</v>
      </c>
      <c r="H1238">
        <v>0.33668769999999998</v>
      </c>
      <c r="I1238">
        <v>67.352099999999993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11444</v>
      </c>
    </row>
    <row r="1239" spans="1:15">
      <c r="A1239" t="s">
        <v>29</v>
      </c>
      <c r="B1239" t="s">
        <v>43</v>
      </c>
      <c r="C1239" t="s">
        <v>45</v>
      </c>
      <c r="D1239" t="s">
        <v>33</v>
      </c>
      <c r="E1239">
        <v>22</v>
      </c>
      <c r="F1239" t="str">
        <f t="shared" si="19"/>
        <v>Average Per Premise1-in-10May System Peak Day100% Cycling22</v>
      </c>
      <c r="G1239">
        <v>1.705759</v>
      </c>
      <c r="H1239">
        <v>1.5045470000000001</v>
      </c>
      <c r="I1239">
        <v>67.352099999999993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11444</v>
      </c>
    </row>
    <row r="1240" spans="1:15">
      <c r="A1240" t="s">
        <v>30</v>
      </c>
      <c r="B1240" t="s">
        <v>43</v>
      </c>
      <c r="C1240" t="s">
        <v>45</v>
      </c>
      <c r="D1240" t="s">
        <v>33</v>
      </c>
      <c r="E1240">
        <v>22</v>
      </c>
      <c r="F1240" t="str">
        <f t="shared" si="19"/>
        <v>Average Per Device1-in-10May System Peak Day100% Cycling22</v>
      </c>
      <c r="G1240">
        <v>1.3836619999999999</v>
      </c>
      <c r="H1240">
        <v>1.220445</v>
      </c>
      <c r="I1240">
        <v>67.352099999999993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11444</v>
      </c>
    </row>
    <row r="1241" spans="1:15">
      <c r="A1241" t="s">
        <v>52</v>
      </c>
      <c r="B1241" t="s">
        <v>43</v>
      </c>
      <c r="C1241" t="s">
        <v>45</v>
      </c>
      <c r="D1241" t="s">
        <v>33</v>
      </c>
      <c r="E1241">
        <v>22</v>
      </c>
      <c r="F1241" t="str">
        <f t="shared" si="19"/>
        <v>Aggregate1-in-10May System Peak Day100% Cycling22</v>
      </c>
      <c r="G1241">
        <v>19.520700000000001</v>
      </c>
      <c r="H1241">
        <v>17.218039999999998</v>
      </c>
      <c r="I1241">
        <v>67.352099999999993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11444</v>
      </c>
    </row>
    <row r="1242" spans="1:15">
      <c r="A1242" t="s">
        <v>31</v>
      </c>
      <c r="B1242" t="s">
        <v>43</v>
      </c>
      <c r="C1242" t="s">
        <v>45</v>
      </c>
      <c r="D1242" t="s">
        <v>33</v>
      </c>
      <c r="E1242">
        <v>23</v>
      </c>
      <c r="F1242" t="str">
        <f t="shared" si="19"/>
        <v>Average Per Ton1-in-10May System Peak Day100% Cycling23</v>
      </c>
      <c r="G1242">
        <v>0.30966729999999998</v>
      </c>
      <c r="H1242">
        <v>0.27980680000000002</v>
      </c>
      <c r="I1242">
        <v>65.852900000000005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11444</v>
      </c>
    </row>
    <row r="1243" spans="1:15">
      <c r="A1243" t="s">
        <v>29</v>
      </c>
      <c r="B1243" t="s">
        <v>43</v>
      </c>
      <c r="C1243" t="s">
        <v>45</v>
      </c>
      <c r="D1243" t="s">
        <v>33</v>
      </c>
      <c r="E1243">
        <v>23</v>
      </c>
      <c r="F1243" t="str">
        <f t="shared" si="19"/>
        <v>Average Per Premise1-in-10May System Peak Day100% Cycling23</v>
      </c>
      <c r="G1243">
        <v>1.383802</v>
      </c>
      <c r="H1243">
        <v>1.2503649999999999</v>
      </c>
      <c r="I1243">
        <v>65.852900000000005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11444</v>
      </c>
    </row>
    <row r="1244" spans="1:15">
      <c r="A1244" t="s">
        <v>30</v>
      </c>
      <c r="B1244" t="s">
        <v>43</v>
      </c>
      <c r="C1244" t="s">
        <v>45</v>
      </c>
      <c r="D1244" t="s">
        <v>33</v>
      </c>
      <c r="E1244">
        <v>23</v>
      </c>
      <c r="F1244" t="str">
        <f t="shared" si="19"/>
        <v>Average Per Device1-in-10May System Peak Day100% Cycling23</v>
      </c>
      <c r="G1244">
        <v>1.1225000000000001</v>
      </c>
      <c r="H1244">
        <v>1.0142599999999999</v>
      </c>
      <c r="I1244">
        <v>65.852900000000005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11444</v>
      </c>
    </row>
    <row r="1245" spans="1:15">
      <c r="A1245" t="s">
        <v>52</v>
      </c>
      <c r="B1245" t="s">
        <v>43</v>
      </c>
      <c r="C1245" t="s">
        <v>45</v>
      </c>
      <c r="D1245" t="s">
        <v>33</v>
      </c>
      <c r="E1245">
        <v>23</v>
      </c>
      <c r="F1245" t="str">
        <f t="shared" si="19"/>
        <v>Aggregate1-in-10May System Peak Day100% Cycling23</v>
      </c>
      <c r="G1245">
        <v>15.83623</v>
      </c>
      <c r="H1245">
        <v>14.30918</v>
      </c>
      <c r="I1245">
        <v>65.852900000000005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11444</v>
      </c>
    </row>
    <row r="1246" spans="1:15">
      <c r="A1246" t="s">
        <v>31</v>
      </c>
      <c r="B1246" t="s">
        <v>43</v>
      </c>
      <c r="C1246" t="s">
        <v>45</v>
      </c>
      <c r="D1246" t="s">
        <v>33</v>
      </c>
      <c r="E1246">
        <v>24</v>
      </c>
      <c r="F1246" t="str">
        <f t="shared" si="19"/>
        <v>Average Per Ton1-in-10May System Peak Day100% Cycling24</v>
      </c>
      <c r="G1246">
        <v>0.2411587</v>
      </c>
      <c r="H1246">
        <v>0.22348000000000001</v>
      </c>
      <c r="I1246">
        <v>63.046700000000001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11444</v>
      </c>
    </row>
    <row r="1247" spans="1:15">
      <c r="A1247" t="s">
        <v>29</v>
      </c>
      <c r="B1247" t="s">
        <v>43</v>
      </c>
      <c r="C1247" t="s">
        <v>45</v>
      </c>
      <c r="D1247" t="s">
        <v>33</v>
      </c>
      <c r="E1247">
        <v>24</v>
      </c>
      <c r="F1247" t="str">
        <f t="shared" si="19"/>
        <v>Average Per Premise1-in-10May System Peak Day100% Cycling24</v>
      </c>
      <c r="G1247">
        <v>1.0776600000000001</v>
      </c>
      <c r="H1247">
        <v>0.99865919999999997</v>
      </c>
      <c r="I1247">
        <v>63.046700000000001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11444</v>
      </c>
    </row>
    <row r="1248" spans="1:15">
      <c r="A1248" t="s">
        <v>30</v>
      </c>
      <c r="B1248" t="s">
        <v>43</v>
      </c>
      <c r="C1248" t="s">
        <v>45</v>
      </c>
      <c r="D1248" t="s">
        <v>33</v>
      </c>
      <c r="E1248">
        <v>24</v>
      </c>
      <c r="F1248" t="str">
        <f t="shared" si="19"/>
        <v>Average Per Device1-in-10May System Peak Day100% Cycling24</v>
      </c>
      <c r="G1248">
        <v>0.8741662</v>
      </c>
      <c r="H1248">
        <v>0.81008340000000001</v>
      </c>
      <c r="I1248">
        <v>63.046700000000001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11444</v>
      </c>
    </row>
    <row r="1249" spans="1:15">
      <c r="A1249" t="s">
        <v>52</v>
      </c>
      <c r="B1249" t="s">
        <v>43</v>
      </c>
      <c r="C1249" t="s">
        <v>45</v>
      </c>
      <c r="D1249" t="s">
        <v>33</v>
      </c>
      <c r="E1249">
        <v>24</v>
      </c>
      <c r="F1249" t="str">
        <f t="shared" si="19"/>
        <v>Aggregate1-in-10May System Peak Day100% Cycling24</v>
      </c>
      <c r="G1249">
        <v>12.332739999999999</v>
      </c>
      <c r="H1249">
        <v>11.428660000000001</v>
      </c>
      <c r="I1249">
        <v>63.046700000000001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11444</v>
      </c>
    </row>
    <row r="1250" spans="1:15">
      <c r="A1250" t="s">
        <v>31</v>
      </c>
      <c r="B1250" t="s">
        <v>43</v>
      </c>
      <c r="C1250" t="s">
        <v>45</v>
      </c>
      <c r="D1250" t="s">
        <v>32</v>
      </c>
      <c r="E1250">
        <v>1</v>
      </c>
      <c r="F1250" t="str">
        <f t="shared" si="19"/>
        <v>Average Per Ton1-in-10May System Peak Day50% Cycling1</v>
      </c>
      <c r="G1250">
        <v>0.2098932</v>
      </c>
      <c r="H1250">
        <v>0.2098932</v>
      </c>
      <c r="I1250">
        <v>63.171900000000001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12158</v>
      </c>
    </row>
    <row r="1251" spans="1:15">
      <c r="A1251" t="s">
        <v>29</v>
      </c>
      <c r="B1251" t="s">
        <v>43</v>
      </c>
      <c r="C1251" t="s">
        <v>45</v>
      </c>
      <c r="D1251" t="s">
        <v>32</v>
      </c>
      <c r="E1251">
        <v>1</v>
      </c>
      <c r="F1251" t="str">
        <f t="shared" si="19"/>
        <v>Average Per Premise1-in-10May System Peak Day50% Cycling1</v>
      </c>
      <c r="G1251">
        <v>0.86376640000000005</v>
      </c>
      <c r="H1251">
        <v>0.86376640000000005</v>
      </c>
      <c r="I1251">
        <v>63.171900000000001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12158</v>
      </c>
    </row>
    <row r="1252" spans="1:15">
      <c r="A1252" t="s">
        <v>30</v>
      </c>
      <c r="B1252" t="s">
        <v>43</v>
      </c>
      <c r="C1252" t="s">
        <v>45</v>
      </c>
      <c r="D1252" t="s">
        <v>32</v>
      </c>
      <c r="E1252">
        <v>1</v>
      </c>
      <c r="F1252" t="str">
        <f t="shared" si="19"/>
        <v>Average Per Device1-in-10May System Peak Day50% Cycling1</v>
      </c>
      <c r="G1252">
        <v>0.73489660000000001</v>
      </c>
      <c r="H1252">
        <v>0.73489660000000001</v>
      </c>
      <c r="I1252">
        <v>63.171900000000001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12158</v>
      </c>
    </row>
    <row r="1253" spans="1:15">
      <c r="A1253" t="s">
        <v>52</v>
      </c>
      <c r="B1253" t="s">
        <v>43</v>
      </c>
      <c r="C1253" t="s">
        <v>45</v>
      </c>
      <c r="D1253" t="s">
        <v>32</v>
      </c>
      <c r="E1253">
        <v>1</v>
      </c>
      <c r="F1253" t="str">
        <f t="shared" si="19"/>
        <v>Aggregate1-in-10May System Peak Day50% Cycling1</v>
      </c>
      <c r="G1253">
        <v>10.501670000000001</v>
      </c>
      <c r="H1253">
        <v>10.501670000000001</v>
      </c>
      <c r="I1253">
        <v>63.171900000000001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12158</v>
      </c>
    </row>
    <row r="1254" spans="1:15">
      <c r="A1254" t="s">
        <v>31</v>
      </c>
      <c r="B1254" t="s">
        <v>43</v>
      </c>
      <c r="C1254" t="s">
        <v>45</v>
      </c>
      <c r="D1254" t="s">
        <v>32</v>
      </c>
      <c r="E1254">
        <v>2</v>
      </c>
      <c r="F1254" t="str">
        <f t="shared" si="19"/>
        <v>Average Per Ton1-in-10May System Peak Day50% Cycling2</v>
      </c>
      <c r="G1254">
        <v>0.1838629</v>
      </c>
      <c r="H1254">
        <v>0.1838629</v>
      </c>
      <c r="I1254">
        <v>64.1036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12158</v>
      </c>
    </row>
    <row r="1255" spans="1:15">
      <c r="A1255" t="s">
        <v>29</v>
      </c>
      <c r="B1255" t="s">
        <v>43</v>
      </c>
      <c r="C1255" t="s">
        <v>45</v>
      </c>
      <c r="D1255" t="s">
        <v>32</v>
      </c>
      <c r="E1255">
        <v>2</v>
      </c>
      <c r="F1255" t="str">
        <f t="shared" si="19"/>
        <v>Average Per Premise1-in-10May System Peak Day50% Cycling2</v>
      </c>
      <c r="G1255">
        <v>0.75664469999999995</v>
      </c>
      <c r="H1255">
        <v>0.75664469999999995</v>
      </c>
      <c r="I1255">
        <v>64.1036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12158</v>
      </c>
    </row>
    <row r="1256" spans="1:15">
      <c r="A1256" t="s">
        <v>30</v>
      </c>
      <c r="B1256" t="s">
        <v>43</v>
      </c>
      <c r="C1256" t="s">
        <v>45</v>
      </c>
      <c r="D1256" t="s">
        <v>32</v>
      </c>
      <c r="E1256">
        <v>2</v>
      </c>
      <c r="F1256" t="str">
        <f t="shared" si="19"/>
        <v>Average Per Device1-in-10May System Peak Day50% Cycling2</v>
      </c>
      <c r="G1256">
        <v>0.64375689999999997</v>
      </c>
      <c r="H1256">
        <v>0.64375689999999997</v>
      </c>
      <c r="I1256">
        <v>64.1036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12158</v>
      </c>
    </row>
    <row r="1257" spans="1:15">
      <c r="A1257" t="s">
        <v>52</v>
      </c>
      <c r="B1257" t="s">
        <v>43</v>
      </c>
      <c r="C1257" t="s">
        <v>45</v>
      </c>
      <c r="D1257" t="s">
        <v>32</v>
      </c>
      <c r="E1257">
        <v>2</v>
      </c>
      <c r="F1257" t="str">
        <f t="shared" si="19"/>
        <v>Aggregate1-in-10May System Peak Day50% Cycling2</v>
      </c>
      <c r="G1257">
        <v>9.1992860000000007</v>
      </c>
      <c r="H1257">
        <v>9.1992860000000007</v>
      </c>
      <c r="I1257">
        <v>64.1036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12158</v>
      </c>
    </row>
    <row r="1258" spans="1:15">
      <c r="A1258" t="s">
        <v>31</v>
      </c>
      <c r="B1258" t="s">
        <v>43</v>
      </c>
      <c r="C1258" t="s">
        <v>45</v>
      </c>
      <c r="D1258" t="s">
        <v>32</v>
      </c>
      <c r="E1258">
        <v>3</v>
      </c>
      <c r="F1258" t="str">
        <f t="shared" si="19"/>
        <v>Average Per Ton1-in-10May System Peak Day50% Cycling3</v>
      </c>
      <c r="G1258">
        <v>0.16293299999999999</v>
      </c>
      <c r="H1258">
        <v>0.16293299999999999</v>
      </c>
      <c r="I1258">
        <v>62.174900000000001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12158</v>
      </c>
    </row>
    <row r="1259" spans="1:15">
      <c r="A1259" t="s">
        <v>29</v>
      </c>
      <c r="B1259" t="s">
        <v>43</v>
      </c>
      <c r="C1259" t="s">
        <v>45</v>
      </c>
      <c r="D1259" t="s">
        <v>32</v>
      </c>
      <c r="E1259">
        <v>3</v>
      </c>
      <c r="F1259" t="str">
        <f t="shared" si="19"/>
        <v>Average Per Premise1-in-10May System Peak Day50% Cycling3</v>
      </c>
      <c r="G1259">
        <v>0.67051260000000001</v>
      </c>
      <c r="H1259">
        <v>0.67051260000000001</v>
      </c>
      <c r="I1259">
        <v>62.174900000000001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12158</v>
      </c>
    </row>
    <row r="1260" spans="1:15">
      <c r="A1260" t="s">
        <v>30</v>
      </c>
      <c r="B1260" t="s">
        <v>43</v>
      </c>
      <c r="C1260" t="s">
        <v>45</v>
      </c>
      <c r="D1260" t="s">
        <v>32</v>
      </c>
      <c r="E1260">
        <v>3</v>
      </c>
      <c r="F1260" t="str">
        <f t="shared" si="19"/>
        <v>Average Per Device1-in-10May System Peak Day50% Cycling3</v>
      </c>
      <c r="G1260">
        <v>0.57047530000000002</v>
      </c>
      <c r="H1260">
        <v>0.57047530000000002</v>
      </c>
      <c r="I1260">
        <v>62.174900000000001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12158</v>
      </c>
    </row>
    <row r="1261" spans="1:15">
      <c r="A1261" t="s">
        <v>52</v>
      </c>
      <c r="B1261" t="s">
        <v>43</v>
      </c>
      <c r="C1261" t="s">
        <v>45</v>
      </c>
      <c r="D1261" t="s">
        <v>32</v>
      </c>
      <c r="E1261">
        <v>3</v>
      </c>
      <c r="F1261" t="str">
        <f t="shared" si="19"/>
        <v>Aggregate1-in-10May System Peak Day50% Cycling3</v>
      </c>
      <c r="G1261">
        <v>8.1520919999999997</v>
      </c>
      <c r="H1261">
        <v>8.1520919999999997</v>
      </c>
      <c r="I1261">
        <v>62.174900000000001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12158</v>
      </c>
    </row>
    <row r="1262" spans="1:15">
      <c r="A1262" t="s">
        <v>31</v>
      </c>
      <c r="B1262" t="s">
        <v>43</v>
      </c>
      <c r="C1262" t="s">
        <v>45</v>
      </c>
      <c r="D1262" t="s">
        <v>32</v>
      </c>
      <c r="E1262">
        <v>4</v>
      </c>
      <c r="F1262" t="str">
        <f t="shared" si="19"/>
        <v>Average Per Ton1-in-10May System Peak Day50% Cycling4</v>
      </c>
      <c r="G1262">
        <v>0.14701310000000001</v>
      </c>
      <c r="H1262">
        <v>0.14701310000000001</v>
      </c>
      <c r="I1262">
        <v>60.366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12158</v>
      </c>
    </row>
    <row r="1263" spans="1:15">
      <c r="A1263" t="s">
        <v>29</v>
      </c>
      <c r="B1263" t="s">
        <v>43</v>
      </c>
      <c r="C1263" t="s">
        <v>45</v>
      </c>
      <c r="D1263" t="s">
        <v>32</v>
      </c>
      <c r="E1263">
        <v>4</v>
      </c>
      <c r="F1263" t="str">
        <f t="shared" si="19"/>
        <v>Average Per Premise1-in-10May System Peak Day50% Cycling4</v>
      </c>
      <c r="G1263">
        <v>0.60499809999999998</v>
      </c>
      <c r="H1263">
        <v>0.60499809999999998</v>
      </c>
      <c r="I1263">
        <v>60.366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12158</v>
      </c>
    </row>
    <row r="1264" spans="1:15">
      <c r="A1264" t="s">
        <v>30</v>
      </c>
      <c r="B1264" t="s">
        <v>43</v>
      </c>
      <c r="C1264" t="s">
        <v>45</v>
      </c>
      <c r="D1264" t="s">
        <v>32</v>
      </c>
      <c r="E1264">
        <v>4</v>
      </c>
      <c r="F1264" t="str">
        <f t="shared" si="19"/>
        <v>Average Per Device1-in-10May System Peak Day50% Cycling4</v>
      </c>
      <c r="G1264">
        <v>0.51473530000000001</v>
      </c>
      <c r="H1264">
        <v>0.51473530000000001</v>
      </c>
      <c r="I1264">
        <v>60.366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12158</v>
      </c>
    </row>
    <row r="1265" spans="1:15">
      <c r="A1265" t="s">
        <v>52</v>
      </c>
      <c r="B1265" t="s">
        <v>43</v>
      </c>
      <c r="C1265" t="s">
        <v>45</v>
      </c>
      <c r="D1265" t="s">
        <v>32</v>
      </c>
      <c r="E1265">
        <v>4</v>
      </c>
      <c r="F1265" t="str">
        <f t="shared" si="19"/>
        <v>Aggregate1-in-10May System Peak Day50% Cycling4</v>
      </c>
      <c r="G1265">
        <v>7.3555669999999997</v>
      </c>
      <c r="H1265">
        <v>7.3555669999999997</v>
      </c>
      <c r="I1265">
        <v>60.366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12158</v>
      </c>
    </row>
    <row r="1266" spans="1:15">
      <c r="A1266" t="s">
        <v>31</v>
      </c>
      <c r="B1266" t="s">
        <v>43</v>
      </c>
      <c r="C1266" t="s">
        <v>45</v>
      </c>
      <c r="D1266" t="s">
        <v>32</v>
      </c>
      <c r="E1266">
        <v>5</v>
      </c>
      <c r="F1266" t="str">
        <f t="shared" si="19"/>
        <v>Average Per Ton1-in-10May System Peak Day50% Cycling5</v>
      </c>
      <c r="G1266">
        <v>0.13682459999999999</v>
      </c>
      <c r="H1266">
        <v>0.13682459999999999</v>
      </c>
      <c r="I1266">
        <v>58.688099999999999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12158</v>
      </c>
    </row>
    <row r="1267" spans="1:15">
      <c r="A1267" t="s">
        <v>29</v>
      </c>
      <c r="B1267" t="s">
        <v>43</v>
      </c>
      <c r="C1267" t="s">
        <v>45</v>
      </c>
      <c r="D1267" t="s">
        <v>32</v>
      </c>
      <c r="E1267">
        <v>5</v>
      </c>
      <c r="F1267" t="str">
        <f t="shared" si="19"/>
        <v>Average Per Premise1-in-10May System Peak Day50% Cycling5</v>
      </c>
      <c r="G1267">
        <v>0.56306970000000001</v>
      </c>
      <c r="H1267">
        <v>0.56306970000000001</v>
      </c>
      <c r="I1267">
        <v>58.688099999999999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12158</v>
      </c>
    </row>
    <row r="1268" spans="1:15">
      <c r="A1268" t="s">
        <v>30</v>
      </c>
      <c r="B1268" t="s">
        <v>43</v>
      </c>
      <c r="C1268" t="s">
        <v>45</v>
      </c>
      <c r="D1268" t="s">
        <v>32</v>
      </c>
      <c r="E1268">
        <v>5</v>
      </c>
      <c r="F1268" t="str">
        <f t="shared" si="19"/>
        <v>Average Per Device1-in-10May System Peak Day50% Cycling5</v>
      </c>
      <c r="G1268">
        <v>0.4790624</v>
      </c>
      <c r="H1268">
        <v>0.4790624</v>
      </c>
      <c r="I1268">
        <v>58.688099999999999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12158</v>
      </c>
    </row>
    <row r="1269" spans="1:15">
      <c r="A1269" t="s">
        <v>52</v>
      </c>
      <c r="B1269" t="s">
        <v>43</v>
      </c>
      <c r="C1269" t="s">
        <v>45</v>
      </c>
      <c r="D1269" t="s">
        <v>32</v>
      </c>
      <c r="E1269">
        <v>5</v>
      </c>
      <c r="F1269" t="str">
        <f t="shared" si="19"/>
        <v>Aggregate1-in-10May System Peak Day50% Cycling5</v>
      </c>
      <c r="G1269">
        <v>6.8458009999999998</v>
      </c>
      <c r="H1269">
        <v>6.8458009999999998</v>
      </c>
      <c r="I1269">
        <v>58.688099999999999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12158</v>
      </c>
    </row>
    <row r="1270" spans="1:15">
      <c r="A1270" t="s">
        <v>31</v>
      </c>
      <c r="B1270" t="s">
        <v>43</v>
      </c>
      <c r="C1270" t="s">
        <v>45</v>
      </c>
      <c r="D1270" t="s">
        <v>32</v>
      </c>
      <c r="E1270">
        <v>6</v>
      </c>
      <c r="F1270" t="str">
        <f t="shared" si="19"/>
        <v>Average Per Ton1-in-10May System Peak Day50% Cycling6</v>
      </c>
      <c r="G1270">
        <v>0.1432843</v>
      </c>
      <c r="H1270">
        <v>0.1432843</v>
      </c>
      <c r="I1270">
        <v>58.524799999999999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12158</v>
      </c>
    </row>
    <row r="1271" spans="1:15">
      <c r="A1271" t="s">
        <v>29</v>
      </c>
      <c r="B1271" t="s">
        <v>43</v>
      </c>
      <c r="C1271" t="s">
        <v>45</v>
      </c>
      <c r="D1271" t="s">
        <v>32</v>
      </c>
      <c r="E1271">
        <v>6</v>
      </c>
      <c r="F1271" t="str">
        <f t="shared" si="19"/>
        <v>Average Per Premise1-in-10May System Peak Day50% Cycling6</v>
      </c>
      <c r="G1271">
        <v>0.58965310000000004</v>
      </c>
      <c r="H1271">
        <v>0.58965310000000004</v>
      </c>
      <c r="I1271">
        <v>58.524799999999999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12158</v>
      </c>
    </row>
    <row r="1272" spans="1:15">
      <c r="A1272" t="s">
        <v>30</v>
      </c>
      <c r="B1272" t="s">
        <v>43</v>
      </c>
      <c r="C1272" t="s">
        <v>45</v>
      </c>
      <c r="D1272" t="s">
        <v>32</v>
      </c>
      <c r="E1272">
        <v>6</v>
      </c>
      <c r="F1272" t="str">
        <f t="shared" si="19"/>
        <v>Average Per Device1-in-10May System Peak Day50% Cycling6</v>
      </c>
      <c r="G1272">
        <v>0.5016796</v>
      </c>
      <c r="H1272">
        <v>0.5016796</v>
      </c>
      <c r="I1272">
        <v>58.524799999999999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12158</v>
      </c>
    </row>
    <row r="1273" spans="1:15">
      <c r="A1273" t="s">
        <v>52</v>
      </c>
      <c r="B1273" t="s">
        <v>43</v>
      </c>
      <c r="C1273" t="s">
        <v>45</v>
      </c>
      <c r="D1273" t="s">
        <v>32</v>
      </c>
      <c r="E1273">
        <v>6</v>
      </c>
      <c r="F1273" t="str">
        <f t="shared" si="19"/>
        <v>Aggregate1-in-10May System Peak Day50% Cycling6</v>
      </c>
      <c r="G1273">
        <v>7.1690019999999999</v>
      </c>
      <c r="H1273">
        <v>7.1690019999999999</v>
      </c>
      <c r="I1273">
        <v>58.524799999999999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12158</v>
      </c>
    </row>
    <row r="1274" spans="1:15">
      <c r="A1274" t="s">
        <v>31</v>
      </c>
      <c r="B1274" t="s">
        <v>43</v>
      </c>
      <c r="C1274" t="s">
        <v>45</v>
      </c>
      <c r="D1274" t="s">
        <v>32</v>
      </c>
      <c r="E1274">
        <v>7</v>
      </c>
      <c r="F1274" t="str">
        <f t="shared" si="19"/>
        <v>Average Per Ton1-in-10May System Peak Day50% Cycling7</v>
      </c>
      <c r="G1274">
        <v>0.16411319999999999</v>
      </c>
      <c r="H1274">
        <v>0.16411319999999999</v>
      </c>
      <c r="I1274">
        <v>62.814900000000002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12158</v>
      </c>
    </row>
    <row r="1275" spans="1:15">
      <c r="A1275" t="s">
        <v>29</v>
      </c>
      <c r="B1275" t="s">
        <v>43</v>
      </c>
      <c r="C1275" t="s">
        <v>45</v>
      </c>
      <c r="D1275" t="s">
        <v>32</v>
      </c>
      <c r="E1275">
        <v>7</v>
      </c>
      <c r="F1275" t="str">
        <f t="shared" si="19"/>
        <v>Average Per Premise1-in-10May System Peak Day50% Cycling7</v>
      </c>
      <c r="G1275">
        <v>0.67536949999999996</v>
      </c>
      <c r="H1275">
        <v>0.67536949999999996</v>
      </c>
      <c r="I1275">
        <v>62.814900000000002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12158</v>
      </c>
    </row>
    <row r="1276" spans="1:15">
      <c r="A1276" t="s">
        <v>30</v>
      </c>
      <c r="B1276" t="s">
        <v>43</v>
      </c>
      <c r="C1276" t="s">
        <v>45</v>
      </c>
      <c r="D1276" t="s">
        <v>32</v>
      </c>
      <c r="E1276">
        <v>7</v>
      </c>
      <c r="F1276" t="str">
        <f t="shared" si="19"/>
        <v>Average Per Device1-in-10May System Peak Day50% Cycling7</v>
      </c>
      <c r="G1276">
        <v>0.5746076</v>
      </c>
      <c r="H1276">
        <v>0.5746076</v>
      </c>
      <c r="I1276">
        <v>62.814900000000002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12158</v>
      </c>
    </row>
    <row r="1277" spans="1:15">
      <c r="A1277" t="s">
        <v>52</v>
      </c>
      <c r="B1277" t="s">
        <v>43</v>
      </c>
      <c r="C1277" t="s">
        <v>45</v>
      </c>
      <c r="D1277" t="s">
        <v>32</v>
      </c>
      <c r="E1277">
        <v>7</v>
      </c>
      <c r="F1277" t="str">
        <f t="shared" si="19"/>
        <v>Aggregate1-in-10May System Peak Day50% Cycling7</v>
      </c>
      <c r="G1277">
        <v>8.2111420000000006</v>
      </c>
      <c r="H1277">
        <v>8.2111420000000006</v>
      </c>
      <c r="I1277">
        <v>62.814900000000002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12158</v>
      </c>
    </row>
    <row r="1278" spans="1:15">
      <c r="A1278" t="s">
        <v>31</v>
      </c>
      <c r="B1278" t="s">
        <v>43</v>
      </c>
      <c r="C1278" t="s">
        <v>45</v>
      </c>
      <c r="D1278" t="s">
        <v>32</v>
      </c>
      <c r="E1278">
        <v>8</v>
      </c>
      <c r="F1278" t="str">
        <f t="shared" si="19"/>
        <v>Average Per Ton1-in-10May System Peak Day50% Cycling8</v>
      </c>
      <c r="G1278">
        <v>0.176264</v>
      </c>
      <c r="H1278">
        <v>0.176264</v>
      </c>
      <c r="I1278">
        <v>70.505799999999994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12158</v>
      </c>
    </row>
    <row r="1279" spans="1:15">
      <c r="A1279" t="s">
        <v>29</v>
      </c>
      <c r="B1279" t="s">
        <v>43</v>
      </c>
      <c r="C1279" t="s">
        <v>45</v>
      </c>
      <c r="D1279" t="s">
        <v>32</v>
      </c>
      <c r="E1279">
        <v>8</v>
      </c>
      <c r="F1279" t="str">
        <f t="shared" si="19"/>
        <v>Average Per Premise1-in-10May System Peak Day50% Cycling8</v>
      </c>
      <c r="G1279">
        <v>0.72537339999999995</v>
      </c>
      <c r="H1279">
        <v>0.72537339999999995</v>
      </c>
      <c r="I1279">
        <v>70.505799999999994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12158</v>
      </c>
    </row>
    <row r="1280" spans="1:15">
      <c r="A1280" t="s">
        <v>30</v>
      </c>
      <c r="B1280" t="s">
        <v>43</v>
      </c>
      <c r="C1280" t="s">
        <v>45</v>
      </c>
      <c r="D1280" t="s">
        <v>32</v>
      </c>
      <c r="E1280">
        <v>8</v>
      </c>
      <c r="F1280" t="str">
        <f t="shared" si="19"/>
        <v>Average Per Device1-in-10May System Peak Day50% Cycling8</v>
      </c>
      <c r="G1280">
        <v>0.61715109999999995</v>
      </c>
      <c r="H1280">
        <v>0.61715109999999995</v>
      </c>
      <c r="I1280">
        <v>70.505799999999994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12158</v>
      </c>
    </row>
    <row r="1281" spans="1:15">
      <c r="A1281" t="s">
        <v>52</v>
      </c>
      <c r="B1281" t="s">
        <v>43</v>
      </c>
      <c r="C1281" t="s">
        <v>45</v>
      </c>
      <c r="D1281" t="s">
        <v>32</v>
      </c>
      <c r="E1281">
        <v>8</v>
      </c>
      <c r="F1281" t="str">
        <f t="shared" si="19"/>
        <v>Aggregate1-in-10May System Peak Day50% Cycling8</v>
      </c>
      <c r="G1281">
        <v>8.8190899999999992</v>
      </c>
      <c r="H1281">
        <v>8.8190899999999992</v>
      </c>
      <c r="I1281">
        <v>70.505799999999994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12158</v>
      </c>
    </row>
    <row r="1282" spans="1:15">
      <c r="A1282" t="s">
        <v>31</v>
      </c>
      <c r="B1282" t="s">
        <v>43</v>
      </c>
      <c r="C1282" t="s">
        <v>45</v>
      </c>
      <c r="D1282" t="s">
        <v>32</v>
      </c>
      <c r="E1282">
        <v>9</v>
      </c>
      <c r="F1282" t="str">
        <f t="shared" si="19"/>
        <v>Average Per Ton1-in-10May System Peak Day50% Cycling9</v>
      </c>
      <c r="G1282">
        <v>0.1932565</v>
      </c>
      <c r="H1282">
        <v>0.1932565</v>
      </c>
      <c r="I1282">
        <v>76.873900000000006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12158</v>
      </c>
    </row>
    <row r="1283" spans="1:15">
      <c r="A1283" t="s">
        <v>29</v>
      </c>
      <c r="B1283" t="s">
        <v>43</v>
      </c>
      <c r="C1283" t="s">
        <v>45</v>
      </c>
      <c r="D1283" t="s">
        <v>32</v>
      </c>
      <c r="E1283">
        <v>9</v>
      </c>
      <c r="F1283" t="str">
        <f t="shared" ref="F1283:F1346" si="20">CONCATENATE(A1283,B1283,C1283,D1283,E1283)</f>
        <v>Average Per Premise1-in-10May System Peak Day50% Cycling9</v>
      </c>
      <c r="G1283">
        <v>0.79530190000000001</v>
      </c>
      <c r="H1283">
        <v>0.79530190000000001</v>
      </c>
      <c r="I1283">
        <v>76.873900000000006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12158</v>
      </c>
    </row>
    <row r="1284" spans="1:15">
      <c r="A1284" t="s">
        <v>30</v>
      </c>
      <c r="B1284" t="s">
        <v>43</v>
      </c>
      <c r="C1284" t="s">
        <v>45</v>
      </c>
      <c r="D1284" t="s">
        <v>32</v>
      </c>
      <c r="E1284">
        <v>9</v>
      </c>
      <c r="F1284" t="str">
        <f t="shared" si="20"/>
        <v>Average Per Device1-in-10May System Peak Day50% Cycling9</v>
      </c>
      <c r="G1284">
        <v>0.67664659999999999</v>
      </c>
      <c r="H1284">
        <v>0.67664659999999999</v>
      </c>
      <c r="I1284">
        <v>76.873900000000006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12158</v>
      </c>
    </row>
    <row r="1285" spans="1:15">
      <c r="A1285" t="s">
        <v>52</v>
      </c>
      <c r="B1285" t="s">
        <v>43</v>
      </c>
      <c r="C1285" t="s">
        <v>45</v>
      </c>
      <c r="D1285" t="s">
        <v>32</v>
      </c>
      <c r="E1285">
        <v>9</v>
      </c>
      <c r="F1285" t="str">
        <f t="shared" si="20"/>
        <v>Aggregate1-in-10May System Peak Day50% Cycling9</v>
      </c>
      <c r="G1285">
        <v>9.6692809999999998</v>
      </c>
      <c r="H1285">
        <v>9.6692809999999998</v>
      </c>
      <c r="I1285">
        <v>76.873900000000006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12158</v>
      </c>
    </row>
    <row r="1286" spans="1:15">
      <c r="A1286" t="s">
        <v>31</v>
      </c>
      <c r="B1286" t="s">
        <v>43</v>
      </c>
      <c r="C1286" t="s">
        <v>45</v>
      </c>
      <c r="D1286" t="s">
        <v>32</v>
      </c>
      <c r="E1286">
        <v>10</v>
      </c>
      <c r="F1286" t="str">
        <f t="shared" si="20"/>
        <v>Average Per Ton1-in-10May System Peak Day50% Cycling10</v>
      </c>
      <c r="G1286">
        <v>0.21697549999999999</v>
      </c>
      <c r="H1286">
        <v>0.21697549999999999</v>
      </c>
      <c r="I1286">
        <v>83.315799999999996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12158</v>
      </c>
    </row>
    <row r="1287" spans="1:15">
      <c r="A1287" t="s">
        <v>29</v>
      </c>
      <c r="B1287" t="s">
        <v>43</v>
      </c>
      <c r="C1287" t="s">
        <v>45</v>
      </c>
      <c r="D1287" t="s">
        <v>32</v>
      </c>
      <c r="E1287">
        <v>10</v>
      </c>
      <c r="F1287" t="str">
        <f t="shared" si="20"/>
        <v>Average Per Premise1-in-10May System Peak Day50% Cycling10</v>
      </c>
      <c r="G1287">
        <v>0.89291200000000004</v>
      </c>
      <c r="H1287">
        <v>0.89291200000000004</v>
      </c>
      <c r="I1287">
        <v>83.315799999999996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12158</v>
      </c>
    </row>
    <row r="1288" spans="1:15">
      <c r="A1288" t="s">
        <v>30</v>
      </c>
      <c r="B1288" t="s">
        <v>43</v>
      </c>
      <c r="C1288" t="s">
        <v>45</v>
      </c>
      <c r="D1288" t="s">
        <v>32</v>
      </c>
      <c r="E1288">
        <v>10</v>
      </c>
      <c r="F1288" t="str">
        <f t="shared" si="20"/>
        <v>Average Per Device1-in-10May System Peak Day50% Cycling10</v>
      </c>
      <c r="G1288">
        <v>0.75969379999999997</v>
      </c>
      <c r="H1288">
        <v>0.75969379999999997</v>
      </c>
      <c r="I1288">
        <v>83.315799999999996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12158</v>
      </c>
    </row>
    <row r="1289" spans="1:15">
      <c r="A1289" t="s">
        <v>52</v>
      </c>
      <c r="B1289" t="s">
        <v>43</v>
      </c>
      <c r="C1289" t="s">
        <v>45</v>
      </c>
      <c r="D1289" t="s">
        <v>32</v>
      </c>
      <c r="E1289">
        <v>10</v>
      </c>
      <c r="F1289" t="str">
        <f t="shared" si="20"/>
        <v>Aggregate1-in-10May System Peak Day50% Cycling10</v>
      </c>
      <c r="G1289">
        <v>10.856019999999999</v>
      </c>
      <c r="H1289">
        <v>10.856019999999999</v>
      </c>
      <c r="I1289">
        <v>83.315799999999996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12158</v>
      </c>
    </row>
    <row r="1290" spans="1:15">
      <c r="A1290" t="s">
        <v>31</v>
      </c>
      <c r="B1290" t="s">
        <v>43</v>
      </c>
      <c r="C1290" t="s">
        <v>45</v>
      </c>
      <c r="D1290" t="s">
        <v>32</v>
      </c>
      <c r="E1290">
        <v>11</v>
      </c>
      <c r="F1290" t="str">
        <f t="shared" si="20"/>
        <v>Average Per Ton1-in-10May System Peak Day50% Cycling11</v>
      </c>
      <c r="G1290">
        <v>0.2623839</v>
      </c>
      <c r="H1290">
        <v>0.2623839</v>
      </c>
      <c r="I1290">
        <v>88.803100000000001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12158</v>
      </c>
    </row>
    <row r="1291" spans="1:15">
      <c r="A1291" t="s">
        <v>29</v>
      </c>
      <c r="B1291" t="s">
        <v>43</v>
      </c>
      <c r="C1291" t="s">
        <v>45</v>
      </c>
      <c r="D1291" t="s">
        <v>32</v>
      </c>
      <c r="E1291">
        <v>11</v>
      </c>
      <c r="F1291" t="str">
        <f t="shared" si="20"/>
        <v>Average Per Premise1-in-10May System Peak Day50% Cycling11</v>
      </c>
      <c r="G1291">
        <v>1.07978</v>
      </c>
      <c r="H1291">
        <v>1.07978</v>
      </c>
      <c r="I1291">
        <v>88.803100000000001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12158</v>
      </c>
    </row>
    <row r="1292" spans="1:15">
      <c r="A1292" t="s">
        <v>30</v>
      </c>
      <c r="B1292" t="s">
        <v>43</v>
      </c>
      <c r="C1292" t="s">
        <v>45</v>
      </c>
      <c r="D1292" t="s">
        <v>32</v>
      </c>
      <c r="E1292">
        <v>11</v>
      </c>
      <c r="F1292" t="str">
        <f t="shared" si="20"/>
        <v>Average Per Device1-in-10May System Peak Day50% Cycling11</v>
      </c>
      <c r="G1292">
        <v>0.91868170000000005</v>
      </c>
      <c r="H1292">
        <v>0.91868170000000005</v>
      </c>
      <c r="I1292">
        <v>88.803100000000001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12158</v>
      </c>
    </row>
    <row r="1293" spans="1:15">
      <c r="A1293" t="s">
        <v>52</v>
      </c>
      <c r="B1293" t="s">
        <v>43</v>
      </c>
      <c r="C1293" t="s">
        <v>45</v>
      </c>
      <c r="D1293" t="s">
        <v>32</v>
      </c>
      <c r="E1293">
        <v>11</v>
      </c>
      <c r="F1293" t="str">
        <f t="shared" si="20"/>
        <v>Aggregate1-in-10May System Peak Day50% Cycling11</v>
      </c>
      <c r="G1293">
        <v>13.12796</v>
      </c>
      <c r="H1293">
        <v>13.12796</v>
      </c>
      <c r="I1293">
        <v>88.803100000000001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12158</v>
      </c>
    </row>
    <row r="1294" spans="1:15">
      <c r="A1294" t="s">
        <v>31</v>
      </c>
      <c r="B1294" t="s">
        <v>43</v>
      </c>
      <c r="C1294" t="s">
        <v>45</v>
      </c>
      <c r="D1294" t="s">
        <v>32</v>
      </c>
      <c r="E1294">
        <v>12</v>
      </c>
      <c r="F1294" t="str">
        <f t="shared" si="20"/>
        <v>Average Per Ton1-in-10May System Peak Day50% Cycling12</v>
      </c>
      <c r="G1294">
        <v>0.31412669999999998</v>
      </c>
      <c r="H1294">
        <v>0.31412669999999998</v>
      </c>
      <c r="I1294">
        <v>90.507999999999996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12158</v>
      </c>
    </row>
    <row r="1295" spans="1:15">
      <c r="A1295" t="s">
        <v>29</v>
      </c>
      <c r="B1295" t="s">
        <v>43</v>
      </c>
      <c r="C1295" t="s">
        <v>45</v>
      </c>
      <c r="D1295" t="s">
        <v>32</v>
      </c>
      <c r="E1295">
        <v>12</v>
      </c>
      <c r="F1295" t="str">
        <f t="shared" si="20"/>
        <v>Average Per Premise1-in-10May System Peak Day50% Cycling12</v>
      </c>
      <c r="G1295">
        <v>1.2927150000000001</v>
      </c>
      <c r="H1295">
        <v>1.2927150000000001</v>
      </c>
      <c r="I1295">
        <v>90.507999999999996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12158</v>
      </c>
    </row>
    <row r="1296" spans="1:15">
      <c r="A1296" t="s">
        <v>30</v>
      </c>
      <c r="B1296" t="s">
        <v>43</v>
      </c>
      <c r="C1296" t="s">
        <v>45</v>
      </c>
      <c r="D1296" t="s">
        <v>32</v>
      </c>
      <c r="E1296">
        <v>12</v>
      </c>
      <c r="F1296" t="str">
        <f t="shared" si="20"/>
        <v>Average Per Device1-in-10May System Peak Day50% Cycling12</v>
      </c>
      <c r="G1296">
        <v>1.0998479999999999</v>
      </c>
      <c r="H1296">
        <v>1.0998479999999999</v>
      </c>
      <c r="I1296">
        <v>90.507999999999996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12158</v>
      </c>
    </row>
    <row r="1297" spans="1:15">
      <c r="A1297" t="s">
        <v>52</v>
      </c>
      <c r="B1297" t="s">
        <v>43</v>
      </c>
      <c r="C1297" t="s">
        <v>45</v>
      </c>
      <c r="D1297" t="s">
        <v>32</v>
      </c>
      <c r="E1297">
        <v>12</v>
      </c>
      <c r="F1297" t="str">
        <f t="shared" si="20"/>
        <v>Aggregate1-in-10May System Peak Day50% Cycling12</v>
      </c>
      <c r="G1297">
        <v>15.71683</v>
      </c>
      <c r="H1297">
        <v>15.71683</v>
      </c>
      <c r="I1297">
        <v>90.507999999999996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12158</v>
      </c>
    </row>
    <row r="1298" spans="1:15">
      <c r="A1298" t="s">
        <v>31</v>
      </c>
      <c r="B1298" t="s">
        <v>43</v>
      </c>
      <c r="C1298" t="s">
        <v>45</v>
      </c>
      <c r="D1298" t="s">
        <v>32</v>
      </c>
      <c r="E1298">
        <v>13</v>
      </c>
      <c r="F1298" t="str">
        <f t="shared" si="20"/>
        <v>Average Per Ton1-in-10May System Peak Day50% Cycling13</v>
      </c>
      <c r="G1298">
        <v>0.36907060000000003</v>
      </c>
      <c r="H1298">
        <v>0.36907060000000003</v>
      </c>
      <c r="I1298">
        <v>90.606899999999996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12158</v>
      </c>
    </row>
    <row r="1299" spans="1:15">
      <c r="A1299" t="s">
        <v>29</v>
      </c>
      <c r="B1299" t="s">
        <v>43</v>
      </c>
      <c r="C1299" t="s">
        <v>45</v>
      </c>
      <c r="D1299" t="s">
        <v>32</v>
      </c>
      <c r="E1299">
        <v>13</v>
      </c>
      <c r="F1299" t="str">
        <f t="shared" si="20"/>
        <v>Average Per Premise1-in-10May System Peak Day50% Cycling13</v>
      </c>
      <c r="G1299">
        <v>1.518824</v>
      </c>
      <c r="H1299">
        <v>1.518824</v>
      </c>
      <c r="I1299">
        <v>90.606899999999996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12158</v>
      </c>
    </row>
    <row r="1300" spans="1:15">
      <c r="A1300" t="s">
        <v>30</v>
      </c>
      <c r="B1300" t="s">
        <v>43</v>
      </c>
      <c r="C1300" t="s">
        <v>45</v>
      </c>
      <c r="D1300" t="s">
        <v>32</v>
      </c>
      <c r="E1300">
        <v>13</v>
      </c>
      <c r="F1300" t="str">
        <f t="shared" si="20"/>
        <v>Average Per Device1-in-10May System Peak Day50% Cycling13</v>
      </c>
      <c r="G1300">
        <v>1.292222</v>
      </c>
      <c r="H1300">
        <v>1.292222</v>
      </c>
      <c r="I1300">
        <v>90.606899999999996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12158</v>
      </c>
    </row>
    <row r="1301" spans="1:15">
      <c r="A1301" t="s">
        <v>52</v>
      </c>
      <c r="B1301" t="s">
        <v>43</v>
      </c>
      <c r="C1301" t="s">
        <v>45</v>
      </c>
      <c r="D1301" t="s">
        <v>32</v>
      </c>
      <c r="E1301">
        <v>13</v>
      </c>
      <c r="F1301" t="str">
        <f t="shared" si="20"/>
        <v>Aggregate1-in-10May System Peak Day50% Cycling13</v>
      </c>
      <c r="G1301">
        <v>18.465859999999999</v>
      </c>
      <c r="H1301">
        <v>18.465859999999999</v>
      </c>
      <c r="I1301">
        <v>90.606899999999996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12158</v>
      </c>
    </row>
    <row r="1302" spans="1:15">
      <c r="A1302" t="s">
        <v>31</v>
      </c>
      <c r="B1302" t="s">
        <v>43</v>
      </c>
      <c r="C1302" t="s">
        <v>45</v>
      </c>
      <c r="D1302" t="s">
        <v>32</v>
      </c>
      <c r="E1302">
        <v>14</v>
      </c>
      <c r="F1302" t="str">
        <f t="shared" si="20"/>
        <v>Average Per Ton1-in-10May System Peak Day50% Cycling14</v>
      </c>
      <c r="G1302">
        <v>0.31084980000000001</v>
      </c>
      <c r="H1302">
        <v>0.40566770000000002</v>
      </c>
      <c r="I1302">
        <v>89.236800000000002</v>
      </c>
      <c r="J1302">
        <v>5.9945900000000003E-2</v>
      </c>
      <c r="K1302">
        <v>8.0548499999999995E-2</v>
      </c>
      <c r="L1302">
        <v>9.4817899999999997E-2</v>
      </c>
      <c r="M1302">
        <v>0.1090872</v>
      </c>
      <c r="N1302">
        <v>0.12968979999999999</v>
      </c>
      <c r="O1302">
        <v>12158</v>
      </c>
    </row>
    <row r="1303" spans="1:15">
      <c r="A1303" t="s">
        <v>29</v>
      </c>
      <c r="B1303" t="s">
        <v>43</v>
      </c>
      <c r="C1303" t="s">
        <v>45</v>
      </c>
      <c r="D1303" t="s">
        <v>32</v>
      </c>
      <c r="E1303">
        <v>14</v>
      </c>
      <c r="F1303" t="str">
        <f t="shared" si="20"/>
        <v>Average Per Premise1-in-10May System Peak Day50% Cycling14</v>
      </c>
      <c r="G1303">
        <v>1.2792300000000001</v>
      </c>
      <c r="H1303">
        <v>1.6694310000000001</v>
      </c>
      <c r="I1303">
        <v>89.236800000000002</v>
      </c>
      <c r="J1303">
        <v>0.2466933</v>
      </c>
      <c r="K1303">
        <v>0.33147870000000002</v>
      </c>
      <c r="L1303">
        <v>0.39020070000000001</v>
      </c>
      <c r="M1303">
        <v>0.44892280000000001</v>
      </c>
      <c r="N1303">
        <v>0.53370810000000002</v>
      </c>
      <c r="O1303">
        <v>12158</v>
      </c>
    </row>
    <row r="1304" spans="1:15">
      <c r="A1304" t="s">
        <v>30</v>
      </c>
      <c r="B1304" t="s">
        <v>43</v>
      </c>
      <c r="C1304" t="s">
        <v>45</v>
      </c>
      <c r="D1304" t="s">
        <v>32</v>
      </c>
      <c r="E1304">
        <v>14</v>
      </c>
      <c r="F1304" t="str">
        <f t="shared" si="20"/>
        <v>Average Per Device1-in-10May System Peak Day50% Cycling14</v>
      </c>
      <c r="G1304">
        <v>1.0883750000000001</v>
      </c>
      <c r="H1304">
        <v>1.4203589999999999</v>
      </c>
      <c r="I1304">
        <v>89.236800000000002</v>
      </c>
      <c r="J1304">
        <v>0.20988789999999999</v>
      </c>
      <c r="K1304">
        <v>0.28202359999999999</v>
      </c>
      <c r="L1304">
        <v>0.33198460000000002</v>
      </c>
      <c r="M1304">
        <v>0.3819456</v>
      </c>
      <c r="N1304">
        <v>0.45408140000000002</v>
      </c>
      <c r="O1304">
        <v>12158</v>
      </c>
    </row>
    <row r="1305" spans="1:15">
      <c r="A1305" t="s">
        <v>52</v>
      </c>
      <c r="B1305" t="s">
        <v>43</v>
      </c>
      <c r="C1305" t="s">
        <v>45</v>
      </c>
      <c r="D1305" t="s">
        <v>32</v>
      </c>
      <c r="E1305">
        <v>14</v>
      </c>
      <c r="F1305" t="str">
        <f t="shared" si="20"/>
        <v>Aggregate1-in-10May System Peak Day50% Cycling14</v>
      </c>
      <c r="G1305">
        <v>15.55288</v>
      </c>
      <c r="H1305">
        <v>20.296939999999999</v>
      </c>
      <c r="I1305">
        <v>89.236800000000002</v>
      </c>
      <c r="J1305">
        <v>2.999298</v>
      </c>
      <c r="K1305">
        <v>4.0301179999999999</v>
      </c>
      <c r="L1305">
        <v>4.7440600000000002</v>
      </c>
      <c r="M1305">
        <v>5.4580029999999997</v>
      </c>
      <c r="N1305">
        <v>6.488823</v>
      </c>
      <c r="O1305">
        <v>12158</v>
      </c>
    </row>
    <row r="1306" spans="1:15">
      <c r="A1306" t="s">
        <v>31</v>
      </c>
      <c r="B1306" t="s">
        <v>43</v>
      </c>
      <c r="C1306" t="s">
        <v>45</v>
      </c>
      <c r="D1306" t="s">
        <v>32</v>
      </c>
      <c r="E1306">
        <v>15</v>
      </c>
      <c r="F1306" t="str">
        <f t="shared" si="20"/>
        <v>Average Per Ton1-in-10May System Peak Day50% Cycling15</v>
      </c>
      <c r="G1306">
        <v>0.33222889999999999</v>
      </c>
      <c r="H1306">
        <v>0.43770369999999997</v>
      </c>
      <c r="I1306">
        <v>88.188699999999997</v>
      </c>
      <c r="J1306">
        <v>6.6683500000000007E-2</v>
      </c>
      <c r="K1306">
        <v>8.9601700000000006E-2</v>
      </c>
      <c r="L1306">
        <v>0.10547479999999999</v>
      </c>
      <c r="M1306">
        <v>0.12134789999999999</v>
      </c>
      <c r="N1306">
        <v>0.14426620000000001</v>
      </c>
      <c r="O1306">
        <v>12158</v>
      </c>
    </row>
    <row r="1307" spans="1:15">
      <c r="A1307" t="s">
        <v>29</v>
      </c>
      <c r="B1307" t="s">
        <v>43</v>
      </c>
      <c r="C1307" t="s">
        <v>45</v>
      </c>
      <c r="D1307" t="s">
        <v>32</v>
      </c>
      <c r="E1307">
        <v>15</v>
      </c>
      <c r="F1307" t="str">
        <f t="shared" si="20"/>
        <v>Average Per Premise1-in-10May System Peak Day50% Cycling15</v>
      </c>
      <c r="G1307">
        <v>1.36721</v>
      </c>
      <c r="H1307">
        <v>1.801267</v>
      </c>
      <c r="I1307">
        <v>88.188699999999997</v>
      </c>
      <c r="J1307">
        <v>0.2744202</v>
      </c>
      <c r="K1307">
        <v>0.36873489999999998</v>
      </c>
      <c r="L1307">
        <v>0.43405700000000003</v>
      </c>
      <c r="M1307">
        <v>0.49937910000000002</v>
      </c>
      <c r="N1307">
        <v>0.59369380000000005</v>
      </c>
      <c r="O1307">
        <v>12158</v>
      </c>
    </row>
    <row r="1308" spans="1:15">
      <c r="A1308" t="s">
        <v>30</v>
      </c>
      <c r="B1308" t="s">
        <v>43</v>
      </c>
      <c r="C1308" t="s">
        <v>45</v>
      </c>
      <c r="D1308" t="s">
        <v>32</v>
      </c>
      <c r="E1308">
        <v>15</v>
      </c>
      <c r="F1308" t="str">
        <f t="shared" si="20"/>
        <v>Average Per Device1-in-10May System Peak Day50% Cycling15</v>
      </c>
      <c r="G1308">
        <v>1.1632290000000001</v>
      </c>
      <c r="H1308">
        <v>1.532527</v>
      </c>
      <c r="I1308">
        <v>88.188699999999997</v>
      </c>
      <c r="J1308">
        <v>0.23347799999999999</v>
      </c>
      <c r="K1308">
        <v>0.31372139999999998</v>
      </c>
      <c r="L1308">
        <v>0.36929770000000001</v>
      </c>
      <c r="M1308">
        <v>0.42487409999999998</v>
      </c>
      <c r="N1308">
        <v>0.5051175</v>
      </c>
      <c r="O1308">
        <v>12158</v>
      </c>
    </row>
    <row r="1309" spans="1:15">
      <c r="A1309" t="s">
        <v>52</v>
      </c>
      <c r="B1309" t="s">
        <v>43</v>
      </c>
      <c r="C1309" t="s">
        <v>45</v>
      </c>
      <c r="D1309" t="s">
        <v>32</v>
      </c>
      <c r="E1309">
        <v>15</v>
      </c>
      <c r="F1309" t="str">
        <f t="shared" si="20"/>
        <v>Aggregate1-in-10May System Peak Day50% Cycling15</v>
      </c>
      <c r="G1309">
        <v>16.622540000000001</v>
      </c>
      <c r="H1309">
        <v>21.899809999999999</v>
      </c>
      <c r="I1309">
        <v>88.188699999999997</v>
      </c>
      <c r="J1309">
        <v>3.336401</v>
      </c>
      <c r="K1309">
        <v>4.483079</v>
      </c>
      <c r="L1309">
        <v>5.2772649999999999</v>
      </c>
      <c r="M1309">
        <v>6.0714509999999997</v>
      </c>
      <c r="N1309">
        <v>7.2181290000000002</v>
      </c>
      <c r="O1309">
        <v>12158</v>
      </c>
    </row>
    <row r="1310" spans="1:15">
      <c r="A1310" t="s">
        <v>31</v>
      </c>
      <c r="B1310" t="s">
        <v>43</v>
      </c>
      <c r="C1310" t="s">
        <v>45</v>
      </c>
      <c r="D1310" t="s">
        <v>32</v>
      </c>
      <c r="E1310">
        <v>16</v>
      </c>
      <c r="F1310" t="str">
        <f t="shared" si="20"/>
        <v>Average Per Ton1-in-10May System Peak Day50% Cycling16</v>
      </c>
      <c r="G1310">
        <v>0.35909740000000001</v>
      </c>
      <c r="H1310">
        <v>0.4796917</v>
      </c>
      <c r="I1310">
        <v>86.546400000000006</v>
      </c>
      <c r="J1310">
        <v>7.6242299999999999E-2</v>
      </c>
      <c r="K1310">
        <v>0.1024458</v>
      </c>
      <c r="L1310">
        <v>0.1205943</v>
      </c>
      <c r="M1310">
        <v>0.1387428</v>
      </c>
      <c r="N1310">
        <v>0.16494629999999999</v>
      </c>
      <c r="O1310">
        <v>12158</v>
      </c>
    </row>
    <row r="1311" spans="1:15">
      <c r="A1311" t="s">
        <v>29</v>
      </c>
      <c r="B1311" t="s">
        <v>43</v>
      </c>
      <c r="C1311" t="s">
        <v>45</v>
      </c>
      <c r="D1311" t="s">
        <v>32</v>
      </c>
      <c r="E1311">
        <v>16</v>
      </c>
      <c r="F1311" t="str">
        <f t="shared" si="20"/>
        <v>Average Per Premise1-in-10May System Peak Day50% Cycling16</v>
      </c>
      <c r="G1311">
        <v>1.477781</v>
      </c>
      <c r="H1311">
        <v>1.974059</v>
      </c>
      <c r="I1311">
        <v>86.546400000000006</v>
      </c>
      <c r="J1311">
        <v>0.31375750000000002</v>
      </c>
      <c r="K1311">
        <v>0.42159190000000002</v>
      </c>
      <c r="L1311">
        <v>0.49627769999999999</v>
      </c>
      <c r="M1311">
        <v>0.57096349999999996</v>
      </c>
      <c r="N1311">
        <v>0.67879789999999995</v>
      </c>
      <c r="O1311">
        <v>12158</v>
      </c>
    </row>
    <row r="1312" spans="1:15">
      <c r="A1312" t="s">
        <v>30</v>
      </c>
      <c r="B1312" t="s">
        <v>43</v>
      </c>
      <c r="C1312" t="s">
        <v>45</v>
      </c>
      <c r="D1312" t="s">
        <v>32</v>
      </c>
      <c r="E1312">
        <v>16</v>
      </c>
      <c r="F1312" t="str">
        <f t="shared" si="20"/>
        <v>Average Per Device1-in-10May System Peak Day50% Cycling16</v>
      </c>
      <c r="G1312">
        <v>1.2573030000000001</v>
      </c>
      <c r="H1312">
        <v>1.6795389999999999</v>
      </c>
      <c r="I1312">
        <v>86.546400000000006</v>
      </c>
      <c r="J1312">
        <v>0.26694639999999997</v>
      </c>
      <c r="K1312">
        <v>0.35869240000000002</v>
      </c>
      <c r="L1312">
        <v>0.42223539999999998</v>
      </c>
      <c r="M1312">
        <v>0.4857784</v>
      </c>
      <c r="N1312">
        <v>0.5775245</v>
      </c>
      <c r="O1312">
        <v>12158</v>
      </c>
    </row>
    <row r="1313" spans="1:15">
      <c r="A1313" t="s">
        <v>52</v>
      </c>
      <c r="B1313" t="s">
        <v>43</v>
      </c>
      <c r="C1313" t="s">
        <v>45</v>
      </c>
      <c r="D1313" t="s">
        <v>32</v>
      </c>
      <c r="E1313">
        <v>16</v>
      </c>
      <c r="F1313" t="str">
        <f t="shared" si="20"/>
        <v>Aggregate1-in-10May System Peak Day50% Cycling16</v>
      </c>
      <c r="G1313">
        <v>17.96687</v>
      </c>
      <c r="H1313">
        <v>24.000610000000002</v>
      </c>
      <c r="I1313">
        <v>86.546400000000006</v>
      </c>
      <c r="J1313">
        <v>3.8146629999999999</v>
      </c>
      <c r="K1313">
        <v>5.1257140000000003</v>
      </c>
      <c r="L1313">
        <v>6.0337440000000004</v>
      </c>
      <c r="M1313">
        <v>6.9417739999999997</v>
      </c>
      <c r="N1313">
        <v>8.2528249999999996</v>
      </c>
      <c r="O1313">
        <v>12158</v>
      </c>
    </row>
    <row r="1314" spans="1:15">
      <c r="A1314" t="s">
        <v>31</v>
      </c>
      <c r="B1314" t="s">
        <v>43</v>
      </c>
      <c r="C1314" t="s">
        <v>45</v>
      </c>
      <c r="D1314" t="s">
        <v>32</v>
      </c>
      <c r="E1314">
        <v>17</v>
      </c>
      <c r="F1314" t="str">
        <f t="shared" si="20"/>
        <v>Average Per Ton1-in-10May System Peak Day50% Cycling17</v>
      </c>
      <c r="G1314">
        <v>0.39436189999999999</v>
      </c>
      <c r="H1314">
        <v>0.51511969999999996</v>
      </c>
      <c r="I1314">
        <v>84.155500000000004</v>
      </c>
      <c r="J1314">
        <v>7.6345700000000002E-2</v>
      </c>
      <c r="K1314">
        <v>0.1025848</v>
      </c>
      <c r="L1314">
        <v>0.1207579</v>
      </c>
      <c r="M1314">
        <v>0.138931</v>
      </c>
      <c r="N1314">
        <v>0.16517000000000001</v>
      </c>
      <c r="O1314">
        <v>12158</v>
      </c>
    </row>
    <row r="1315" spans="1:15">
      <c r="A1315" t="s">
        <v>29</v>
      </c>
      <c r="B1315" t="s">
        <v>43</v>
      </c>
      <c r="C1315" t="s">
        <v>45</v>
      </c>
      <c r="D1315" t="s">
        <v>32</v>
      </c>
      <c r="E1315">
        <v>17</v>
      </c>
      <c r="F1315" t="str">
        <f t="shared" si="20"/>
        <v>Average Per Premise1-in-10May System Peak Day50% Cycling17</v>
      </c>
      <c r="G1315">
        <v>1.6229039999999999</v>
      </c>
      <c r="H1315">
        <v>2.1198549999999998</v>
      </c>
      <c r="I1315">
        <v>84.155500000000004</v>
      </c>
      <c r="J1315">
        <v>0.31418299999999999</v>
      </c>
      <c r="K1315">
        <v>0.42216369999999998</v>
      </c>
      <c r="L1315">
        <v>0.49695070000000002</v>
      </c>
      <c r="M1315">
        <v>0.57173779999999996</v>
      </c>
      <c r="N1315">
        <v>0.6797185</v>
      </c>
      <c r="O1315">
        <v>12158</v>
      </c>
    </row>
    <row r="1316" spans="1:15">
      <c r="A1316" t="s">
        <v>30</v>
      </c>
      <c r="B1316" t="s">
        <v>43</v>
      </c>
      <c r="C1316" t="s">
        <v>45</v>
      </c>
      <c r="D1316" t="s">
        <v>32</v>
      </c>
      <c r="E1316">
        <v>17</v>
      </c>
      <c r="F1316" t="str">
        <f t="shared" si="20"/>
        <v>Average Per Device1-in-10May System Peak Day50% Cycling17</v>
      </c>
      <c r="G1316">
        <v>1.3807739999999999</v>
      </c>
      <c r="H1316">
        <v>1.803582</v>
      </c>
      <c r="I1316">
        <v>84.155500000000004</v>
      </c>
      <c r="J1316">
        <v>0.2673084</v>
      </c>
      <c r="K1316">
        <v>0.35917890000000002</v>
      </c>
      <c r="L1316">
        <v>0.42280800000000002</v>
      </c>
      <c r="M1316">
        <v>0.48643730000000002</v>
      </c>
      <c r="N1316">
        <v>0.57830769999999998</v>
      </c>
      <c r="O1316">
        <v>12158</v>
      </c>
    </row>
    <row r="1317" spans="1:15">
      <c r="A1317" t="s">
        <v>52</v>
      </c>
      <c r="B1317" t="s">
        <v>43</v>
      </c>
      <c r="C1317" t="s">
        <v>45</v>
      </c>
      <c r="D1317" t="s">
        <v>32</v>
      </c>
      <c r="E1317">
        <v>17</v>
      </c>
      <c r="F1317" t="str">
        <f t="shared" si="20"/>
        <v>Aggregate1-in-10May System Peak Day50% Cycling17</v>
      </c>
      <c r="G1317">
        <v>19.731269999999999</v>
      </c>
      <c r="H1317">
        <v>25.77319</v>
      </c>
      <c r="I1317">
        <v>84.155500000000004</v>
      </c>
      <c r="J1317">
        <v>3.8198370000000001</v>
      </c>
      <c r="K1317">
        <v>5.1326660000000004</v>
      </c>
      <c r="L1317">
        <v>6.0419270000000003</v>
      </c>
      <c r="M1317">
        <v>6.9511890000000003</v>
      </c>
      <c r="N1317">
        <v>8.2640180000000001</v>
      </c>
      <c r="O1317">
        <v>12158</v>
      </c>
    </row>
    <row r="1318" spans="1:15">
      <c r="A1318" t="s">
        <v>31</v>
      </c>
      <c r="B1318" t="s">
        <v>43</v>
      </c>
      <c r="C1318" t="s">
        <v>45</v>
      </c>
      <c r="D1318" t="s">
        <v>32</v>
      </c>
      <c r="E1318">
        <v>18</v>
      </c>
      <c r="F1318" t="str">
        <f t="shared" si="20"/>
        <v>Average Per Ton1-in-10May System Peak Day50% Cycling18</v>
      </c>
      <c r="G1318">
        <v>0.427846</v>
      </c>
      <c r="H1318">
        <v>0.53515120000000005</v>
      </c>
      <c r="I1318">
        <v>82.564700000000002</v>
      </c>
      <c r="J1318">
        <v>6.7840700000000004E-2</v>
      </c>
      <c r="K1318">
        <v>9.1156600000000004E-2</v>
      </c>
      <c r="L1318">
        <v>0.1073052</v>
      </c>
      <c r="M1318">
        <v>0.1234538</v>
      </c>
      <c r="N1318">
        <v>0.14676980000000001</v>
      </c>
      <c r="O1318">
        <v>12158</v>
      </c>
    </row>
    <row r="1319" spans="1:15">
      <c r="A1319" t="s">
        <v>29</v>
      </c>
      <c r="B1319" t="s">
        <v>43</v>
      </c>
      <c r="C1319" t="s">
        <v>45</v>
      </c>
      <c r="D1319" t="s">
        <v>32</v>
      </c>
      <c r="E1319">
        <v>18</v>
      </c>
      <c r="F1319" t="str">
        <f t="shared" si="20"/>
        <v>Average Per Premise1-in-10May System Peak Day50% Cycling18</v>
      </c>
      <c r="G1319">
        <v>1.7606999999999999</v>
      </c>
      <c r="H1319">
        <v>2.2022889999999999</v>
      </c>
      <c r="I1319">
        <v>82.564700000000002</v>
      </c>
      <c r="J1319">
        <v>0.2791824</v>
      </c>
      <c r="K1319">
        <v>0.37513380000000002</v>
      </c>
      <c r="L1319">
        <v>0.44158950000000002</v>
      </c>
      <c r="M1319">
        <v>0.50804519999999997</v>
      </c>
      <c r="N1319">
        <v>0.60399659999999999</v>
      </c>
      <c r="O1319">
        <v>12158</v>
      </c>
    </row>
    <row r="1320" spans="1:15">
      <c r="A1320" t="s">
        <v>30</v>
      </c>
      <c r="B1320" t="s">
        <v>43</v>
      </c>
      <c r="C1320" t="s">
        <v>45</v>
      </c>
      <c r="D1320" t="s">
        <v>32</v>
      </c>
      <c r="E1320">
        <v>18</v>
      </c>
      <c r="F1320" t="str">
        <f t="shared" si="20"/>
        <v>Average Per Device1-in-10May System Peak Day50% Cycling18</v>
      </c>
      <c r="G1320">
        <v>1.4980119999999999</v>
      </c>
      <c r="H1320">
        <v>1.873718</v>
      </c>
      <c r="I1320">
        <v>82.564700000000002</v>
      </c>
      <c r="J1320">
        <v>0.23752970000000001</v>
      </c>
      <c r="K1320">
        <v>0.31916559999999999</v>
      </c>
      <c r="L1320">
        <v>0.3757065</v>
      </c>
      <c r="M1320">
        <v>0.4322472</v>
      </c>
      <c r="N1320">
        <v>0.51388319999999998</v>
      </c>
      <c r="O1320">
        <v>12158</v>
      </c>
    </row>
    <row r="1321" spans="1:15">
      <c r="A1321" t="s">
        <v>52</v>
      </c>
      <c r="B1321" t="s">
        <v>43</v>
      </c>
      <c r="C1321" t="s">
        <v>45</v>
      </c>
      <c r="D1321" t="s">
        <v>32</v>
      </c>
      <c r="E1321">
        <v>18</v>
      </c>
      <c r="F1321" t="str">
        <f t="shared" si="20"/>
        <v>Aggregate1-in-10May System Peak Day50% Cycling18</v>
      </c>
      <c r="G1321">
        <v>21.406590000000001</v>
      </c>
      <c r="H1321">
        <v>26.77543</v>
      </c>
      <c r="I1321">
        <v>82.564700000000002</v>
      </c>
      <c r="J1321">
        <v>3.3942999999999999</v>
      </c>
      <c r="K1321">
        <v>4.5608769999999996</v>
      </c>
      <c r="L1321">
        <v>5.3688450000000003</v>
      </c>
      <c r="M1321">
        <v>6.1768130000000001</v>
      </c>
      <c r="N1321">
        <v>7.3433909999999996</v>
      </c>
      <c r="O1321">
        <v>12158</v>
      </c>
    </row>
    <row r="1322" spans="1:15">
      <c r="A1322" t="s">
        <v>31</v>
      </c>
      <c r="B1322" t="s">
        <v>43</v>
      </c>
      <c r="C1322" t="s">
        <v>45</v>
      </c>
      <c r="D1322" t="s">
        <v>32</v>
      </c>
      <c r="E1322">
        <v>19</v>
      </c>
      <c r="F1322" t="str">
        <f t="shared" si="20"/>
        <v>Average Per Ton1-in-10May System Peak Day50% Cycling19</v>
      </c>
      <c r="G1322">
        <v>0.53838280000000005</v>
      </c>
      <c r="H1322">
        <v>0.50106070000000003</v>
      </c>
      <c r="I1322">
        <v>81.1892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12158</v>
      </c>
    </row>
    <row r="1323" spans="1:15">
      <c r="A1323" t="s">
        <v>29</v>
      </c>
      <c r="B1323" t="s">
        <v>43</v>
      </c>
      <c r="C1323" t="s">
        <v>45</v>
      </c>
      <c r="D1323" t="s">
        <v>32</v>
      </c>
      <c r="E1323">
        <v>19</v>
      </c>
      <c r="F1323" t="str">
        <f t="shared" si="20"/>
        <v>Average Per Premise1-in-10May System Peak Day50% Cycling19</v>
      </c>
      <c r="G1323">
        <v>2.2155879999999999</v>
      </c>
      <c r="H1323">
        <v>2.061998</v>
      </c>
      <c r="I1323">
        <v>81.1892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12158</v>
      </c>
    </row>
    <row r="1324" spans="1:15">
      <c r="A1324" t="s">
        <v>30</v>
      </c>
      <c r="B1324" t="s">
        <v>43</v>
      </c>
      <c r="C1324" t="s">
        <v>45</v>
      </c>
      <c r="D1324" t="s">
        <v>32</v>
      </c>
      <c r="E1324">
        <v>19</v>
      </c>
      <c r="F1324" t="str">
        <f t="shared" si="20"/>
        <v>Average Per Device1-in-10May System Peak Day50% Cycling19</v>
      </c>
      <c r="G1324">
        <v>1.885033</v>
      </c>
      <c r="H1324">
        <v>1.7543580000000001</v>
      </c>
      <c r="I1324">
        <v>81.1892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12158</v>
      </c>
    </row>
    <row r="1325" spans="1:15">
      <c r="A1325" t="s">
        <v>52</v>
      </c>
      <c r="B1325" t="s">
        <v>43</v>
      </c>
      <c r="C1325" t="s">
        <v>45</v>
      </c>
      <c r="D1325" t="s">
        <v>32</v>
      </c>
      <c r="E1325">
        <v>19</v>
      </c>
      <c r="F1325" t="str">
        <f t="shared" si="20"/>
        <v>Aggregate1-in-10May System Peak Day50% Cycling19</v>
      </c>
      <c r="G1325">
        <v>26.93712</v>
      </c>
      <c r="H1325">
        <v>25.069769999999998</v>
      </c>
      <c r="I1325">
        <v>81.1892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12158</v>
      </c>
    </row>
    <row r="1326" spans="1:15">
      <c r="A1326" t="s">
        <v>31</v>
      </c>
      <c r="B1326" t="s">
        <v>43</v>
      </c>
      <c r="C1326" t="s">
        <v>45</v>
      </c>
      <c r="D1326" t="s">
        <v>32</v>
      </c>
      <c r="E1326">
        <v>20</v>
      </c>
      <c r="F1326" t="str">
        <f t="shared" si="20"/>
        <v>Average Per Ton1-in-10May System Peak Day50% Cycling20</v>
      </c>
      <c r="G1326">
        <v>0.53011900000000001</v>
      </c>
      <c r="H1326">
        <v>0.4687192</v>
      </c>
      <c r="I1326">
        <v>75.064099999999996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12158</v>
      </c>
    </row>
    <row r="1327" spans="1:15">
      <c r="A1327" t="s">
        <v>29</v>
      </c>
      <c r="B1327" t="s">
        <v>43</v>
      </c>
      <c r="C1327" t="s">
        <v>45</v>
      </c>
      <c r="D1327" t="s">
        <v>32</v>
      </c>
      <c r="E1327">
        <v>20</v>
      </c>
      <c r="F1327" t="str">
        <f t="shared" si="20"/>
        <v>Average Per Premise1-in-10May System Peak Day50% Cycling20</v>
      </c>
      <c r="G1327">
        <v>2.181581</v>
      </c>
      <c r="H1327">
        <v>1.928904</v>
      </c>
      <c r="I1327">
        <v>75.064099999999996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12158</v>
      </c>
    </row>
    <row r="1328" spans="1:15">
      <c r="A1328" t="s">
        <v>30</v>
      </c>
      <c r="B1328" t="s">
        <v>43</v>
      </c>
      <c r="C1328" t="s">
        <v>45</v>
      </c>
      <c r="D1328" t="s">
        <v>32</v>
      </c>
      <c r="E1328">
        <v>20</v>
      </c>
      <c r="F1328" t="str">
        <f t="shared" si="20"/>
        <v>Average Per Device1-in-10May System Peak Day50% Cycling20</v>
      </c>
      <c r="G1328">
        <v>1.8560989999999999</v>
      </c>
      <c r="H1328">
        <v>1.6411210000000001</v>
      </c>
      <c r="I1328">
        <v>75.064099999999996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12158</v>
      </c>
    </row>
    <row r="1329" spans="1:15">
      <c r="A1329" t="s">
        <v>52</v>
      </c>
      <c r="B1329" t="s">
        <v>43</v>
      </c>
      <c r="C1329" t="s">
        <v>45</v>
      </c>
      <c r="D1329" t="s">
        <v>32</v>
      </c>
      <c r="E1329">
        <v>20</v>
      </c>
      <c r="F1329" t="str">
        <f t="shared" si="20"/>
        <v>Aggregate1-in-10May System Peak Day50% Cycling20</v>
      </c>
      <c r="G1329">
        <v>26.52366</v>
      </c>
      <c r="H1329">
        <v>23.451619999999998</v>
      </c>
      <c r="I1329">
        <v>75.064099999999996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12158</v>
      </c>
    </row>
    <row r="1330" spans="1:15">
      <c r="A1330" t="s">
        <v>31</v>
      </c>
      <c r="B1330" t="s">
        <v>43</v>
      </c>
      <c r="C1330" t="s">
        <v>45</v>
      </c>
      <c r="D1330" t="s">
        <v>32</v>
      </c>
      <c r="E1330">
        <v>21</v>
      </c>
      <c r="F1330" t="str">
        <f t="shared" si="20"/>
        <v>Average Per Ton1-in-10May System Peak Day50% Cycling21</v>
      </c>
      <c r="G1330">
        <v>0.48915399999999998</v>
      </c>
      <c r="H1330">
        <v>0.44373050000000003</v>
      </c>
      <c r="I1330">
        <v>69.963499999999996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12158</v>
      </c>
    </row>
    <row r="1331" spans="1:15">
      <c r="A1331" t="s">
        <v>29</v>
      </c>
      <c r="B1331" t="s">
        <v>43</v>
      </c>
      <c r="C1331" t="s">
        <v>45</v>
      </c>
      <c r="D1331" t="s">
        <v>32</v>
      </c>
      <c r="E1331">
        <v>21</v>
      </c>
      <c r="F1331" t="str">
        <f t="shared" si="20"/>
        <v>Average Per Premise1-in-10May System Peak Day50% Cycling21</v>
      </c>
      <c r="G1331">
        <v>2.0129990000000002</v>
      </c>
      <c r="H1331">
        <v>1.8260689999999999</v>
      </c>
      <c r="I1331">
        <v>69.963499999999996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12158</v>
      </c>
    </row>
    <row r="1332" spans="1:15">
      <c r="A1332" t="s">
        <v>30</v>
      </c>
      <c r="B1332" t="s">
        <v>43</v>
      </c>
      <c r="C1332" t="s">
        <v>45</v>
      </c>
      <c r="D1332" t="s">
        <v>32</v>
      </c>
      <c r="E1332">
        <v>21</v>
      </c>
      <c r="F1332" t="str">
        <f t="shared" si="20"/>
        <v>Average Per Device1-in-10May System Peak Day50% Cycling21</v>
      </c>
      <c r="G1332">
        <v>1.712669</v>
      </c>
      <c r="H1332">
        <v>1.553628</v>
      </c>
      <c r="I1332">
        <v>69.963499999999996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12158</v>
      </c>
    </row>
    <row r="1333" spans="1:15">
      <c r="A1333" t="s">
        <v>52</v>
      </c>
      <c r="B1333" t="s">
        <v>43</v>
      </c>
      <c r="C1333" t="s">
        <v>45</v>
      </c>
      <c r="D1333" t="s">
        <v>32</v>
      </c>
      <c r="E1333">
        <v>21</v>
      </c>
      <c r="F1333" t="str">
        <f t="shared" si="20"/>
        <v>Aggregate1-in-10May System Peak Day50% Cycling21</v>
      </c>
      <c r="G1333">
        <v>24.474039999999999</v>
      </c>
      <c r="H1333">
        <v>22.201350000000001</v>
      </c>
      <c r="I1333">
        <v>69.963499999999996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12158</v>
      </c>
    </row>
    <row r="1334" spans="1:15">
      <c r="A1334" t="s">
        <v>31</v>
      </c>
      <c r="B1334" t="s">
        <v>43</v>
      </c>
      <c r="C1334" t="s">
        <v>45</v>
      </c>
      <c r="D1334" t="s">
        <v>32</v>
      </c>
      <c r="E1334">
        <v>22</v>
      </c>
      <c r="F1334" t="str">
        <f t="shared" si="20"/>
        <v>Average Per Ton1-in-10May System Peak Day50% Cycling22</v>
      </c>
      <c r="G1334">
        <v>0.4252129</v>
      </c>
      <c r="H1334">
        <v>0.39867960000000002</v>
      </c>
      <c r="I1334">
        <v>67.395799999999994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12158</v>
      </c>
    </row>
    <row r="1335" spans="1:15">
      <c r="A1335" t="s">
        <v>29</v>
      </c>
      <c r="B1335" t="s">
        <v>43</v>
      </c>
      <c r="C1335" t="s">
        <v>45</v>
      </c>
      <c r="D1335" t="s">
        <v>32</v>
      </c>
      <c r="E1335">
        <v>22</v>
      </c>
      <c r="F1335" t="str">
        <f t="shared" si="20"/>
        <v>Average Per Premise1-in-10May System Peak Day50% Cycling22</v>
      </c>
      <c r="G1335">
        <v>1.7498640000000001</v>
      </c>
      <c r="H1335">
        <v>1.640673</v>
      </c>
      <c r="I1335">
        <v>67.395799999999994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12158</v>
      </c>
    </row>
    <row r="1336" spans="1:15">
      <c r="A1336" t="s">
        <v>30</v>
      </c>
      <c r="B1336" t="s">
        <v>43</v>
      </c>
      <c r="C1336" t="s">
        <v>45</v>
      </c>
      <c r="D1336" t="s">
        <v>32</v>
      </c>
      <c r="E1336">
        <v>22</v>
      </c>
      <c r="F1336" t="str">
        <f t="shared" si="20"/>
        <v>Average Per Device1-in-10May System Peak Day50% Cycling22</v>
      </c>
      <c r="G1336">
        <v>1.488793</v>
      </c>
      <c r="H1336">
        <v>1.3958919999999999</v>
      </c>
      <c r="I1336">
        <v>67.395799999999994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12158</v>
      </c>
    </row>
    <row r="1337" spans="1:15">
      <c r="A1337" t="s">
        <v>52</v>
      </c>
      <c r="B1337" t="s">
        <v>43</v>
      </c>
      <c r="C1337" t="s">
        <v>45</v>
      </c>
      <c r="D1337" t="s">
        <v>32</v>
      </c>
      <c r="E1337">
        <v>22</v>
      </c>
      <c r="F1337" t="str">
        <f t="shared" si="20"/>
        <v>Aggregate1-in-10May System Peak Day50% Cycling22</v>
      </c>
      <c r="G1337">
        <v>21.274850000000001</v>
      </c>
      <c r="H1337">
        <v>19.947299999999998</v>
      </c>
      <c r="I1337">
        <v>67.395799999999994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12158</v>
      </c>
    </row>
    <row r="1338" spans="1:15">
      <c r="A1338" t="s">
        <v>31</v>
      </c>
      <c r="B1338" t="s">
        <v>43</v>
      </c>
      <c r="C1338" t="s">
        <v>45</v>
      </c>
      <c r="D1338" t="s">
        <v>32</v>
      </c>
      <c r="E1338">
        <v>23</v>
      </c>
      <c r="F1338" t="str">
        <f t="shared" si="20"/>
        <v>Average Per Ton1-in-10May System Peak Day50% Cycling23</v>
      </c>
      <c r="G1338">
        <v>0.3455781</v>
      </c>
      <c r="H1338">
        <v>0.3314551</v>
      </c>
      <c r="I1338">
        <v>65.866900000000001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12158</v>
      </c>
    </row>
    <row r="1339" spans="1:15">
      <c r="A1339" t="s">
        <v>29</v>
      </c>
      <c r="B1339" t="s">
        <v>43</v>
      </c>
      <c r="C1339" t="s">
        <v>45</v>
      </c>
      <c r="D1339" t="s">
        <v>32</v>
      </c>
      <c r="E1339">
        <v>23</v>
      </c>
      <c r="F1339" t="str">
        <f t="shared" si="20"/>
        <v>Average Per Premise1-in-10May System Peak Day50% Cycling23</v>
      </c>
      <c r="G1339">
        <v>1.4221459999999999</v>
      </c>
      <c r="H1339">
        <v>1.364026</v>
      </c>
      <c r="I1339">
        <v>65.866900000000001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12158</v>
      </c>
    </row>
    <row r="1340" spans="1:15">
      <c r="A1340" t="s">
        <v>30</v>
      </c>
      <c r="B1340" t="s">
        <v>43</v>
      </c>
      <c r="C1340" t="s">
        <v>45</v>
      </c>
      <c r="D1340" t="s">
        <v>32</v>
      </c>
      <c r="E1340">
        <v>23</v>
      </c>
      <c r="F1340" t="str">
        <f t="shared" si="20"/>
        <v>Average Per Device1-in-10May System Peak Day50% Cycling23</v>
      </c>
      <c r="G1340">
        <v>1.2099679999999999</v>
      </c>
      <c r="H1340">
        <v>1.1605190000000001</v>
      </c>
      <c r="I1340">
        <v>65.866900000000001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12158</v>
      </c>
    </row>
    <row r="1341" spans="1:15">
      <c r="A1341" t="s">
        <v>52</v>
      </c>
      <c r="B1341" t="s">
        <v>43</v>
      </c>
      <c r="C1341" t="s">
        <v>45</v>
      </c>
      <c r="D1341" t="s">
        <v>32</v>
      </c>
      <c r="E1341">
        <v>23</v>
      </c>
      <c r="F1341" t="str">
        <f t="shared" si="20"/>
        <v>Aggregate1-in-10May System Peak Day50% Cycling23</v>
      </c>
      <c r="G1341">
        <v>17.29045</v>
      </c>
      <c r="H1341">
        <v>16.583819999999999</v>
      </c>
      <c r="I1341">
        <v>65.866900000000001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12158</v>
      </c>
    </row>
    <row r="1342" spans="1:15">
      <c r="A1342" t="s">
        <v>31</v>
      </c>
      <c r="B1342" t="s">
        <v>43</v>
      </c>
      <c r="C1342" t="s">
        <v>45</v>
      </c>
      <c r="D1342" t="s">
        <v>32</v>
      </c>
      <c r="E1342">
        <v>24</v>
      </c>
      <c r="F1342" t="str">
        <f t="shared" si="20"/>
        <v>Average Per Ton1-in-10May System Peak Day50% Cycling24</v>
      </c>
      <c r="G1342">
        <v>0.28550209999999998</v>
      </c>
      <c r="H1342">
        <v>0.27129910000000002</v>
      </c>
      <c r="I1342">
        <v>62.9191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12158</v>
      </c>
    </row>
    <row r="1343" spans="1:15">
      <c r="A1343" t="s">
        <v>29</v>
      </c>
      <c r="B1343" t="s">
        <v>43</v>
      </c>
      <c r="C1343" t="s">
        <v>45</v>
      </c>
      <c r="D1343" t="s">
        <v>32</v>
      </c>
      <c r="E1343">
        <v>24</v>
      </c>
      <c r="F1343" t="str">
        <f t="shared" si="20"/>
        <v>Average Per Premise1-in-10May System Peak Day50% Cycling24</v>
      </c>
      <c r="G1343">
        <v>1.174917</v>
      </c>
      <c r="H1343">
        <v>1.116468</v>
      </c>
      <c r="I1343">
        <v>62.9191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12158</v>
      </c>
    </row>
    <row r="1344" spans="1:15">
      <c r="A1344" t="s">
        <v>30</v>
      </c>
      <c r="B1344" t="s">
        <v>43</v>
      </c>
      <c r="C1344" t="s">
        <v>45</v>
      </c>
      <c r="D1344" t="s">
        <v>32</v>
      </c>
      <c r="E1344">
        <v>24</v>
      </c>
      <c r="F1344" t="str">
        <f t="shared" si="20"/>
        <v>Average Per Device1-in-10May System Peak Day50% Cycling24</v>
      </c>
      <c r="G1344">
        <v>0.99962490000000004</v>
      </c>
      <c r="H1344">
        <v>0.94989630000000003</v>
      </c>
      <c r="I1344">
        <v>62.9191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12158</v>
      </c>
    </row>
    <row r="1345" spans="1:15">
      <c r="A1345" t="s">
        <v>52</v>
      </c>
      <c r="B1345" t="s">
        <v>43</v>
      </c>
      <c r="C1345" t="s">
        <v>45</v>
      </c>
      <c r="D1345" t="s">
        <v>32</v>
      </c>
      <c r="E1345">
        <v>24</v>
      </c>
      <c r="F1345" t="str">
        <f t="shared" si="20"/>
        <v>Aggregate1-in-10May System Peak Day50% Cycling24</v>
      </c>
      <c r="G1345">
        <v>14.28464</v>
      </c>
      <c r="H1345">
        <v>13.574020000000001</v>
      </c>
      <c r="I1345">
        <v>62.9191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12158</v>
      </c>
    </row>
    <row r="1346" spans="1:15">
      <c r="A1346" t="s">
        <v>31</v>
      </c>
      <c r="B1346" t="s">
        <v>43</v>
      </c>
      <c r="C1346" t="s">
        <v>45</v>
      </c>
      <c r="D1346" t="s">
        <v>27</v>
      </c>
      <c r="E1346">
        <v>1</v>
      </c>
      <c r="F1346" t="str">
        <f t="shared" si="20"/>
        <v>Average Per Ton1-in-10May System Peak DayAll1</v>
      </c>
      <c r="G1346">
        <v>0.189251</v>
      </c>
      <c r="H1346">
        <v>0.189251</v>
      </c>
      <c r="I1346">
        <v>63.2273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23602</v>
      </c>
    </row>
    <row r="1347" spans="1:15">
      <c r="A1347" t="s">
        <v>29</v>
      </c>
      <c r="B1347" t="s">
        <v>43</v>
      </c>
      <c r="C1347" t="s">
        <v>45</v>
      </c>
      <c r="D1347" t="s">
        <v>27</v>
      </c>
      <c r="E1347">
        <v>1</v>
      </c>
      <c r="F1347" t="str">
        <f t="shared" ref="F1347:F1410" si="21">CONCATENATE(A1347,B1347,C1347,D1347,E1347)</f>
        <v>Average Per Premise1-in-10May System Peak DayAll1</v>
      </c>
      <c r="G1347">
        <v>0.81124799999999997</v>
      </c>
      <c r="H1347">
        <v>0.81124799999999997</v>
      </c>
      <c r="I1347">
        <v>63.2273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23602</v>
      </c>
    </row>
    <row r="1348" spans="1:15">
      <c r="A1348" t="s">
        <v>30</v>
      </c>
      <c r="B1348" t="s">
        <v>43</v>
      </c>
      <c r="C1348" t="s">
        <v>45</v>
      </c>
      <c r="D1348" t="s">
        <v>27</v>
      </c>
      <c r="E1348">
        <v>1</v>
      </c>
      <c r="F1348" t="str">
        <f t="shared" si="21"/>
        <v>Average Per Device1-in-10May System Peak DayAll1</v>
      </c>
      <c r="G1348">
        <v>0.67424030000000001</v>
      </c>
      <c r="H1348">
        <v>0.67424030000000001</v>
      </c>
      <c r="I1348">
        <v>63.2273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23602</v>
      </c>
    </row>
    <row r="1349" spans="1:15">
      <c r="A1349" t="s">
        <v>52</v>
      </c>
      <c r="B1349" t="s">
        <v>43</v>
      </c>
      <c r="C1349" t="s">
        <v>45</v>
      </c>
      <c r="D1349" t="s">
        <v>27</v>
      </c>
      <c r="E1349">
        <v>1</v>
      </c>
      <c r="F1349" t="str">
        <f t="shared" si="21"/>
        <v>Aggregate1-in-10May System Peak DayAll1</v>
      </c>
      <c r="G1349">
        <v>19.147079999999999</v>
      </c>
      <c r="H1349">
        <v>19.147079999999999</v>
      </c>
      <c r="I1349">
        <v>63.2273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23602</v>
      </c>
    </row>
    <row r="1350" spans="1:15">
      <c r="A1350" t="s">
        <v>31</v>
      </c>
      <c r="B1350" t="s">
        <v>43</v>
      </c>
      <c r="C1350" t="s">
        <v>45</v>
      </c>
      <c r="D1350" t="s">
        <v>27</v>
      </c>
      <c r="E1350">
        <v>2</v>
      </c>
      <c r="F1350" t="str">
        <f t="shared" si="21"/>
        <v>Average Per Ton1-in-10May System Peak DayAll2</v>
      </c>
      <c r="G1350">
        <v>0.16422229999999999</v>
      </c>
      <c r="H1350">
        <v>0.16422229999999999</v>
      </c>
      <c r="I1350">
        <v>64.089600000000004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23602</v>
      </c>
    </row>
    <row r="1351" spans="1:15">
      <c r="A1351" t="s">
        <v>29</v>
      </c>
      <c r="B1351" t="s">
        <v>43</v>
      </c>
      <c r="C1351" t="s">
        <v>45</v>
      </c>
      <c r="D1351" t="s">
        <v>27</v>
      </c>
      <c r="E1351">
        <v>2</v>
      </c>
      <c r="F1351" t="str">
        <f t="shared" si="21"/>
        <v>Average Per Premise1-in-10May System Peak DayAll2</v>
      </c>
      <c r="G1351">
        <v>0.70395940000000001</v>
      </c>
      <c r="H1351">
        <v>0.70395940000000001</v>
      </c>
      <c r="I1351">
        <v>64.089600000000004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23602</v>
      </c>
    </row>
    <row r="1352" spans="1:15">
      <c r="A1352" t="s">
        <v>30</v>
      </c>
      <c r="B1352" t="s">
        <v>43</v>
      </c>
      <c r="C1352" t="s">
        <v>45</v>
      </c>
      <c r="D1352" t="s">
        <v>27</v>
      </c>
      <c r="E1352">
        <v>2</v>
      </c>
      <c r="F1352" t="str">
        <f t="shared" si="21"/>
        <v>Average Per Device1-in-10May System Peak DayAll2</v>
      </c>
      <c r="G1352">
        <v>0.58507109999999996</v>
      </c>
      <c r="H1352">
        <v>0.58507109999999996</v>
      </c>
      <c r="I1352">
        <v>64.089600000000004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23602</v>
      </c>
    </row>
    <row r="1353" spans="1:15">
      <c r="A1353" t="s">
        <v>52</v>
      </c>
      <c r="B1353" t="s">
        <v>43</v>
      </c>
      <c r="C1353" t="s">
        <v>45</v>
      </c>
      <c r="D1353" t="s">
        <v>27</v>
      </c>
      <c r="E1353">
        <v>2</v>
      </c>
      <c r="F1353" t="str">
        <f t="shared" si="21"/>
        <v>Aggregate1-in-10May System Peak DayAll2</v>
      </c>
      <c r="G1353">
        <v>16.614850000000001</v>
      </c>
      <c r="H1353">
        <v>16.614850000000001</v>
      </c>
      <c r="I1353">
        <v>64.089600000000004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23602</v>
      </c>
    </row>
    <row r="1354" spans="1:15">
      <c r="A1354" t="s">
        <v>31</v>
      </c>
      <c r="B1354" t="s">
        <v>43</v>
      </c>
      <c r="C1354" t="s">
        <v>45</v>
      </c>
      <c r="D1354" t="s">
        <v>27</v>
      </c>
      <c r="E1354">
        <v>3</v>
      </c>
      <c r="F1354" t="str">
        <f t="shared" si="21"/>
        <v>Average Per Ton1-in-10May System Peak DayAll3</v>
      </c>
      <c r="G1354">
        <v>0.1486188</v>
      </c>
      <c r="H1354">
        <v>0.1486188</v>
      </c>
      <c r="I1354">
        <v>62.195399999999999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23602</v>
      </c>
    </row>
    <row r="1355" spans="1:15">
      <c r="A1355" t="s">
        <v>29</v>
      </c>
      <c r="B1355" t="s">
        <v>43</v>
      </c>
      <c r="C1355" t="s">
        <v>45</v>
      </c>
      <c r="D1355" t="s">
        <v>27</v>
      </c>
      <c r="E1355">
        <v>3</v>
      </c>
      <c r="F1355" t="str">
        <f t="shared" si="21"/>
        <v>Average Per Premise1-in-10May System Peak DayAll3</v>
      </c>
      <c r="G1355">
        <v>0.637073</v>
      </c>
      <c r="H1355">
        <v>0.637073</v>
      </c>
      <c r="I1355">
        <v>62.195399999999999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23602</v>
      </c>
    </row>
    <row r="1356" spans="1:15">
      <c r="A1356" t="s">
        <v>30</v>
      </c>
      <c r="B1356" t="s">
        <v>43</v>
      </c>
      <c r="C1356" t="s">
        <v>45</v>
      </c>
      <c r="D1356" t="s">
        <v>27</v>
      </c>
      <c r="E1356">
        <v>3</v>
      </c>
      <c r="F1356" t="str">
        <f t="shared" si="21"/>
        <v>Average Per Device1-in-10May System Peak DayAll3</v>
      </c>
      <c r="G1356">
        <v>0.52948079999999997</v>
      </c>
      <c r="H1356">
        <v>0.52948079999999997</v>
      </c>
      <c r="I1356">
        <v>62.195399999999999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23602</v>
      </c>
    </row>
    <row r="1357" spans="1:15">
      <c r="A1357" t="s">
        <v>52</v>
      </c>
      <c r="B1357" t="s">
        <v>43</v>
      </c>
      <c r="C1357" t="s">
        <v>45</v>
      </c>
      <c r="D1357" t="s">
        <v>27</v>
      </c>
      <c r="E1357">
        <v>3</v>
      </c>
      <c r="F1357" t="str">
        <f t="shared" si="21"/>
        <v>Aggregate1-in-10May System Peak DayAll3</v>
      </c>
      <c r="G1357">
        <v>15.036199999999999</v>
      </c>
      <c r="H1357">
        <v>15.036199999999999</v>
      </c>
      <c r="I1357">
        <v>62.195399999999999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23602</v>
      </c>
    </row>
    <row r="1358" spans="1:15">
      <c r="A1358" t="s">
        <v>31</v>
      </c>
      <c r="B1358" t="s">
        <v>43</v>
      </c>
      <c r="C1358" t="s">
        <v>45</v>
      </c>
      <c r="D1358" t="s">
        <v>27</v>
      </c>
      <c r="E1358">
        <v>4</v>
      </c>
      <c r="F1358" t="str">
        <f t="shared" si="21"/>
        <v>Average Per Ton1-in-10May System Peak DayAll4</v>
      </c>
      <c r="G1358">
        <v>0.1345761</v>
      </c>
      <c r="H1358">
        <v>0.1345761</v>
      </c>
      <c r="I1358">
        <v>60.462600000000002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23602</v>
      </c>
    </row>
    <row r="1359" spans="1:15">
      <c r="A1359" t="s">
        <v>29</v>
      </c>
      <c r="B1359" t="s">
        <v>43</v>
      </c>
      <c r="C1359" t="s">
        <v>45</v>
      </c>
      <c r="D1359" t="s">
        <v>27</v>
      </c>
      <c r="E1359">
        <v>4</v>
      </c>
      <c r="F1359" t="str">
        <f t="shared" si="21"/>
        <v>Average Per Premise1-in-10May System Peak DayAll4</v>
      </c>
      <c r="G1359">
        <v>0.57687719999999998</v>
      </c>
      <c r="H1359">
        <v>0.57687719999999998</v>
      </c>
      <c r="I1359">
        <v>60.462600000000002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23602</v>
      </c>
    </row>
    <row r="1360" spans="1:15">
      <c r="A1360" t="s">
        <v>30</v>
      </c>
      <c r="B1360" t="s">
        <v>43</v>
      </c>
      <c r="C1360" t="s">
        <v>45</v>
      </c>
      <c r="D1360" t="s">
        <v>27</v>
      </c>
      <c r="E1360">
        <v>4</v>
      </c>
      <c r="F1360" t="str">
        <f t="shared" si="21"/>
        <v>Average Per Device1-in-10May System Peak DayAll4</v>
      </c>
      <c r="G1360">
        <v>0.47945120000000002</v>
      </c>
      <c r="H1360">
        <v>0.47945120000000002</v>
      </c>
      <c r="I1360">
        <v>60.462600000000002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23602</v>
      </c>
    </row>
    <row r="1361" spans="1:15">
      <c r="A1361" t="s">
        <v>52</v>
      </c>
      <c r="B1361" t="s">
        <v>43</v>
      </c>
      <c r="C1361" t="s">
        <v>45</v>
      </c>
      <c r="D1361" t="s">
        <v>27</v>
      </c>
      <c r="E1361">
        <v>4</v>
      </c>
      <c r="F1361" t="str">
        <f t="shared" si="21"/>
        <v>Aggregate1-in-10May System Peak DayAll4</v>
      </c>
      <c r="G1361">
        <v>13.615460000000001</v>
      </c>
      <c r="H1361">
        <v>13.615460000000001</v>
      </c>
      <c r="I1361">
        <v>60.462600000000002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23602</v>
      </c>
    </row>
    <row r="1362" spans="1:15">
      <c r="A1362" t="s">
        <v>31</v>
      </c>
      <c r="B1362" t="s">
        <v>43</v>
      </c>
      <c r="C1362" t="s">
        <v>45</v>
      </c>
      <c r="D1362" t="s">
        <v>27</v>
      </c>
      <c r="E1362">
        <v>5</v>
      </c>
      <c r="F1362" t="str">
        <f t="shared" si="21"/>
        <v>Average Per Ton1-in-10May System Peak DayAll5</v>
      </c>
      <c r="G1362">
        <v>0.12836320000000001</v>
      </c>
      <c r="H1362">
        <v>0.12836320000000001</v>
      </c>
      <c r="I1362">
        <v>58.790900000000001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23602</v>
      </c>
    </row>
    <row r="1363" spans="1:15">
      <c r="A1363" t="s">
        <v>29</v>
      </c>
      <c r="B1363" t="s">
        <v>43</v>
      </c>
      <c r="C1363" t="s">
        <v>45</v>
      </c>
      <c r="D1363" t="s">
        <v>27</v>
      </c>
      <c r="E1363">
        <v>5</v>
      </c>
      <c r="F1363" t="str">
        <f t="shared" si="21"/>
        <v>Average Per Premise1-in-10May System Peak DayAll5</v>
      </c>
      <c r="G1363">
        <v>0.55024490000000004</v>
      </c>
      <c r="H1363">
        <v>0.55024490000000004</v>
      </c>
      <c r="I1363">
        <v>58.790900000000001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23602</v>
      </c>
    </row>
    <row r="1364" spans="1:15">
      <c r="A1364" t="s">
        <v>30</v>
      </c>
      <c r="B1364" t="s">
        <v>43</v>
      </c>
      <c r="C1364" t="s">
        <v>45</v>
      </c>
      <c r="D1364" t="s">
        <v>27</v>
      </c>
      <c r="E1364">
        <v>5</v>
      </c>
      <c r="F1364" t="str">
        <f t="shared" si="21"/>
        <v>Average Per Device1-in-10May System Peak DayAll5</v>
      </c>
      <c r="G1364">
        <v>0.45731670000000002</v>
      </c>
      <c r="H1364">
        <v>0.45731670000000002</v>
      </c>
      <c r="I1364">
        <v>58.790900000000001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23602</v>
      </c>
    </row>
    <row r="1365" spans="1:15">
      <c r="A1365" t="s">
        <v>52</v>
      </c>
      <c r="B1365" t="s">
        <v>43</v>
      </c>
      <c r="C1365" t="s">
        <v>45</v>
      </c>
      <c r="D1365" t="s">
        <v>27</v>
      </c>
      <c r="E1365">
        <v>5</v>
      </c>
      <c r="F1365" t="str">
        <f t="shared" si="21"/>
        <v>Aggregate1-in-10May System Peak DayAll5</v>
      </c>
      <c r="G1365">
        <v>12.986879999999999</v>
      </c>
      <c r="H1365">
        <v>12.986879999999999</v>
      </c>
      <c r="I1365">
        <v>58.790900000000001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23602</v>
      </c>
    </row>
    <row r="1366" spans="1:15">
      <c r="A1366" t="s">
        <v>31</v>
      </c>
      <c r="B1366" t="s">
        <v>43</v>
      </c>
      <c r="C1366" t="s">
        <v>45</v>
      </c>
      <c r="D1366" t="s">
        <v>27</v>
      </c>
      <c r="E1366">
        <v>6</v>
      </c>
      <c r="F1366" t="str">
        <f t="shared" si="21"/>
        <v>Average Per Ton1-in-10May System Peak DayAll6</v>
      </c>
      <c r="G1366">
        <v>0.13465779999999999</v>
      </c>
      <c r="H1366">
        <v>0.13465779999999999</v>
      </c>
      <c r="I1366">
        <v>58.559699999999999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23602</v>
      </c>
    </row>
    <row r="1367" spans="1:15">
      <c r="A1367" t="s">
        <v>29</v>
      </c>
      <c r="B1367" t="s">
        <v>43</v>
      </c>
      <c r="C1367" t="s">
        <v>45</v>
      </c>
      <c r="D1367" t="s">
        <v>27</v>
      </c>
      <c r="E1367">
        <v>6</v>
      </c>
      <c r="F1367" t="str">
        <f t="shared" si="21"/>
        <v>Average Per Premise1-in-10May System Peak DayAll6</v>
      </c>
      <c r="G1367">
        <v>0.57722720000000005</v>
      </c>
      <c r="H1367">
        <v>0.57722720000000005</v>
      </c>
      <c r="I1367">
        <v>58.559699999999999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23602</v>
      </c>
    </row>
    <row r="1368" spans="1:15">
      <c r="A1368" t="s">
        <v>30</v>
      </c>
      <c r="B1368" t="s">
        <v>43</v>
      </c>
      <c r="C1368" t="s">
        <v>45</v>
      </c>
      <c r="D1368" t="s">
        <v>27</v>
      </c>
      <c r="E1368">
        <v>6</v>
      </c>
      <c r="F1368" t="str">
        <f t="shared" si="21"/>
        <v>Average Per Device1-in-10May System Peak DayAll6</v>
      </c>
      <c r="G1368">
        <v>0.4797421</v>
      </c>
      <c r="H1368">
        <v>0.4797421</v>
      </c>
      <c r="I1368">
        <v>58.559699999999999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23602</v>
      </c>
    </row>
    <row r="1369" spans="1:15">
      <c r="A1369" t="s">
        <v>52</v>
      </c>
      <c r="B1369" t="s">
        <v>43</v>
      </c>
      <c r="C1369" t="s">
        <v>45</v>
      </c>
      <c r="D1369" t="s">
        <v>27</v>
      </c>
      <c r="E1369">
        <v>6</v>
      </c>
      <c r="F1369" t="str">
        <f t="shared" si="21"/>
        <v>Aggregate1-in-10May System Peak DayAll6</v>
      </c>
      <c r="G1369">
        <v>13.62372</v>
      </c>
      <c r="H1369">
        <v>13.62372</v>
      </c>
      <c r="I1369">
        <v>58.559699999999999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23602</v>
      </c>
    </row>
    <row r="1370" spans="1:15">
      <c r="A1370" t="s">
        <v>31</v>
      </c>
      <c r="B1370" t="s">
        <v>43</v>
      </c>
      <c r="C1370" t="s">
        <v>45</v>
      </c>
      <c r="D1370" t="s">
        <v>27</v>
      </c>
      <c r="E1370">
        <v>7</v>
      </c>
      <c r="F1370" t="str">
        <f t="shared" si="21"/>
        <v>Average Per Ton1-in-10May System Peak DayAll7</v>
      </c>
      <c r="G1370">
        <v>0.15476110000000001</v>
      </c>
      <c r="H1370">
        <v>0.15476110000000001</v>
      </c>
      <c r="I1370">
        <v>62.926900000000003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23602</v>
      </c>
    </row>
    <row r="1371" spans="1:15">
      <c r="A1371" t="s">
        <v>29</v>
      </c>
      <c r="B1371" t="s">
        <v>43</v>
      </c>
      <c r="C1371" t="s">
        <v>45</v>
      </c>
      <c r="D1371" t="s">
        <v>27</v>
      </c>
      <c r="E1371">
        <v>7</v>
      </c>
      <c r="F1371" t="str">
        <f t="shared" si="21"/>
        <v>Average Per Premise1-in-10May System Peak DayAll7</v>
      </c>
      <c r="G1371">
        <v>0.66340250000000001</v>
      </c>
      <c r="H1371">
        <v>0.66340250000000001</v>
      </c>
      <c r="I1371">
        <v>62.926900000000003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23602</v>
      </c>
    </row>
    <row r="1372" spans="1:15">
      <c r="A1372" t="s">
        <v>30</v>
      </c>
      <c r="B1372" t="s">
        <v>43</v>
      </c>
      <c r="C1372" t="s">
        <v>45</v>
      </c>
      <c r="D1372" t="s">
        <v>27</v>
      </c>
      <c r="E1372">
        <v>7</v>
      </c>
      <c r="F1372" t="str">
        <f t="shared" si="21"/>
        <v>Average Per Device1-in-10May System Peak DayAll7</v>
      </c>
      <c r="G1372">
        <v>0.55136370000000001</v>
      </c>
      <c r="H1372">
        <v>0.55136370000000001</v>
      </c>
      <c r="I1372">
        <v>62.926900000000003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23602</v>
      </c>
    </row>
    <row r="1373" spans="1:15">
      <c r="A1373" t="s">
        <v>52</v>
      </c>
      <c r="B1373" t="s">
        <v>43</v>
      </c>
      <c r="C1373" t="s">
        <v>45</v>
      </c>
      <c r="D1373" t="s">
        <v>27</v>
      </c>
      <c r="E1373">
        <v>7</v>
      </c>
      <c r="F1373" t="str">
        <f t="shared" si="21"/>
        <v>Aggregate1-in-10May System Peak DayAll7</v>
      </c>
      <c r="G1373">
        <v>15.657629999999999</v>
      </c>
      <c r="H1373">
        <v>15.657629999999999</v>
      </c>
      <c r="I1373">
        <v>62.926900000000003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23602</v>
      </c>
    </row>
    <row r="1374" spans="1:15">
      <c r="A1374" t="s">
        <v>31</v>
      </c>
      <c r="B1374" t="s">
        <v>43</v>
      </c>
      <c r="C1374" t="s">
        <v>45</v>
      </c>
      <c r="D1374" t="s">
        <v>27</v>
      </c>
      <c r="E1374">
        <v>8</v>
      </c>
      <c r="F1374" t="str">
        <f t="shared" si="21"/>
        <v>Average Per Ton1-in-10May System Peak DayAll8</v>
      </c>
      <c r="G1374">
        <v>0.16424169999999999</v>
      </c>
      <c r="H1374">
        <v>0.16424169999999999</v>
      </c>
      <c r="I1374">
        <v>70.697999999999993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23602</v>
      </c>
    </row>
    <row r="1375" spans="1:15">
      <c r="A1375" t="s">
        <v>29</v>
      </c>
      <c r="B1375" t="s">
        <v>43</v>
      </c>
      <c r="C1375" t="s">
        <v>45</v>
      </c>
      <c r="D1375" t="s">
        <v>27</v>
      </c>
      <c r="E1375">
        <v>8</v>
      </c>
      <c r="F1375" t="str">
        <f t="shared" si="21"/>
        <v>Average Per Premise1-in-10May System Peak DayAll8</v>
      </c>
      <c r="G1375">
        <v>0.70404259999999996</v>
      </c>
      <c r="H1375">
        <v>0.70404259999999996</v>
      </c>
      <c r="I1375">
        <v>70.697999999999993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23602</v>
      </c>
    </row>
    <row r="1376" spans="1:15">
      <c r="A1376" t="s">
        <v>30</v>
      </c>
      <c r="B1376" t="s">
        <v>43</v>
      </c>
      <c r="C1376" t="s">
        <v>45</v>
      </c>
      <c r="D1376" t="s">
        <v>27</v>
      </c>
      <c r="E1376">
        <v>8</v>
      </c>
      <c r="F1376" t="str">
        <f t="shared" si="21"/>
        <v>Average Per Device1-in-10May System Peak DayAll8</v>
      </c>
      <c r="G1376">
        <v>0.5851402</v>
      </c>
      <c r="H1376">
        <v>0.5851402</v>
      </c>
      <c r="I1376">
        <v>70.697999999999993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23602</v>
      </c>
    </row>
    <row r="1377" spans="1:15">
      <c r="A1377" t="s">
        <v>52</v>
      </c>
      <c r="B1377" t="s">
        <v>43</v>
      </c>
      <c r="C1377" t="s">
        <v>45</v>
      </c>
      <c r="D1377" t="s">
        <v>27</v>
      </c>
      <c r="E1377">
        <v>8</v>
      </c>
      <c r="F1377" t="str">
        <f t="shared" si="21"/>
        <v>Aggregate1-in-10May System Peak DayAll8</v>
      </c>
      <c r="G1377">
        <v>16.616810000000001</v>
      </c>
      <c r="H1377">
        <v>16.616810000000001</v>
      </c>
      <c r="I1377">
        <v>70.697999999999993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23602</v>
      </c>
    </row>
    <row r="1378" spans="1:15">
      <c r="A1378" t="s">
        <v>31</v>
      </c>
      <c r="B1378" t="s">
        <v>43</v>
      </c>
      <c r="C1378" t="s">
        <v>45</v>
      </c>
      <c r="D1378" t="s">
        <v>27</v>
      </c>
      <c r="E1378">
        <v>9</v>
      </c>
      <c r="F1378" t="str">
        <f t="shared" si="21"/>
        <v>Average Per Ton1-in-10May System Peak DayAll9</v>
      </c>
      <c r="G1378">
        <v>0.17969170000000001</v>
      </c>
      <c r="H1378">
        <v>0.17969170000000001</v>
      </c>
      <c r="I1378">
        <v>77.052199999999999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23602</v>
      </c>
    </row>
    <row r="1379" spans="1:15">
      <c r="A1379" t="s">
        <v>29</v>
      </c>
      <c r="B1379" t="s">
        <v>43</v>
      </c>
      <c r="C1379" t="s">
        <v>45</v>
      </c>
      <c r="D1379" t="s">
        <v>27</v>
      </c>
      <c r="E1379">
        <v>9</v>
      </c>
      <c r="F1379" t="str">
        <f t="shared" si="21"/>
        <v>Average Per Premise1-in-10May System Peak DayAll9</v>
      </c>
      <c r="G1379">
        <v>0.77027089999999998</v>
      </c>
      <c r="H1379">
        <v>0.77027089999999998</v>
      </c>
      <c r="I1379">
        <v>77.052199999999999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23602</v>
      </c>
    </row>
    <row r="1380" spans="1:15">
      <c r="A1380" t="s">
        <v>30</v>
      </c>
      <c r="B1380" t="s">
        <v>43</v>
      </c>
      <c r="C1380" t="s">
        <v>45</v>
      </c>
      <c r="D1380" t="s">
        <v>27</v>
      </c>
      <c r="E1380">
        <v>9</v>
      </c>
      <c r="F1380" t="str">
        <f t="shared" si="21"/>
        <v>Average Per Device1-in-10May System Peak DayAll9</v>
      </c>
      <c r="G1380">
        <v>0.64018359999999996</v>
      </c>
      <c r="H1380">
        <v>0.64018359999999996</v>
      </c>
      <c r="I1380">
        <v>77.052199999999999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23602</v>
      </c>
    </row>
    <row r="1381" spans="1:15">
      <c r="A1381" t="s">
        <v>52</v>
      </c>
      <c r="B1381" t="s">
        <v>43</v>
      </c>
      <c r="C1381" t="s">
        <v>45</v>
      </c>
      <c r="D1381" t="s">
        <v>27</v>
      </c>
      <c r="E1381">
        <v>9</v>
      </c>
      <c r="F1381" t="str">
        <f t="shared" si="21"/>
        <v>Aggregate1-in-10May System Peak DayAll9</v>
      </c>
      <c r="G1381">
        <v>18.179929999999999</v>
      </c>
      <c r="H1381">
        <v>18.179929999999999</v>
      </c>
      <c r="I1381">
        <v>77.052199999999999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23602</v>
      </c>
    </row>
    <row r="1382" spans="1:15">
      <c r="A1382" t="s">
        <v>31</v>
      </c>
      <c r="B1382" t="s">
        <v>43</v>
      </c>
      <c r="C1382" t="s">
        <v>45</v>
      </c>
      <c r="D1382" t="s">
        <v>27</v>
      </c>
      <c r="E1382">
        <v>10</v>
      </c>
      <c r="F1382" t="str">
        <f t="shared" si="21"/>
        <v>Average Per Ton1-in-10May System Peak DayAll10</v>
      </c>
      <c r="G1382">
        <v>0.19865620000000001</v>
      </c>
      <c r="H1382">
        <v>0.19865620000000001</v>
      </c>
      <c r="I1382">
        <v>83.355999999999995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23602</v>
      </c>
    </row>
    <row r="1383" spans="1:15">
      <c r="A1383" t="s">
        <v>29</v>
      </c>
      <c r="B1383" t="s">
        <v>43</v>
      </c>
      <c r="C1383" t="s">
        <v>45</v>
      </c>
      <c r="D1383" t="s">
        <v>27</v>
      </c>
      <c r="E1383">
        <v>10</v>
      </c>
      <c r="F1383" t="str">
        <f t="shared" si="21"/>
        <v>Average Per Premise1-in-10May System Peak DayAll10</v>
      </c>
      <c r="G1383">
        <v>0.8515644</v>
      </c>
      <c r="H1383">
        <v>0.8515644</v>
      </c>
      <c r="I1383">
        <v>83.355999999999995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23602</v>
      </c>
    </row>
    <row r="1384" spans="1:15">
      <c r="A1384" t="s">
        <v>30</v>
      </c>
      <c r="B1384" t="s">
        <v>43</v>
      </c>
      <c r="C1384" t="s">
        <v>45</v>
      </c>
      <c r="D1384" t="s">
        <v>27</v>
      </c>
      <c r="E1384">
        <v>10</v>
      </c>
      <c r="F1384" t="str">
        <f t="shared" si="21"/>
        <v>Average Per Device1-in-10May System Peak DayAll10</v>
      </c>
      <c r="G1384">
        <v>0.70774789999999999</v>
      </c>
      <c r="H1384">
        <v>0.70774789999999999</v>
      </c>
      <c r="I1384">
        <v>83.355999999999995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23602</v>
      </c>
    </row>
    <row r="1385" spans="1:15">
      <c r="A1385" t="s">
        <v>52</v>
      </c>
      <c r="B1385" t="s">
        <v>43</v>
      </c>
      <c r="C1385" t="s">
        <v>45</v>
      </c>
      <c r="D1385" t="s">
        <v>27</v>
      </c>
      <c r="E1385">
        <v>10</v>
      </c>
      <c r="F1385" t="str">
        <f t="shared" si="21"/>
        <v>Aggregate1-in-10May System Peak DayAll10</v>
      </c>
      <c r="G1385">
        <v>20.09862</v>
      </c>
      <c r="H1385">
        <v>20.09862</v>
      </c>
      <c r="I1385">
        <v>83.355999999999995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23602</v>
      </c>
    </row>
    <row r="1386" spans="1:15">
      <c r="A1386" t="s">
        <v>31</v>
      </c>
      <c r="B1386" t="s">
        <v>43</v>
      </c>
      <c r="C1386" t="s">
        <v>45</v>
      </c>
      <c r="D1386" t="s">
        <v>27</v>
      </c>
      <c r="E1386">
        <v>11</v>
      </c>
      <c r="F1386" t="str">
        <f t="shared" si="21"/>
        <v>Average Per Ton1-in-10May System Peak DayAll11</v>
      </c>
      <c r="G1386">
        <v>0.23483709999999999</v>
      </c>
      <c r="H1386">
        <v>0.23483709999999999</v>
      </c>
      <c r="I1386">
        <v>88.533299999999997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23602</v>
      </c>
    </row>
    <row r="1387" spans="1:15">
      <c r="A1387" t="s">
        <v>29</v>
      </c>
      <c r="B1387" t="s">
        <v>43</v>
      </c>
      <c r="C1387" t="s">
        <v>45</v>
      </c>
      <c r="D1387" t="s">
        <v>27</v>
      </c>
      <c r="E1387">
        <v>11</v>
      </c>
      <c r="F1387" t="str">
        <f t="shared" si="21"/>
        <v>Average Per Premise1-in-10May System Peak DayAll11</v>
      </c>
      <c r="G1387">
        <v>1.0066580000000001</v>
      </c>
      <c r="H1387">
        <v>1.0066580000000001</v>
      </c>
      <c r="I1387">
        <v>88.533299999999997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23602</v>
      </c>
    </row>
    <row r="1388" spans="1:15">
      <c r="A1388" t="s">
        <v>30</v>
      </c>
      <c r="B1388" t="s">
        <v>43</v>
      </c>
      <c r="C1388" t="s">
        <v>45</v>
      </c>
      <c r="D1388" t="s">
        <v>27</v>
      </c>
      <c r="E1388">
        <v>11</v>
      </c>
      <c r="F1388" t="str">
        <f t="shared" si="21"/>
        <v>Average Per Device1-in-10May System Peak DayAll11</v>
      </c>
      <c r="G1388">
        <v>0.83664879999999997</v>
      </c>
      <c r="H1388">
        <v>0.83664879999999997</v>
      </c>
      <c r="I1388">
        <v>88.533299999999997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23602</v>
      </c>
    </row>
    <row r="1389" spans="1:15">
      <c r="A1389" t="s">
        <v>52</v>
      </c>
      <c r="B1389" t="s">
        <v>43</v>
      </c>
      <c r="C1389" t="s">
        <v>45</v>
      </c>
      <c r="D1389" t="s">
        <v>27</v>
      </c>
      <c r="E1389">
        <v>11</v>
      </c>
      <c r="F1389" t="str">
        <f t="shared" si="21"/>
        <v>Aggregate1-in-10May System Peak DayAll11</v>
      </c>
      <c r="G1389">
        <v>23.759150000000002</v>
      </c>
      <c r="H1389">
        <v>23.759150000000002</v>
      </c>
      <c r="I1389">
        <v>88.533299999999997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23602</v>
      </c>
    </row>
    <row r="1390" spans="1:15">
      <c r="A1390" t="s">
        <v>31</v>
      </c>
      <c r="B1390" t="s">
        <v>43</v>
      </c>
      <c r="C1390" t="s">
        <v>45</v>
      </c>
      <c r="D1390" t="s">
        <v>27</v>
      </c>
      <c r="E1390">
        <v>12</v>
      </c>
      <c r="F1390" t="str">
        <f t="shared" si="21"/>
        <v>Average Per Ton1-in-10May System Peak DayAll12</v>
      </c>
      <c r="G1390">
        <v>0.27583459999999999</v>
      </c>
      <c r="H1390">
        <v>0.27583459999999999</v>
      </c>
      <c r="I1390">
        <v>90.201599999999999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23602</v>
      </c>
    </row>
    <row r="1391" spans="1:15">
      <c r="A1391" t="s">
        <v>29</v>
      </c>
      <c r="B1391" t="s">
        <v>43</v>
      </c>
      <c r="C1391" t="s">
        <v>45</v>
      </c>
      <c r="D1391" t="s">
        <v>27</v>
      </c>
      <c r="E1391">
        <v>12</v>
      </c>
      <c r="F1391" t="str">
        <f t="shared" si="21"/>
        <v>Average Per Premise1-in-10May System Peak DayAll12</v>
      </c>
      <c r="G1391">
        <v>1.182399</v>
      </c>
      <c r="H1391">
        <v>1.182399</v>
      </c>
      <c r="I1391">
        <v>90.201599999999999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23602</v>
      </c>
    </row>
    <row r="1392" spans="1:15">
      <c r="A1392" t="s">
        <v>30</v>
      </c>
      <c r="B1392" t="s">
        <v>43</v>
      </c>
      <c r="C1392" t="s">
        <v>45</v>
      </c>
      <c r="D1392" t="s">
        <v>27</v>
      </c>
      <c r="E1392">
        <v>12</v>
      </c>
      <c r="F1392" t="str">
        <f t="shared" si="21"/>
        <v>Average Per Device1-in-10May System Peak DayAll12</v>
      </c>
      <c r="G1392">
        <v>0.98270950000000001</v>
      </c>
      <c r="H1392">
        <v>0.98270950000000001</v>
      </c>
      <c r="I1392">
        <v>90.201599999999999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23602</v>
      </c>
    </row>
    <row r="1393" spans="1:15">
      <c r="A1393" t="s">
        <v>52</v>
      </c>
      <c r="B1393" t="s">
        <v>43</v>
      </c>
      <c r="C1393" t="s">
        <v>45</v>
      </c>
      <c r="D1393" t="s">
        <v>27</v>
      </c>
      <c r="E1393">
        <v>12</v>
      </c>
      <c r="F1393" t="str">
        <f t="shared" si="21"/>
        <v>Aggregate1-in-10May System Peak DayAll12</v>
      </c>
      <c r="G1393">
        <v>27.906980000000001</v>
      </c>
      <c r="H1393">
        <v>27.906980000000001</v>
      </c>
      <c r="I1393">
        <v>90.201599999999999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23602</v>
      </c>
    </row>
    <row r="1394" spans="1:15">
      <c r="A1394" t="s">
        <v>31</v>
      </c>
      <c r="B1394" t="s">
        <v>43</v>
      </c>
      <c r="C1394" t="s">
        <v>45</v>
      </c>
      <c r="D1394" t="s">
        <v>27</v>
      </c>
      <c r="E1394">
        <v>13</v>
      </c>
      <c r="F1394" t="str">
        <f t="shared" si="21"/>
        <v>Average Per Ton1-in-10May System Peak DayAll13</v>
      </c>
      <c r="G1394">
        <v>0.3176987</v>
      </c>
      <c r="H1394">
        <v>0.3176987</v>
      </c>
      <c r="I1394">
        <v>90.268600000000006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23602</v>
      </c>
    </row>
    <row r="1395" spans="1:15">
      <c r="A1395" t="s">
        <v>29</v>
      </c>
      <c r="B1395" t="s">
        <v>43</v>
      </c>
      <c r="C1395" t="s">
        <v>45</v>
      </c>
      <c r="D1395" t="s">
        <v>27</v>
      </c>
      <c r="E1395">
        <v>13</v>
      </c>
      <c r="F1395" t="str">
        <f t="shared" si="21"/>
        <v>Average Per Premise1-in-10May System Peak DayAll13</v>
      </c>
      <c r="G1395">
        <v>1.361855</v>
      </c>
      <c r="H1395">
        <v>1.361855</v>
      </c>
      <c r="I1395">
        <v>90.268600000000006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23602</v>
      </c>
    </row>
    <row r="1396" spans="1:15">
      <c r="A1396" t="s">
        <v>30</v>
      </c>
      <c r="B1396" t="s">
        <v>43</v>
      </c>
      <c r="C1396" t="s">
        <v>45</v>
      </c>
      <c r="D1396" t="s">
        <v>27</v>
      </c>
      <c r="E1396">
        <v>13</v>
      </c>
      <c r="F1396" t="str">
        <f t="shared" si="21"/>
        <v>Average Per Device1-in-10May System Peak DayAll13</v>
      </c>
      <c r="G1396">
        <v>1.131858</v>
      </c>
      <c r="H1396">
        <v>1.131858</v>
      </c>
      <c r="I1396">
        <v>90.268600000000006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23602</v>
      </c>
    </row>
    <row r="1397" spans="1:15">
      <c r="A1397" t="s">
        <v>52</v>
      </c>
      <c r="B1397" t="s">
        <v>43</v>
      </c>
      <c r="C1397" t="s">
        <v>45</v>
      </c>
      <c r="D1397" t="s">
        <v>27</v>
      </c>
      <c r="E1397">
        <v>13</v>
      </c>
      <c r="F1397" t="str">
        <f t="shared" si="21"/>
        <v>Aggregate1-in-10May System Peak DayAll13</v>
      </c>
      <c r="G1397">
        <v>32.142499999999998</v>
      </c>
      <c r="H1397">
        <v>32.142499999999998</v>
      </c>
      <c r="I1397">
        <v>90.268600000000006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23602</v>
      </c>
    </row>
    <row r="1398" spans="1:15">
      <c r="A1398" t="s">
        <v>31</v>
      </c>
      <c r="B1398" t="s">
        <v>43</v>
      </c>
      <c r="C1398" t="s">
        <v>45</v>
      </c>
      <c r="D1398" t="s">
        <v>27</v>
      </c>
      <c r="E1398">
        <v>14</v>
      </c>
      <c r="F1398" t="str">
        <f t="shared" si="21"/>
        <v>Average Per Ton1-in-10May System Peak DayAll14</v>
      </c>
      <c r="G1398">
        <v>0.2544305</v>
      </c>
      <c r="H1398">
        <v>0.34384819999999999</v>
      </c>
      <c r="I1398">
        <v>88.9054</v>
      </c>
      <c r="J1398">
        <v>5.5655400000000001E-2</v>
      </c>
      <c r="K1398">
        <v>7.56024E-2</v>
      </c>
      <c r="L1398">
        <v>8.9417700000000003E-2</v>
      </c>
      <c r="M1398">
        <v>0.10323300000000001</v>
      </c>
      <c r="N1398">
        <v>0.1231801</v>
      </c>
      <c r="O1398">
        <v>23602</v>
      </c>
    </row>
    <row r="1399" spans="1:15">
      <c r="A1399" t="s">
        <v>29</v>
      </c>
      <c r="B1399" t="s">
        <v>43</v>
      </c>
      <c r="C1399" t="s">
        <v>45</v>
      </c>
      <c r="D1399" t="s">
        <v>27</v>
      </c>
      <c r="E1399">
        <v>14</v>
      </c>
      <c r="F1399" t="str">
        <f t="shared" si="21"/>
        <v>Average Per Premise1-in-10May System Peak DayAll14</v>
      </c>
      <c r="G1399">
        <v>1.0906480000000001</v>
      </c>
      <c r="H1399">
        <v>1.473948</v>
      </c>
      <c r="I1399">
        <v>88.9054</v>
      </c>
      <c r="J1399">
        <v>0.2385737</v>
      </c>
      <c r="K1399">
        <v>0.32407930000000001</v>
      </c>
      <c r="L1399">
        <v>0.38330019999999998</v>
      </c>
      <c r="M1399">
        <v>0.4425211</v>
      </c>
      <c r="N1399">
        <v>0.52802669999999996</v>
      </c>
      <c r="O1399">
        <v>23602</v>
      </c>
    </row>
    <row r="1400" spans="1:15">
      <c r="A1400" t="s">
        <v>30</v>
      </c>
      <c r="B1400" t="s">
        <v>43</v>
      </c>
      <c r="C1400" t="s">
        <v>45</v>
      </c>
      <c r="D1400" t="s">
        <v>27</v>
      </c>
      <c r="E1400">
        <v>14</v>
      </c>
      <c r="F1400" t="str">
        <f t="shared" si="21"/>
        <v>Average Per Device1-in-10May System Peak DayAll14</v>
      </c>
      <c r="G1400">
        <v>0.90645350000000002</v>
      </c>
      <c r="H1400">
        <v>1.22502</v>
      </c>
      <c r="I1400">
        <v>88.9054</v>
      </c>
      <c r="J1400">
        <v>0.19828209999999999</v>
      </c>
      <c r="K1400">
        <v>0.26934710000000001</v>
      </c>
      <c r="L1400">
        <v>0.31856649999999997</v>
      </c>
      <c r="M1400">
        <v>0.3677859</v>
      </c>
      <c r="N1400">
        <v>0.43885089999999999</v>
      </c>
      <c r="O1400">
        <v>23602</v>
      </c>
    </row>
    <row r="1401" spans="1:15">
      <c r="A1401" t="s">
        <v>52</v>
      </c>
      <c r="B1401" t="s">
        <v>43</v>
      </c>
      <c r="C1401" t="s">
        <v>45</v>
      </c>
      <c r="D1401" t="s">
        <v>27</v>
      </c>
      <c r="E1401">
        <v>14</v>
      </c>
      <c r="F1401" t="str">
        <f t="shared" si="21"/>
        <v>Aggregate1-in-10May System Peak DayAll14</v>
      </c>
      <c r="G1401">
        <v>25.74147</v>
      </c>
      <c r="H1401">
        <v>34.788119999999999</v>
      </c>
      <c r="I1401">
        <v>88.9054</v>
      </c>
      <c r="J1401">
        <v>5.6308160000000003</v>
      </c>
      <c r="K1401">
        <v>7.6489190000000002</v>
      </c>
      <c r="L1401">
        <v>9.0466510000000007</v>
      </c>
      <c r="M1401">
        <v>10.444380000000001</v>
      </c>
      <c r="N1401">
        <v>12.462490000000001</v>
      </c>
      <c r="O1401">
        <v>23602</v>
      </c>
    </row>
    <row r="1402" spans="1:15">
      <c r="A1402" t="s">
        <v>31</v>
      </c>
      <c r="B1402" t="s">
        <v>43</v>
      </c>
      <c r="C1402" t="s">
        <v>45</v>
      </c>
      <c r="D1402" t="s">
        <v>27</v>
      </c>
      <c r="E1402">
        <v>15</v>
      </c>
      <c r="F1402" t="str">
        <f t="shared" si="21"/>
        <v>Average Per Ton1-in-10May System Peak DayAll15</v>
      </c>
      <c r="G1402">
        <v>0.26488430000000002</v>
      </c>
      <c r="H1402">
        <v>0.37157390000000001</v>
      </c>
      <c r="I1402">
        <v>87.865600000000001</v>
      </c>
      <c r="J1402">
        <v>6.6320500000000004E-2</v>
      </c>
      <c r="K1402">
        <v>9.0170899999999998E-2</v>
      </c>
      <c r="L1402">
        <v>0.1066896</v>
      </c>
      <c r="M1402">
        <v>0.12320830000000001</v>
      </c>
      <c r="N1402">
        <v>0.14705860000000001</v>
      </c>
      <c r="O1402">
        <v>23602</v>
      </c>
    </row>
    <row r="1403" spans="1:15">
      <c r="A1403" t="s">
        <v>29</v>
      </c>
      <c r="B1403" t="s">
        <v>43</v>
      </c>
      <c r="C1403" t="s">
        <v>45</v>
      </c>
      <c r="D1403" t="s">
        <v>27</v>
      </c>
      <c r="E1403">
        <v>15</v>
      </c>
      <c r="F1403" t="str">
        <f t="shared" si="21"/>
        <v>Average Per Premise1-in-10May System Peak DayAll15</v>
      </c>
      <c r="G1403">
        <v>1.135459</v>
      </c>
      <c r="H1403">
        <v>1.592797</v>
      </c>
      <c r="I1403">
        <v>87.865600000000001</v>
      </c>
      <c r="J1403">
        <v>0.28429110000000002</v>
      </c>
      <c r="K1403">
        <v>0.3865286</v>
      </c>
      <c r="L1403">
        <v>0.45733800000000002</v>
      </c>
      <c r="M1403">
        <v>0.52814740000000004</v>
      </c>
      <c r="N1403">
        <v>0.63038499999999997</v>
      </c>
      <c r="O1403">
        <v>23602</v>
      </c>
    </row>
    <row r="1404" spans="1:15">
      <c r="A1404" t="s">
        <v>30</v>
      </c>
      <c r="B1404" t="s">
        <v>43</v>
      </c>
      <c r="C1404" t="s">
        <v>45</v>
      </c>
      <c r="D1404" t="s">
        <v>27</v>
      </c>
      <c r="E1404">
        <v>15</v>
      </c>
      <c r="F1404" t="str">
        <f t="shared" si="21"/>
        <v>Average Per Device1-in-10May System Peak DayAll15</v>
      </c>
      <c r="G1404">
        <v>0.94369709999999996</v>
      </c>
      <c r="H1404">
        <v>1.323798</v>
      </c>
      <c r="I1404">
        <v>87.865600000000001</v>
      </c>
      <c r="J1404">
        <v>0.2362785</v>
      </c>
      <c r="K1404">
        <v>0.32124970000000003</v>
      </c>
      <c r="L1404">
        <v>0.3801004</v>
      </c>
      <c r="M1404">
        <v>0.43895119999999999</v>
      </c>
      <c r="N1404">
        <v>0.52392229999999995</v>
      </c>
      <c r="O1404">
        <v>23602</v>
      </c>
    </row>
    <row r="1405" spans="1:15">
      <c r="A1405" t="s">
        <v>52</v>
      </c>
      <c r="B1405" t="s">
        <v>43</v>
      </c>
      <c r="C1405" t="s">
        <v>45</v>
      </c>
      <c r="D1405" t="s">
        <v>27</v>
      </c>
      <c r="E1405">
        <v>15</v>
      </c>
      <c r="F1405" t="str">
        <f t="shared" si="21"/>
        <v>Aggregate1-in-10May System Peak DayAll15</v>
      </c>
      <c r="G1405">
        <v>26.799109999999999</v>
      </c>
      <c r="H1405">
        <v>37.593200000000003</v>
      </c>
      <c r="I1405">
        <v>87.865600000000001</v>
      </c>
      <c r="J1405">
        <v>6.7098380000000004</v>
      </c>
      <c r="K1405">
        <v>9.1228479999999994</v>
      </c>
      <c r="L1405">
        <v>10.794090000000001</v>
      </c>
      <c r="M1405">
        <v>12.465339999999999</v>
      </c>
      <c r="N1405">
        <v>14.878349999999999</v>
      </c>
      <c r="O1405">
        <v>23602</v>
      </c>
    </row>
    <row r="1406" spans="1:15">
      <c r="A1406" t="s">
        <v>31</v>
      </c>
      <c r="B1406" t="s">
        <v>43</v>
      </c>
      <c r="C1406" t="s">
        <v>45</v>
      </c>
      <c r="D1406" t="s">
        <v>27</v>
      </c>
      <c r="E1406">
        <v>16</v>
      </c>
      <c r="F1406" t="str">
        <f t="shared" si="21"/>
        <v>Average Per Ton1-in-10May System Peak DayAll16</v>
      </c>
      <c r="G1406">
        <v>0.28553390000000001</v>
      </c>
      <c r="H1406">
        <v>0.40508690000000003</v>
      </c>
      <c r="I1406">
        <v>86.196200000000005</v>
      </c>
      <c r="J1406">
        <v>7.4343400000000004E-2</v>
      </c>
      <c r="K1406">
        <v>0.10105359999999999</v>
      </c>
      <c r="L1406">
        <v>0.11955300000000001</v>
      </c>
      <c r="M1406">
        <v>0.13805239999999999</v>
      </c>
      <c r="N1406">
        <v>0.16476250000000001</v>
      </c>
      <c r="O1406">
        <v>23602</v>
      </c>
    </row>
    <row r="1407" spans="1:15">
      <c r="A1407" t="s">
        <v>29</v>
      </c>
      <c r="B1407" t="s">
        <v>43</v>
      </c>
      <c r="C1407" t="s">
        <v>45</v>
      </c>
      <c r="D1407" t="s">
        <v>27</v>
      </c>
      <c r="E1407">
        <v>16</v>
      </c>
      <c r="F1407" t="str">
        <f t="shared" si="21"/>
        <v>Average Per Premise1-in-10May System Peak DayAll16</v>
      </c>
      <c r="G1407">
        <v>1.2239770000000001</v>
      </c>
      <c r="H1407">
        <v>1.7364550000000001</v>
      </c>
      <c r="I1407">
        <v>86.196200000000005</v>
      </c>
      <c r="J1407">
        <v>0.31868220000000003</v>
      </c>
      <c r="K1407">
        <v>0.43317870000000003</v>
      </c>
      <c r="L1407">
        <v>0.51247860000000001</v>
      </c>
      <c r="M1407">
        <v>0.59177849999999999</v>
      </c>
      <c r="N1407">
        <v>0.70627499999999999</v>
      </c>
      <c r="O1407">
        <v>23602</v>
      </c>
    </row>
    <row r="1408" spans="1:15">
      <c r="A1408" t="s">
        <v>30</v>
      </c>
      <c r="B1408" t="s">
        <v>43</v>
      </c>
      <c r="C1408" t="s">
        <v>45</v>
      </c>
      <c r="D1408" t="s">
        <v>27</v>
      </c>
      <c r="E1408">
        <v>16</v>
      </c>
      <c r="F1408" t="str">
        <f t="shared" si="21"/>
        <v>Average Per Device1-in-10May System Peak DayAll16</v>
      </c>
      <c r="G1408">
        <v>1.0172650000000001</v>
      </c>
      <c r="H1408">
        <v>1.4431940000000001</v>
      </c>
      <c r="I1408">
        <v>86.196200000000005</v>
      </c>
      <c r="J1408">
        <v>0.26486159999999997</v>
      </c>
      <c r="K1408">
        <v>0.36002129999999999</v>
      </c>
      <c r="L1408">
        <v>0.42592859999999999</v>
      </c>
      <c r="M1408">
        <v>0.491836</v>
      </c>
      <c r="N1408">
        <v>0.58699570000000001</v>
      </c>
      <c r="O1408">
        <v>23602</v>
      </c>
    </row>
    <row r="1409" spans="1:15">
      <c r="A1409" t="s">
        <v>52</v>
      </c>
      <c r="B1409" t="s">
        <v>43</v>
      </c>
      <c r="C1409" t="s">
        <v>45</v>
      </c>
      <c r="D1409" t="s">
        <v>27</v>
      </c>
      <c r="E1409">
        <v>16</v>
      </c>
      <c r="F1409" t="str">
        <f t="shared" si="21"/>
        <v>Aggregate1-in-10May System Peak DayAll16</v>
      </c>
      <c r="G1409">
        <v>28.888300000000001</v>
      </c>
      <c r="H1409">
        <v>40.983820000000001</v>
      </c>
      <c r="I1409">
        <v>86.196200000000005</v>
      </c>
      <c r="J1409">
        <v>7.5215379999999996</v>
      </c>
      <c r="K1409">
        <v>10.223879999999999</v>
      </c>
      <c r="L1409">
        <v>12.09552</v>
      </c>
      <c r="M1409">
        <v>13.96716</v>
      </c>
      <c r="N1409">
        <v>16.669499999999999</v>
      </c>
      <c r="O1409">
        <v>23602</v>
      </c>
    </row>
    <row r="1410" spans="1:15">
      <c r="A1410" t="s">
        <v>31</v>
      </c>
      <c r="B1410" t="s">
        <v>43</v>
      </c>
      <c r="C1410" t="s">
        <v>45</v>
      </c>
      <c r="D1410" t="s">
        <v>27</v>
      </c>
      <c r="E1410">
        <v>17</v>
      </c>
      <c r="F1410" t="str">
        <f t="shared" si="21"/>
        <v>Average Per Ton1-in-10May System Peak DayAll17</v>
      </c>
      <c r="G1410">
        <v>0.30941950000000001</v>
      </c>
      <c r="H1410">
        <v>0.44243579999999999</v>
      </c>
      <c r="I1410">
        <v>83.772800000000004</v>
      </c>
      <c r="J1410">
        <v>8.2566200000000006E-2</v>
      </c>
      <c r="K1410">
        <v>0.1123725</v>
      </c>
      <c r="L1410">
        <v>0.1330162</v>
      </c>
      <c r="M1410">
        <v>0.15365999999999999</v>
      </c>
      <c r="N1410">
        <v>0.1834663</v>
      </c>
      <c r="O1410">
        <v>23602</v>
      </c>
    </row>
    <row r="1411" spans="1:15">
      <c r="A1411" t="s">
        <v>29</v>
      </c>
      <c r="B1411" t="s">
        <v>43</v>
      </c>
      <c r="C1411" t="s">
        <v>45</v>
      </c>
      <c r="D1411" t="s">
        <v>27</v>
      </c>
      <c r="E1411">
        <v>17</v>
      </c>
      <c r="F1411" t="str">
        <f t="shared" ref="F1411:F1474" si="22">CONCATENATE(A1411,B1411,C1411,D1411,E1411)</f>
        <v>Average Per Premise1-in-10May System Peak DayAll17</v>
      </c>
      <c r="G1411">
        <v>1.326365</v>
      </c>
      <c r="H1411">
        <v>1.8965559999999999</v>
      </c>
      <c r="I1411">
        <v>83.772800000000004</v>
      </c>
      <c r="J1411">
        <v>0.35393029999999998</v>
      </c>
      <c r="K1411">
        <v>0.48169859999999998</v>
      </c>
      <c r="L1411">
        <v>0.57019059999999999</v>
      </c>
      <c r="M1411">
        <v>0.65868260000000001</v>
      </c>
      <c r="N1411">
        <v>0.78645100000000001</v>
      </c>
      <c r="O1411">
        <v>23602</v>
      </c>
    </row>
    <row r="1412" spans="1:15">
      <c r="A1412" t="s">
        <v>30</v>
      </c>
      <c r="B1412" t="s">
        <v>43</v>
      </c>
      <c r="C1412" t="s">
        <v>45</v>
      </c>
      <c r="D1412" t="s">
        <v>27</v>
      </c>
      <c r="E1412">
        <v>17</v>
      </c>
      <c r="F1412" t="str">
        <f t="shared" si="22"/>
        <v>Average Per Device1-in-10May System Peak DayAll17</v>
      </c>
      <c r="G1412">
        <v>1.1023620000000001</v>
      </c>
      <c r="H1412">
        <v>1.5762560000000001</v>
      </c>
      <c r="I1412">
        <v>83.772800000000004</v>
      </c>
      <c r="J1412">
        <v>0.29415669999999999</v>
      </c>
      <c r="K1412">
        <v>0.40034690000000001</v>
      </c>
      <c r="L1412">
        <v>0.47389389999999998</v>
      </c>
      <c r="M1412">
        <v>0.54744099999999996</v>
      </c>
      <c r="N1412">
        <v>0.65363119999999997</v>
      </c>
      <c r="O1412">
        <v>23602</v>
      </c>
    </row>
    <row r="1413" spans="1:15">
      <c r="A1413" t="s">
        <v>52</v>
      </c>
      <c r="B1413" t="s">
        <v>43</v>
      </c>
      <c r="C1413" t="s">
        <v>45</v>
      </c>
      <c r="D1413" t="s">
        <v>27</v>
      </c>
      <c r="E1413">
        <v>17</v>
      </c>
      <c r="F1413" t="str">
        <f t="shared" si="22"/>
        <v>Aggregate1-in-10May System Peak DayAll17</v>
      </c>
      <c r="G1413">
        <v>31.304870000000001</v>
      </c>
      <c r="H1413">
        <v>44.762509999999999</v>
      </c>
      <c r="I1413">
        <v>83.772800000000004</v>
      </c>
      <c r="J1413">
        <v>8.3534620000000004</v>
      </c>
      <c r="K1413">
        <v>11.36905</v>
      </c>
      <c r="L1413">
        <v>13.45764</v>
      </c>
      <c r="M1413">
        <v>15.54623</v>
      </c>
      <c r="N1413">
        <v>18.561820000000001</v>
      </c>
      <c r="O1413">
        <v>23602</v>
      </c>
    </row>
    <row r="1414" spans="1:15">
      <c r="A1414" t="s">
        <v>31</v>
      </c>
      <c r="B1414" t="s">
        <v>43</v>
      </c>
      <c r="C1414" t="s">
        <v>45</v>
      </c>
      <c r="D1414" t="s">
        <v>27</v>
      </c>
      <c r="E1414">
        <v>18</v>
      </c>
      <c r="F1414" t="str">
        <f t="shared" si="22"/>
        <v>Average Per Ton1-in-10May System Peak DayAll18</v>
      </c>
      <c r="G1414">
        <v>0.3551936</v>
      </c>
      <c r="H1414">
        <v>0.46678259999999999</v>
      </c>
      <c r="I1414">
        <v>82.414699999999996</v>
      </c>
      <c r="J1414">
        <v>6.9332599999999994E-2</v>
      </c>
      <c r="K1414">
        <v>9.4298099999999996E-2</v>
      </c>
      <c r="L1414">
        <v>0.1115891</v>
      </c>
      <c r="M1414">
        <v>0.1288801</v>
      </c>
      <c r="N1414">
        <v>0.1538455</v>
      </c>
      <c r="O1414">
        <v>23602</v>
      </c>
    </row>
    <row r="1415" spans="1:15">
      <c r="A1415" t="s">
        <v>29</v>
      </c>
      <c r="B1415" t="s">
        <v>43</v>
      </c>
      <c r="C1415" t="s">
        <v>45</v>
      </c>
      <c r="D1415" t="s">
        <v>27</v>
      </c>
      <c r="E1415">
        <v>18</v>
      </c>
      <c r="F1415" t="str">
        <f t="shared" si="22"/>
        <v>Average Per Premise1-in-10May System Peak DayAll18</v>
      </c>
      <c r="G1415">
        <v>1.522581</v>
      </c>
      <c r="H1415">
        <v>2.0009209999999999</v>
      </c>
      <c r="I1415">
        <v>82.414699999999996</v>
      </c>
      <c r="J1415">
        <v>0.29720289999999999</v>
      </c>
      <c r="K1415">
        <v>0.40422029999999998</v>
      </c>
      <c r="L1415">
        <v>0.4783404</v>
      </c>
      <c r="M1415">
        <v>0.55246030000000002</v>
      </c>
      <c r="N1415">
        <v>0.6594778</v>
      </c>
      <c r="O1415">
        <v>23602</v>
      </c>
    </row>
    <row r="1416" spans="1:15">
      <c r="A1416" t="s">
        <v>30</v>
      </c>
      <c r="B1416" t="s">
        <v>43</v>
      </c>
      <c r="C1416" t="s">
        <v>45</v>
      </c>
      <c r="D1416" t="s">
        <v>27</v>
      </c>
      <c r="E1416">
        <v>18</v>
      </c>
      <c r="F1416" t="str">
        <f t="shared" si="22"/>
        <v>Average Per Device1-in-10May System Peak DayAll18</v>
      </c>
      <c r="G1416">
        <v>1.2654399999999999</v>
      </c>
      <c r="H1416">
        <v>1.6629959999999999</v>
      </c>
      <c r="I1416">
        <v>82.414699999999996</v>
      </c>
      <c r="J1416">
        <v>0.2470097</v>
      </c>
      <c r="K1416">
        <v>0.33595360000000002</v>
      </c>
      <c r="L1416">
        <v>0.39755580000000001</v>
      </c>
      <c r="M1416">
        <v>0.45915800000000001</v>
      </c>
      <c r="N1416">
        <v>0.54810190000000003</v>
      </c>
      <c r="O1416">
        <v>23602</v>
      </c>
    </row>
    <row r="1417" spans="1:15">
      <c r="A1417" t="s">
        <v>52</v>
      </c>
      <c r="B1417" t="s">
        <v>43</v>
      </c>
      <c r="C1417" t="s">
        <v>45</v>
      </c>
      <c r="D1417" t="s">
        <v>27</v>
      </c>
      <c r="E1417">
        <v>18</v>
      </c>
      <c r="F1417" t="str">
        <f t="shared" si="22"/>
        <v>Aggregate1-in-10May System Peak DayAll18</v>
      </c>
      <c r="G1417">
        <v>35.935960000000001</v>
      </c>
      <c r="H1417">
        <v>47.225749999999998</v>
      </c>
      <c r="I1417">
        <v>82.414699999999996</v>
      </c>
      <c r="J1417">
        <v>7.0145819999999999</v>
      </c>
      <c r="K1417">
        <v>9.5404090000000004</v>
      </c>
      <c r="L1417">
        <v>11.28979</v>
      </c>
      <c r="M1417">
        <v>13.03917</v>
      </c>
      <c r="N1417">
        <v>15.565</v>
      </c>
      <c r="O1417">
        <v>23602</v>
      </c>
    </row>
    <row r="1418" spans="1:15">
      <c r="A1418" t="s">
        <v>31</v>
      </c>
      <c r="B1418" t="s">
        <v>43</v>
      </c>
      <c r="C1418" t="s">
        <v>45</v>
      </c>
      <c r="D1418" t="s">
        <v>27</v>
      </c>
      <c r="E1418">
        <v>19</v>
      </c>
      <c r="F1418" t="str">
        <f t="shared" si="22"/>
        <v>Average Per Ton1-in-10May System Peak DayAll19</v>
      </c>
      <c r="G1418">
        <v>0.46365329999999999</v>
      </c>
      <c r="H1418">
        <v>0.4509917</v>
      </c>
      <c r="I1418">
        <v>81.117800000000003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23602</v>
      </c>
    </row>
    <row r="1419" spans="1:15">
      <c r="A1419" t="s">
        <v>29</v>
      </c>
      <c r="B1419" t="s">
        <v>43</v>
      </c>
      <c r="C1419" t="s">
        <v>45</v>
      </c>
      <c r="D1419" t="s">
        <v>27</v>
      </c>
      <c r="E1419">
        <v>19</v>
      </c>
      <c r="F1419" t="str">
        <f t="shared" si="22"/>
        <v>Average Per Premise1-in-10May System Peak DayAll19</v>
      </c>
      <c r="G1419">
        <v>1.9875069999999999</v>
      </c>
      <c r="H1419">
        <v>1.9332320000000001</v>
      </c>
      <c r="I1419">
        <v>81.117800000000003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23602</v>
      </c>
    </row>
    <row r="1420" spans="1:15">
      <c r="A1420" t="s">
        <v>30</v>
      </c>
      <c r="B1420" t="s">
        <v>43</v>
      </c>
      <c r="C1420" t="s">
        <v>45</v>
      </c>
      <c r="D1420" t="s">
        <v>27</v>
      </c>
      <c r="E1420">
        <v>19</v>
      </c>
      <c r="F1420" t="str">
        <f t="shared" si="22"/>
        <v>Average Per Device1-in-10May System Peak DayAll19</v>
      </c>
      <c r="G1420">
        <v>1.6518470000000001</v>
      </c>
      <c r="H1420">
        <v>1.606738</v>
      </c>
      <c r="I1420">
        <v>81.117800000000003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23602</v>
      </c>
    </row>
    <row r="1421" spans="1:15">
      <c r="A1421" t="s">
        <v>52</v>
      </c>
      <c r="B1421" t="s">
        <v>43</v>
      </c>
      <c r="C1421" t="s">
        <v>45</v>
      </c>
      <c r="D1421" t="s">
        <v>27</v>
      </c>
      <c r="E1421">
        <v>19</v>
      </c>
      <c r="F1421" t="str">
        <f t="shared" si="22"/>
        <v>Aggregate1-in-10May System Peak DayAll19</v>
      </c>
      <c r="G1421">
        <v>46.909149999999997</v>
      </c>
      <c r="H1421">
        <v>45.628140000000002</v>
      </c>
      <c r="I1421">
        <v>81.117800000000003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23602</v>
      </c>
    </row>
    <row r="1422" spans="1:15">
      <c r="A1422" t="s">
        <v>31</v>
      </c>
      <c r="B1422" t="s">
        <v>43</v>
      </c>
      <c r="C1422" t="s">
        <v>45</v>
      </c>
      <c r="D1422" t="s">
        <v>27</v>
      </c>
      <c r="E1422">
        <v>20</v>
      </c>
      <c r="F1422" t="str">
        <f t="shared" si="22"/>
        <v>Average Per Ton1-in-10May System Peak DayAll20</v>
      </c>
      <c r="G1422">
        <v>0.48542960000000002</v>
      </c>
      <c r="H1422">
        <v>0.42546139999999999</v>
      </c>
      <c r="I1422">
        <v>74.920400000000001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23602</v>
      </c>
    </row>
    <row r="1423" spans="1:15">
      <c r="A1423" t="s">
        <v>29</v>
      </c>
      <c r="B1423" t="s">
        <v>43</v>
      </c>
      <c r="C1423" t="s">
        <v>45</v>
      </c>
      <c r="D1423" t="s">
        <v>27</v>
      </c>
      <c r="E1423">
        <v>20</v>
      </c>
      <c r="F1423" t="str">
        <f t="shared" si="22"/>
        <v>Average Per Premise1-in-10May System Peak DayAll20</v>
      </c>
      <c r="G1423">
        <v>2.080854</v>
      </c>
      <c r="H1423">
        <v>1.823793</v>
      </c>
      <c r="I1423">
        <v>74.920400000000001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23602</v>
      </c>
    </row>
    <row r="1424" spans="1:15">
      <c r="A1424" t="s">
        <v>30</v>
      </c>
      <c r="B1424" t="s">
        <v>43</v>
      </c>
      <c r="C1424" t="s">
        <v>45</v>
      </c>
      <c r="D1424" t="s">
        <v>27</v>
      </c>
      <c r="E1424">
        <v>20</v>
      </c>
      <c r="F1424" t="str">
        <f t="shared" si="22"/>
        <v>Average Per Device1-in-10May System Peak DayAll20</v>
      </c>
      <c r="G1424">
        <v>1.7294290000000001</v>
      </c>
      <c r="H1424">
        <v>1.515781</v>
      </c>
      <c r="I1424">
        <v>74.920400000000001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23602</v>
      </c>
    </row>
    <row r="1425" spans="1:15">
      <c r="A1425" t="s">
        <v>52</v>
      </c>
      <c r="B1425" t="s">
        <v>43</v>
      </c>
      <c r="C1425" t="s">
        <v>45</v>
      </c>
      <c r="D1425" t="s">
        <v>27</v>
      </c>
      <c r="E1425">
        <v>20</v>
      </c>
      <c r="F1425" t="str">
        <f t="shared" si="22"/>
        <v>Aggregate1-in-10May System Peak DayAll20</v>
      </c>
      <c r="G1425">
        <v>49.112310000000001</v>
      </c>
      <c r="H1425">
        <v>43.045160000000003</v>
      </c>
      <c r="I1425">
        <v>74.920400000000001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23602</v>
      </c>
    </row>
    <row r="1426" spans="1:15">
      <c r="A1426" t="s">
        <v>31</v>
      </c>
      <c r="B1426" t="s">
        <v>43</v>
      </c>
      <c r="C1426" t="s">
        <v>45</v>
      </c>
      <c r="D1426" t="s">
        <v>27</v>
      </c>
      <c r="E1426">
        <v>21</v>
      </c>
      <c r="F1426" t="str">
        <f t="shared" si="22"/>
        <v>Average Per Ton1-in-10May System Peak DayAll21</v>
      </c>
      <c r="G1426">
        <v>0.46284819999999999</v>
      </c>
      <c r="H1426">
        <v>0.40994079999999999</v>
      </c>
      <c r="I1426">
        <v>69.909199999999998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23602</v>
      </c>
    </row>
    <row r="1427" spans="1:15">
      <c r="A1427" t="s">
        <v>29</v>
      </c>
      <c r="B1427" t="s">
        <v>43</v>
      </c>
      <c r="C1427" t="s">
        <v>45</v>
      </c>
      <c r="D1427" t="s">
        <v>27</v>
      </c>
      <c r="E1427">
        <v>21</v>
      </c>
      <c r="F1427" t="str">
        <f t="shared" si="22"/>
        <v>Average Per Premise1-in-10May System Peak DayAll21</v>
      </c>
      <c r="G1427">
        <v>1.984056</v>
      </c>
      <c r="H1427">
        <v>1.7572620000000001</v>
      </c>
      <c r="I1427">
        <v>69.909199999999998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23602</v>
      </c>
    </row>
    <row r="1428" spans="1:15">
      <c r="A1428" t="s">
        <v>30</v>
      </c>
      <c r="B1428" t="s">
        <v>43</v>
      </c>
      <c r="C1428" t="s">
        <v>45</v>
      </c>
      <c r="D1428" t="s">
        <v>27</v>
      </c>
      <c r="E1428">
        <v>21</v>
      </c>
      <c r="F1428" t="str">
        <f t="shared" si="22"/>
        <v>Average Per Device1-in-10May System Peak DayAll21</v>
      </c>
      <c r="G1428">
        <v>1.648979</v>
      </c>
      <c r="H1428">
        <v>1.4604870000000001</v>
      </c>
      <c r="I1428">
        <v>69.909199999999998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23602</v>
      </c>
    </row>
    <row r="1429" spans="1:15">
      <c r="A1429" t="s">
        <v>52</v>
      </c>
      <c r="B1429" t="s">
        <v>43</v>
      </c>
      <c r="C1429" t="s">
        <v>45</v>
      </c>
      <c r="D1429" t="s">
        <v>27</v>
      </c>
      <c r="E1429">
        <v>21</v>
      </c>
      <c r="F1429" t="str">
        <f t="shared" si="22"/>
        <v>Aggregate1-in-10May System Peak DayAll21</v>
      </c>
      <c r="G1429">
        <v>46.8277</v>
      </c>
      <c r="H1429">
        <v>41.474899999999998</v>
      </c>
      <c r="I1429">
        <v>69.909199999999998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23602</v>
      </c>
    </row>
    <row r="1430" spans="1:15">
      <c r="A1430" t="s">
        <v>31</v>
      </c>
      <c r="B1430" t="s">
        <v>43</v>
      </c>
      <c r="C1430" t="s">
        <v>45</v>
      </c>
      <c r="D1430" t="s">
        <v>27</v>
      </c>
      <c r="E1430">
        <v>22</v>
      </c>
      <c r="F1430" t="str">
        <f t="shared" si="22"/>
        <v>Average Per Ton1-in-10May System Peak DayAll22</v>
      </c>
      <c r="G1430">
        <v>0.4041207</v>
      </c>
      <c r="H1430">
        <v>0.36861969999999999</v>
      </c>
      <c r="I1430">
        <v>67.374600000000001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23602</v>
      </c>
    </row>
    <row r="1431" spans="1:15">
      <c r="A1431" t="s">
        <v>29</v>
      </c>
      <c r="B1431" t="s">
        <v>43</v>
      </c>
      <c r="C1431" t="s">
        <v>45</v>
      </c>
      <c r="D1431" t="s">
        <v>27</v>
      </c>
      <c r="E1431">
        <v>22</v>
      </c>
      <c r="F1431" t="str">
        <f t="shared" si="22"/>
        <v>Average Per Premise1-in-10May System Peak DayAll22</v>
      </c>
      <c r="G1431">
        <v>1.732313</v>
      </c>
      <c r="H1431">
        <v>1.5801339999999999</v>
      </c>
      <c r="I1431">
        <v>67.374600000000001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23602</v>
      </c>
    </row>
    <row r="1432" spans="1:15">
      <c r="A1432" t="s">
        <v>30</v>
      </c>
      <c r="B1432" t="s">
        <v>43</v>
      </c>
      <c r="C1432" t="s">
        <v>45</v>
      </c>
      <c r="D1432" t="s">
        <v>27</v>
      </c>
      <c r="E1432">
        <v>22</v>
      </c>
      <c r="F1432" t="str">
        <f t="shared" si="22"/>
        <v>Average Per Device1-in-10May System Peak DayAll22</v>
      </c>
      <c r="G1432">
        <v>1.439751</v>
      </c>
      <c r="H1432">
        <v>1.3132729999999999</v>
      </c>
      <c r="I1432">
        <v>67.374600000000001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23602</v>
      </c>
    </row>
    <row r="1433" spans="1:15">
      <c r="A1433" t="s">
        <v>52</v>
      </c>
      <c r="B1433" t="s">
        <v>43</v>
      </c>
      <c r="C1433" t="s">
        <v>45</v>
      </c>
      <c r="D1433" t="s">
        <v>27</v>
      </c>
      <c r="E1433">
        <v>22</v>
      </c>
      <c r="F1433" t="str">
        <f t="shared" si="22"/>
        <v>Aggregate1-in-10May System Peak DayAll22</v>
      </c>
      <c r="G1433">
        <v>40.886060000000001</v>
      </c>
      <c r="H1433">
        <v>37.294330000000002</v>
      </c>
      <c r="I1433">
        <v>67.374600000000001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23602</v>
      </c>
    </row>
    <row r="1434" spans="1:15">
      <c r="A1434" t="s">
        <v>31</v>
      </c>
      <c r="B1434" t="s">
        <v>43</v>
      </c>
      <c r="C1434" t="s">
        <v>45</v>
      </c>
      <c r="D1434" t="s">
        <v>27</v>
      </c>
      <c r="E1434">
        <v>23</v>
      </c>
      <c r="F1434" t="str">
        <f t="shared" si="22"/>
        <v>Average Per Ton1-in-10May System Peak DayAll23</v>
      </c>
      <c r="G1434">
        <v>0.32816499999999998</v>
      </c>
      <c r="H1434">
        <v>0.30641079999999998</v>
      </c>
      <c r="I1434">
        <v>65.860100000000003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23602</v>
      </c>
    </row>
    <row r="1435" spans="1:15">
      <c r="A1435" t="s">
        <v>29</v>
      </c>
      <c r="B1435" t="s">
        <v>43</v>
      </c>
      <c r="C1435" t="s">
        <v>45</v>
      </c>
      <c r="D1435" t="s">
        <v>27</v>
      </c>
      <c r="E1435">
        <v>23</v>
      </c>
      <c r="F1435" t="str">
        <f t="shared" si="22"/>
        <v>Average Per Premise1-in-10May System Peak DayAll23</v>
      </c>
      <c r="G1435">
        <v>1.40672</v>
      </c>
      <c r="H1435">
        <v>1.3134680000000001</v>
      </c>
      <c r="I1435">
        <v>65.860100000000003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23602</v>
      </c>
    </row>
    <row r="1436" spans="1:15">
      <c r="A1436" t="s">
        <v>30</v>
      </c>
      <c r="B1436" t="s">
        <v>43</v>
      </c>
      <c r="C1436" t="s">
        <v>45</v>
      </c>
      <c r="D1436" t="s">
        <v>27</v>
      </c>
      <c r="E1436">
        <v>23</v>
      </c>
      <c r="F1436" t="str">
        <f t="shared" si="22"/>
        <v>Average Per Device1-in-10May System Peak DayAll23</v>
      </c>
      <c r="G1436">
        <v>1.169146</v>
      </c>
      <c r="H1436">
        <v>1.0916429999999999</v>
      </c>
      <c r="I1436">
        <v>65.860100000000003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23602</v>
      </c>
    </row>
    <row r="1437" spans="1:15">
      <c r="A1437" t="s">
        <v>52</v>
      </c>
      <c r="B1437" t="s">
        <v>43</v>
      </c>
      <c r="C1437" t="s">
        <v>45</v>
      </c>
      <c r="D1437" t="s">
        <v>27</v>
      </c>
      <c r="E1437">
        <v>23</v>
      </c>
      <c r="F1437" t="str">
        <f t="shared" si="22"/>
        <v>Aggregate1-in-10May System Peak DayAll23</v>
      </c>
      <c r="G1437">
        <v>33.2014</v>
      </c>
      <c r="H1437">
        <v>31.00047</v>
      </c>
      <c r="I1437">
        <v>65.860100000000003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23602</v>
      </c>
    </row>
    <row r="1438" spans="1:15">
      <c r="A1438" t="s">
        <v>31</v>
      </c>
      <c r="B1438" t="s">
        <v>43</v>
      </c>
      <c r="C1438" t="s">
        <v>45</v>
      </c>
      <c r="D1438" t="s">
        <v>27</v>
      </c>
      <c r="E1438">
        <v>24</v>
      </c>
      <c r="F1438" t="str">
        <f t="shared" si="22"/>
        <v>Average Per Ton1-in-10May System Peak DayAll24</v>
      </c>
      <c r="G1438">
        <v>0.26400000000000001</v>
      </c>
      <c r="H1438">
        <v>0.24811159999999999</v>
      </c>
      <c r="I1438">
        <v>62.980899999999998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23602</v>
      </c>
    </row>
    <row r="1439" spans="1:15">
      <c r="A1439" t="s">
        <v>29</v>
      </c>
      <c r="B1439" t="s">
        <v>43</v>
      </c>
      <c r="C1439" t="s">
        <v>45</v>
      </c>
      <c r="D1439" t="s">
        <v>27</v>
      </c>
      <c r="E1439">
        <v>24</v>
      </c>
      <c r="F1439" t="str">
        <f t="shared" si="22"/>
        <v>Average Per Premise1-in-10May System Peak DayAll24</v>
      </c>
      <c r="G1439">
        <v>1.131669</v>
      </c>
      <c r="H1439">
        <v>1.063561</v>
      </c>
      <c r="I1439">
        <v>62.980899999999998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23602</v>
      </c>
    </row>
    <row r="1440" spans="1:15">
      <c r="A1440" t="s">
        <v>30</v>
      </c>
      <c r="B1440" t="s">
        <v>43</v>
      </c>
      <c r="C1440" t="s">
        <v>45</v>
      </c>
      <c r="D1440" t="s">
        <v>27</v>
      </c>
      <c r="E1440">
        <v>24</v>
      </c>
      <c r="F1440" t="str">
        <f t="shared" si="22"/>
        <v>Average Per Device1-in-10May System Peak DayAll24</v>
      </c>
      <c r="G1440">
        <v>0.94054669999999996</v>
      </c>
      <c r="H1440">
        <v>0.88394159999999999</v>
      </c>
      <c r="I1440">
        <v>62.980899999999998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23602</v>
      </c>
    </row>
    <row r="1441" spans="1:15">
      <c r="A1441" t="s">
        <v>52</v>
      </c>
      <c r="B1441" t="s">
        <v>43</v>
      </c>
      <c r="C1441" t="s">
        <v>45</v>
      </c>
      <c r="D1441" t="s">
        <v>27</v>
      </c>
      <c r="E1441">
        <v>24</v>
      </c>
      <c r="F1441" t="str">
        <f t="shared" si="22"/>
        <v>Aggregate1-in-10May System Peak DayAll24</v>
      </c>
      <c r="G1441">
        <v>26.70964</v>
      </c>
      <c r="H1441">
        <v>25.102170000000001</v>
      </c>
      <c r="I1441">
        <v>62.980899999999998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23602</v>
      </c>
    </row>
    <row r="1442" spans="1:15">
      <c r="A1442" t="s">
        <v>31</v>
      </c>
      <c r="B1442" t="s">
        <v>43</v>
      </c>
      <c r="C1442" t="s">
        <v>53</v>
      </c>
      <c r="D1442" t="s">
        <v>33</v>
      </c>
      <c r="E1442">
        <v>1</v>
      </c>
      <c r="F1442" t="str">
        <f t="shared" si="22"/>
        <v>Average Per Ton1-in-10October System Peak Day100% Cycling1</v>
      </c>
      <c r="G1442">
        <v>0.176013</v>
      </c>
      <c r="H1442">
        <v>0.176013</v>
      </c>
      <c r="I1442">
        <v>60.600499999999997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11444</v>
      </c>
    </row>
    <row r="1443" spans="1:15">
      <c r="A1443" t="s">
        <v>29</v>
      </c>
      <c r="B1443" t="s">
        <v>43</v>
      </c>
      <c r="C1443" t="s">
        <v>53</v>
      </c>
      <c r="D1443" t="s">
        <v>33</v>
      </c>
      <c r="E1443">
        <v>1</v>
      </c>
      <c r="F1443" t="str">
        <f t="shared" si="22"/>
        <v>Average Per Premise1-in-10October System Peak Day100% Cycling1</v>
      </c>
      <c r="G1443">
        <v>0.78654469999999999</v>
      </c>
      <c r="H1443">
        <v>0.78654469999999999</v>
      </c>
      <c r="I1443">
        <v>60.600499999999997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11444</v>
      </c>
    </row>
    <row r="1444" spans="1:15">
      <c r="A1444" t="s">
        <v>30</v>
      </c>
      <c r="B1444" t="s">
        <v>43</v>
      </c>
      <c r="C1444" t="s">
        <v>53</v>
      </c>
      <c r="D1444" t="s">
        <v>33</v>
      </c>
      <c r="E1444">
        <v>1</v>
      </c>
      <c r="F1444" t="str">
        <f t="shared" si="22"/>
        <v>Average Per Device1-in-10October System Peak Day100% Cycling1</v>
      </c>
      <c r="G1444">
        <v>0.63802219999999998</v>
      </c>
      <c r="H1444">
        <v>0.63802219999999998</v>
      </c>
      <c r="I1444">
        <v>60.600499999999997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11444</v>
      </c>
    </row>
    <row r="1445" spans="1:15">
      <c r="A1445" t="s">
        <v>52</v>
      </c>
      <c r="B1445" t="s">
        <v>43</v>
      </c>
      <c r="C1445" t="s">
        <v>53</v>
      </c>
      <c r="D1445" t="s">
        <v>33</v>
      </c>
      <c r="E1445">
        <v>1</v>
      </c>
      <c r="F1445" t="str">
        <f t="shared" si="22"/>
        <v>Aggregate1-in-10October System Peak Day100% Cycling1</v>
      </c>
      <c r="G1445">
        <v>9.0012170000000005</v>
      </c>
      <c r="H1445">
        <v>9.0012170000000005</v>
      </c>
      <c r="I1445">
        <v>60.600499999999997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11444</v>
      </c>
    </row>
    <row r="1446" spans="1:15">
      <c r="A1446" t="s">
        <v>31</v>
      </c>
      <c r="B1446" t="s">
        <v>43</v>
      </c>
      <c r="C1446" t="s">
        <v>53</v>
      </c>
      <c r="D1446" t="s">
        <v>33</v>
      </c>
      <c r="E1446">
        <v>2</v>
      </c>
      <c r="F1446" t="str">
        <f t="shared" si="22"/>
        <v>Average Per Ton1-in-10October System Peak Day100% Cycling2</v>
      </c>
      <c r="G1446">
        <v>0.15080370000000001</v>
      </c>
      <c r="H1446">
        <v>0.15080370000000001</v>
      </c>
      <c r="I1446">
        <v>59.861400000000003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11444</v>
      </c>
    </row>
    <row r="1447" spans="1:15">
      <c r="A1447" t="s">
        <v>29</v>
      </c>
      <c r="B1447" t="s">
        <v>43</v>
      </c>
      <c r="C1447" t="s">
        <v>53</v>
      </c>
      <c r="D1447" t="s">
        <v>33</v>
      </c>
      <c r="E1447">
        <v>2</v>
      </c>
      <c r="F1447" t="str">
        <f t="shared" si="22"/>
        <v>Average Per Premise1-in-10October System Peak Day100% Cycling2</v>
      </c>
      <c r="G1447">
        <v>0.67389259999999995</v>
      </c>
      <c r="H1447">
        <v>0.67389259999999995</v>
      </c>
      <c r="I1447">
        <v>59.861400000000003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11444</v>
      </c>
    </row>
    <row r="1448" spans="1:15">
      <c r="A1448" t="s">
        <v>30</v>
      </c>
      <c r="B1448" t="s">
        <v>43</v>
      </c>
      <c r="C1448" t="s">
        <v>53</v>
      </c>
      <c r="D1448" t="s">
        <v>33</v>
      </c>
      <c r="E1448">
        <v>2</v>
      </c>
      <c r="F1448" t="str">
        <f t="shared" si="22"/>
        <v>Average Per Device1-in-10October System Peak Day100% Cycling2</v>
      </c>
      <c r="G1448">
        <v>0.54664210000000002</v>
      </c>
      <c r="H1448">
        <v>0.54664210000000002</v>
      </c>
      <c r="I1448">
        <v>59.861400000000003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11444</v>
      </c>
    </row>
    <row r="1449" spans="1:15">
      <c r="A1449" t="s">
        <v>52</v>
      </c>
      <c r="B1449" t="s">
        <v>43</v>
      </c>
      <c r="C1449" t="s">
        <v>53</v>
      </c>
      <c r="D1449" t="s">
        <v>33</v>
      </c>
      <c r="E1449">
        <v>2</v>
      </c>
      <c r="F1449" t="str">
        <f t="shared" si="22"/>
        <v>Aggregate1-in-10October System Peak Day100% Cycling2</v>
      </c>
      <c r="G1449">
        <v>7.712027</v>
      </c>
      <c r="H1449">
        <v>7.712027</v>
      </c>
      <c r="I1449">
        <v>59.861400000000003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11444</v>
      </c>
    </row>
    <row r="1450" spans="1:15">
      <c r="A1450" t="s">
        <v>31</v>
      </c>
      <c r="B1450" t="s">
        <v>43</v>
      </c>
      <c r="C1450" t="s">
        <v>53</v>
      </c>
      <c r="D1450" t="s">
        <v>33</v>
      </c>
      <c r="E1450">
        <v>3</v>
      </c>
      <c r="F1450" t="str">
        <f t="shared" si="22"/>
        <v>Average Per Ton1-in-10October System Peak Day100% Cycling3</v>
      </c>
      <c r="G1450">
        <v>0.14034179999999999</v>
      </c>
      <c r="H1450">
        <v>0.14034179999999999</v>
      </c>
      <c r="I1450">
        <v>59.161700000000003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11444</v>
      </c>
    </row>
    <row r="1451" spans="1:15">
      <c r="A1451" t="s">
        <v>29</v>
      </c>
      <c r="B1451" t="s">
        <v>43</v>
      </c>
      <c r="C1451" t="s">
        <v>53</v>
      </c>
      <c r="D1451" t="s">
        <v>33</v>
      </c>
      <c r="E1451">
        <v>3</v>
      </c>
      <c r="F1451" t="str">
        <f t="shared" si="22"/>
        <v>Average Per Premise1-in-10October System Peak Day100% Cycling3</v>
      </c>
      <c r="G1451">
        <v>0.62714190000000003</v>
      </c>
      <c r="H1451">
        <v>0.62714190000000003</v>
      </c>
      <c r="I1451">
        <v>59.161700000000003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11444</v>
      </c>
    </row>
    <row r="1452" spans="1:15">
      <c r="A1452" t="s">
        <v>30</v>
      </c>
      <c r="B1452" t="s">
        <v>43</v>
      </c>
      <c r="C1452" t="s">
        <v>53</v>
      </c>
      <c r="D1452" t="s">
        <v>33</v>
      </c>
      <c r="E1452">
        <v>3</v>
      </c>
      <c r="F1452" t="str">
        <f t="shared" si="22"/>
        <v>Average Per Device1-in-10October System Peak Day100% Cycling3</v>
      </c>
      <c r="G1452">
        <v>0.50871929999999999</v>
      </c>
      <c r="H1452">
        <v>0.50871929999999999</v>
      </c>
      <c r="I1452">
        <v>59.161700000000003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11444</v>
      </c>
    </row>
    <row r="1453" spans="1:15">
      <c r="A1453" t="s">
        <v>52</v>
      </c>
      <c r="B1453" t="s">
        <v>43</v>
      </c>
      <c r="C1453" t="s">
        <v>53</v>
      </c>
      <c r="D1453" t="s">
        <v>33</v>
      </c>
      <c r="E1453">
        <v>3</v>
      </c>
      <c r="F1453" t="str">
        <f t="shared" si="22"/>
        <v>Aggregate1-in-10October System Peak Day100% Cycling3</v>
      </c>
      <c r="G1453">
        <v>7.1770120000000004</v>
      </c>
      <c r="H1453">
        <v>7.1770120000000004</v>
      </c>
      <c r="I1453">
        <v>59.161700000000003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11444</v>
      </c>
    </row>
    <row r="1454" spans="1:15">
      <c r="A1454" t="s">
        <v>31</v>
      </c>
      <c r="B1454" t="s">
        <v>43</v>
      </c>
      <c r="C1454" t="s">
        <v>53</v>
      </c>
      <c r="D1454" t="s">
        <v>33</v>
      </c>
      <c r="E1454">
        <v>4</v>
      </c>
      <c r="F1454" t="str">
        <f t="shared" si="22"/>
        <v>Average Per Ton1-in-10October System Peak Day100% Cycling4</v>
      </c>
      <c r="G1454">
        <v>0.12766749999999999</v>
      </c>
      <c r="H1454">
        <v>0.12766749999999999</v>
      </c>
      <c r="I1454">
        <v>58.682400000000001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11444</v>
      </c>
    </row>
    <row r="1455" spans="1:15">
      <c r="A1455" t="s">
        <v>29</v>
      </c>
      <c r="B1455" t="s">
        <v>43</v>
      </c>
      <c r="C1455" t="s">
        <v>53</v>
      </c>
      <c r="D1455" t="s">
        <v>33</v>
      </c>
      <c r="E1455">
        <v>4</v>
      </c>
      <c r="F1455" t="str">
        <f t="shared" si="22"/>
        <v>Average Per Premise1-in-10October System Peak Day100% Cycling4</v>
      </c>
      <c r="G1455">
        <v>0.57050420000000002</v>
      </c>
      <c r="H1455">
        <v>0.57050420000000002</v>
      </c>
      <c r="I1455">
        <v>58.682400000000001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11444</v>
      </c>
    </row>
    <row r="1456" spans="1:15">
      <c r="A1456" t="s">
        <v>30</v>
      </c>
      <c r="B1456" t="s">
        <v>43</v>
      </c>
      <c r="C1456" t="s">
        <v>53</v>
      </c>
      <c r="D1456" t="s">
        <v>33</v>
      </c>
      <c r="E1456">
        <v>4</v>
      </c>
      <c r="F1456" t="str">
        <f t="shared" si="22"/>
        <v>Average Per Device1-in-10October System Peak Day100% Cycling4</v>
      </c>
      <c r="G1456">
        <v>0.46277649999999998</v>
      </c>
      <c r="H1456">
        <v>0.46277649999999998</v>
      </c>
      <c r="I1456">
        <v>58.682400000000001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11444</v>
      </c>
    </row>
    <row r="1457" spans="1:15">
      <c r="A1457" t="s">
        <v>52</v>
      </c>
      <c r="B1457" t="s">
        <v>43</v>
      </c>
      <c r="C1457" t="s">
        <v>53</v>
      </c>
      <c r="D1457" t="s">
        <v>33</v>
      </c>
      <c r="E1457">
        <v>4</v>
      </c>
      <c r="F1457" t="str">
        <f t="shared" si="22"/>
        <v>Aggregate1-in-10October System Peak Day100% Cycling4</v>
      </c>
      <c r="G1457">
        <v>6.5288500000000003</v>
      </c>
      <c r="H1457">
        <v>6.5288500000000003</v>
      </c>
      <c r="I1457">
        <v>58.682400000000001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11444</v>
      </c>
    </row>
    <row r="1458" spans="1:15">
      <c r="A1458" t="s">
        <v>31</v>
      </c>
      <c r="B1458" t="s">
        <v>43</v>
      </c>
      <c r="C1458" t="s">
        <v>53</v>
      </c>
      <c r="D1458" t="s">
        <v>33</v>
      </c>
      <c r="E1458">
        <v>5</v>
      </c>
      <c r="F1458" t="str">
        <f t="shared" si="22"/>
        <v>Average Per Ton1-in-10October System Peak Day100% Cycling5</v>
      </c>
      <c r="G1458">
        <v>0.12557450000000001</v>
      </c>
      <c r="H1458">
        <v>0.12557450000000001</v>
      </c>
      <c r="I1458">
        <v>59.109499999999997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11444</v>
      </c>
    </row>
    <row r="1459" spans="1:15">
      <c r="A1459" t="s">
        <v>29</v>
      </c>
      <c r="B1459" t="s">
        <v>43</v>
      </c>
      <c r="C1459" t="s">
        <v>53</v>
      </c>
      <c r="D1459" t="s">
        <v>33</v>
      </c>
      <c r="E1459">
        <v>5</v>
      </c>
      <c r="F1459" t="str">
        <f t="shared" si="22"/>
        <v>Average Per Premise1-in-10October System Peak Day100% Cycling5</v>
      </c>
      <c r="G1459">
        <v>0.56115139999999997</v>
      </c>
      <c r="H1459">
        <v>0.56115139999999997</v>
      </c>
      <c r="I1459">
        <v>59.109499999999997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11444</v>
      </c>
    </row>
    <row r="1460" spans="1:15">
      <c r="A1460" t="s">
        <v>30</v>
      </c>
      <c r="B1460" t="s">
        <v>43</v>
      </c>
      <c r="C1460" t="s">
        <v>53</v>
      </c>
      <c r="D1460" t="s">
        <v>33</v>
      </c>
      <c r="E1460">
        <v>5</v>
      </c>
      <c r="F1460" t="str">
        <f t="shared" si="22"/>
        <v>Average Per Device1-in-10October System Peak Day100% Cycling5</v>
      </c>
      <c r="G1460">
        <v>0.45518969999999997</v>
      </c>
      <c r="H1460">
        <v>0.45518969999999997</v>
      </c>
      <c r="I1460">
        <v>59.109499999999997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11444</v>
      </c>
    </row>
    <row r="1461" spans="1:15">
      <c r="A1461" t="s">
        <v>52</v>
      </c>
      <c r="B1461" t="s">
        <v>43</v>
      </c>
      <c r="C1461" t="s">
        <v>53</v>
      </c>
      <c r="D1461" t="s">
        <v>33</v>
      </c>
      <c r="E1461">
        <v>5</v>
      </c>
      <c r="F1461" t="str">
        <f t="shared" si="22"/>
        <v>Aggregate1-in-10October System Peak Day100% Cycling5</v>
      </c>
      <c r="G1461">
        <v>6.4218169999999999</v>
      </c>
      <c r="H1461">
        <v>6.4218169999999999</v>
      </c>
      <c r="I1461">
        <v>59.109499999999997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11444</v>
      </c>
    </row>
    <row r="1462" spans="1:15">
      <c r="A1462" t="s">
        <v>31</v>
      </c>
      <c r="B1462" t="s">
        <v>43</v>
      </c>
      <c r="C1462" t="s">
        <v>53</v>
      </c>
      <c r="D1462" t="s">
        <v>33</v>
      </c>
      <c r="E1462">
        <v>6</v>
      </c>
      <c r="F1462" t="str">
        <f t="shared" si="22"/>
        <v>Average Per Ton1-in-10October System Peak Day100% Cycling6</v>
      </c>
      <c r="G1462">
        <v>0.1320114</v>
      </c>
      <c r="H1462">
        <v>0.1320114</v>
      </c>
      <c r="I1462">
        <v>60.8001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11444</v>
      </c>
    </row>
    <row r="1463" spans="1:15">
      <c r="A1463" t="s">
        <v>29</v>
      </c>
      <c r="B1463" t="s">
        <v>43</v>
      </c>
      <c r="C1463" t="s">
        <v>53</v>
      </c>
      <c r="D1463" t="s">
        <v>33</v>
      </c>
      <c r="E1463">
        <v>6</v>
      </c>
      <c r="F1463" t="str">
        <f t="shared" si="22"/>
        <v>Average Per Premise1-in-10October System Peak Day100% Cycling6</v>
      </c>
      <c r="G1463">
        <v>0.58991559999999998</v>
      </c>
      <c r="H1463">
        <v>0.58991559999999998</v>
      </c>
      <c r="I1463">
        <v>60.8001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11444</v>
      </c>
    </row>
    <row r="1464" spans="1:15">
      <c r="A1464" t="s">
        <v>30</v>
      </c>
      <c r="B1464" t="s">
        <v>43</v>
      </c>
      <c r="C1464" t="s">
        <v>53</v>
      </c>
      <c r="D1464" t="s">
        <v>33</v>
      </c>
      <c r="E1464">
        <v>6</v>
      </c>
      <c r="F1464" t="str">
        <f t="shared" si="22"/>
        <v>Average Per Device1-in-10October System Peak Day100% Cycling6</v>
      </c>
      <c r="G1464">
        <v>0.47852240000000001</v>
      </c>
      <c r="H1464">
        <v>0.47852240000000001</v>
      </c>
      <c r="I1464">
        <v>60.8001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11444</v>
      </c>
    </row>
    <row r="1465" spans="1:15">
      <c r="A1465" t="s">
        <v>52</v>
      </c>
      <c r="B1465" t="s">
        <v>43</v>
      </c>
      <c r="C1465" t="s">
        <v>53</v>
      </c>
      <c r="D1465" t="s">
        <v>33</v>
      </c>
      <c r="E1465">
        <v>6</v>
      </c>
      <c r="F1465" t="str">
        <f t="shared" si="22"/>
        <v>Aggregate1-in-10October System Peak Day100% Cycling6</v>
      </c>
      <c r="G1465">
        <v>6.7509940000000004</v>
      </c>
      <c r="H1465">
        <v>6.7509940000000004</v>
      </c>
      <c r="I1465">
        <v>60.8001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11444</v>
      </c>
    </row>
    <row r="1466" spans="1:15">
      <c r="A1466" t="s">
        <v>31</v>
      </c>
      <c r="B1466" t="s">
        <v>43</v>
      </c>
      <c r="C1466" t="s">
        <v>53</v>
      </c>
      <c r="D1466" t="s">
        <v>33</v>
      </c>
      <c r="E1466">
        <v>7</v>
      </c>
      <c r="F1466" t="str">
        <f t="shared" si="22"/>
        <v>Average Per Ton1-in-10October System Peak Day100% Cycling7</v>
      </c>
      <c r="G1466">
        <v>0.15234800000000001</v>
      </c>
      <c r="H1466">
        <v>0.15234800000000001</v>
      </c>
      <c r="I1466">
        <v>60.744100000000003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11444</v>
      </c>
    </row>
    <row r="1467" spans="1:15">
      <c r="A1467" t="s">
        <v>29</v>
      </c>
      <c r="B1467" t="s">
        <v>43</v>
      </c>
      <c r="C1467" t="s">
        <v>53</v>
      </c>
      <c r="D1467" t="s">
        <v>33</v>
      </c>
      <c r="E1467">
        <v>7</v>
      </c>
      <c r="F1467" t="str">
        <f t="shared" si="22"/>
        <v>Average Per Premise1-in-10October System Peak Day100% Cycling7</v>
      </c>
      <c r="G1467">
        <v>0.68079319999999999</v>
      </c>
      <c r="H1467">
        <v>0.68079319999999999</v>
      </c>
      <c r="I1467">
        <v>60.744100000000003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11444</v>
      </c>
    </row>
    <row r="1468" spans="1:15">
      <c r="A1468" t="s">
        <v>30</v>
      </c>
      <c r="B1468" t="s">
        <v>43</v>
      </c>
      <c r="C1468" t="s">
        <v>53</v>
      </c>
      <c r="D1468" t="s">
        <v>33</v>
      </c>
      <c r="E1468">
        <v>7</v>
      </c>
      <c r="F1468" t="str">
        <f t="shared" si="22"/>
        <v>Average Per Device1-in-10October System Peak Day100% Cycling7</v>
      </c>
      <c r="G1468">
        <v>0.5522397</v>
      </c>
      <c r="H1468">
        <v>0.5522397</v>
      </c>
      <c r="I1468">
        <v>60.744100000000003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11444</v>
      </c>
    </row>
    <row r="1469" spans="1:15">
      <c r="A1469" t="s">
        <v>52</v>
      </c>
      <c r="B1469" t="s">
        <v>43</v>
      </c>
      <c r="C1469" t="s">
        <v>53</v>
      </c>
      <c r="D1469" t="s">
        <v>33</v>
      </c>
      <c r="E1469">
        <v>7</v>
      </c>
      <c r="F1469" t="str">
        <f t="shared" si="22"/>
        <v>Aggregate1-in-10October System Peak Day100% Cycling7</v>
      </c>
      <c r="G1469">
        <v>7.7909980000000001</v>
      </c>
      <c r="H1469">
        <v>7.7909980000000001</v>
      </c>
      <c r="I1469">
        <v>60.744100000000003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11444</v>
      </c>
    </row>
    <row r="1470" spans="1:15">
      <c r="A1470" t="s">
        <v>31</v>
      </c>
      <c r="B1470" t="s">
        <v>43</v>
      </c>
      <c r="C1470" t="s">
        <v>53</v>
      </c>
      <c r="D1470" t="s">
        <v>33</v>
      </c>
      <c r="E1470">
        <v>8</v>
      </c>
      <c r="F1470" t="str">
        <f t="shared" si="22"/>
        <v>Average Per Ton1-in-10October System Peak Day100% Cycling8</v>
      </c>
      <c r="G1470">
        <v>0.15933720000000001</v>
      </c>
      <c r="H1470">
        <v>0.15933720000000001</v>
      </c>
      <c r="I1470">
        <v>66.037499999999994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11444</v>
      </c>
    </row>
    <row r="1471" spans="1:15">
      <c r="A1471" t="s">
        <v>29</v>
      </c>
      <c r="B1471" t="s">
        <v>43</v>
      </c>
      <c r="C1471" t="s">
        <v>53</v>
      </c>
      <c r="D1471" t="s">
        <v>33</v>
      </c>
      <c r="E1471">
        <v>8</v>
      </c>
      <c r="F1471" t="str">
        <f t="shared" si="22"/>
        <v>Average Per Premise1-in-10October System Peak Day100% Cycling8</v>
      </c>
      <c r="G1471">
        <v>0.71202580000000004</v>
      </c>
      <c r="H1471">
        <v>0.71202580000000004</v>
      </c>
      <c r="I1471">
        <v>66.037499999999994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11444</v>
      </c>
    </row>
    <row r="1472" spans="1:15">
      <c r="A1472" t="s">
        <v>30</v>
      </c>
      <c r="B1472" t="s">
        <v>43</v>
      </c>
      <c r="C1472" t="s">
        <v>53</v>
      </c>
      <c r="D1472" t="s">
        <v>33</v>
      </c>
      <c r="E1472">
        <v>8</v>
      </c>
      <c r="F1472" t="str">
        <f t="shared" si="22"/>
        <v>Average Per Device1-in-10October System Peak Day100% Cycling8</v>
      </c>
      <c r="G1472">
        <v>0.5775747</v>
      </c>
      <c r="H1472">
        <v>0.5775747</v>
      </c>
      <c r="I1472">
        <v>66.037499999999994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11444</v>
      </c>
    </row>
    <row r="1473" spans="1:15">
      <c r="A1473" t="s">
        <v>52</v>
      </c>
      <c r="B1473" t="s">
        <v>43</v>
      </c>
      <c r="C1473" t="s">
        <v>53</v>
      </c>
      <c r="D1473" t="s">
        <v>33</v>
      </c>
      <c r="E1473">
        <v>8</v>
      </c>
      <c r="F1473" t="str">
        <f t="shared" si="22"/>
        <v>Aggregate1-in-10October System Peak Day100% Cycling8</v>
      </c>
      <c r="G1473">
        <v>8.1484229999999993</v>
      </c>
      <c r="H1473">
        <v>8.1484229999999993</v>
      </c>
      <c r="I1473">
        <v>66.037499999999994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11444</v>
      </c>
    </row>
    <row r="1474" spans="1:15">
      <c r="A1474" t="s">
        <v>31</v>
      </c>
      <c r="B1474" t="s">
        <v>43</v>
      </c>
      <c r="C1474" t="s">
        <v>53</v>
      </c>
      <c r="D1474" t="s">
        <v>33</v>
      </c>
      <c r="E1474">
        <v>9</v>
      </c>
      <c r="F1474" t="str">
        <f t="shared" si="22"/>
        <v>Average Per Ton1-in-10October System Peak Day100% Cycling9</v>
      </c>
      <c r="G1474">
        <v>0.17386589999999999</v>
      </c>
      <c r="H1474">
        <v>0.17386589999999999</v>
      </c>
      <c r="I1474">
        <v>74.740200000000002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11444</v>
      </c>
    </row>
    <row r="1475" spans="1:15">
      <c r="A1475" t="s">
        <v>29</v>
      </c>
      <c r="B1475" t="s">
        <v>43</v>
      </c>
      <c r="C1475" t="s">
        <v>53</v>
      </c>
      <c r="D1475" t="s">
        <v>33</v>
      </c>
      <c r="E1475">
        <v>9</v>
      </c>
      <c r="F1475" t="str">
        <f t="shared" ref="F1475:F1538" si="23">CONCATENATE(A1475,B1475,C1475,D1475,E1475)</f>
        <v>Average Per Premise1-in-10October System Peak Day100% Cycling9</v>
      </c>
      <c r="G1475">
        <v>0.77695000000000003</v>
      </c>
      <c r="H1475">
        <v>0.77695000000000003</v>
      </c>
      <c r="I1475">
        <v>74.740200000000002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11444</v>
      </c>
    </row>
    <row r="1476" spans="1:15">
      <c r="A1476" t="s">
        <v>30</v>
      </c>
      <c r="B1476" t="s">
        <v>43</v>
      </c>
      <c r="C1476" t="s">
        <v>53</v>
      </c>
      <c r="D1476" t="s">
        <v>33</v>
      </c>
      <c r="E1476">
        <v>9</v>
      </c>
      <c r="F1476" t="str">
        <f t="shared" si="23"/>
        <v>Average Per Device1-in-10October System Peak Day100% Cycling9</v>
      </c>
      <c r="G1476">
        <v>0.63023929999999995</v>
      </c>
      <c r="H1476">
        <v>0.63023929999999995</v>
      </c>
      <c r="I1476">
        <v>74.740200000000002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11444</v>
      </c>
    </row>
    <row r="1477" spans="1:15">
      <c r="A1477" t="s">
        <v>52</v>
      </c>
      <c r="B1477" t="s">
        <v>43</v>
      </c>
      <c r="C1477" t="s">
        <v>53</v>
      </c>
      <c r="D1477" t="s">
        <v>33</v>
      </c>
      <c r="E1477">
        <v>9</v>
      </c>
      <c r="F1477" t="str">
        <f t="shared" si="23"/>
        <v>Aggregate1-in-10October System Peak Day100% Cycling9</v>
      </c>
      <c r="G1477">
        <v>8.8914159999999995</v>
      </c>
      <c r="H1477">
        <v>8.8914159999999995</v>
      </c>
      <c r="I1477">
        <v>74.740200000000002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11444</v>
      </c>
    </row>
    <row r="1478" spans="1:15">
      <c r="A1478" t="s">
        <v>31</v>
      </c>
      <c r="B1478" t="s">
        <v>43</v>
      </c>
      <c r="C1478" t="s">
        <v>53</v>
      </c>
      <c r="D1478" t="s">
        <v>33</v>
      </c>
      <c r="E1478">
        <v>10</v>
      </c>
      <c r="F1478" t="str">
        <f t="shared" si="23"/>
        <v>Average Per Ton1-in-10October System Peak Day100% Cycling10</v>
      </c>
      <c r="G1478">
        <v>0.18850230000000001</v>
      </c>
      <c r="H1478">
        <v>0.18850230000000001</v>
      </c>
      <c r="I1478">
        <v>83.414500000000004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11444</v>
      </c>
    </row>
    <row r="1479" spans="1:15">
      <c r="A1479" t="s">
        <v>29</v>
      </c>
      <c r="B1479" t="s">
        <v>43</v>
      </c>
      <c r="C1479" t="s">
        <v>53</v>
      </c>
      <c r="D1479" t="s">
        <v>33</v>
      </c>
      <c r="E1479">
        <v>10</v>
      </c>
      <c r="F1479" t="str">
        <f t="shared" si="23"/>
        <v>Average Per Premise1-in-10October System Peak Day100% Cycling10</v>
      </c>
      <c r="G1479">
        <v>0.84235530000000003</v>
      </c>
      <c r="H1479">
        <v>0.84235530000000003</v>
      </c>
      <c r="I1479">
        <v>83.414500000000004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11444</v>
      </c>
    </row>
    <row r="1480" spans="1:15">
      <c r="A1480" t="s">
        <v>30</v>
      </c>
      <c r="B1480" t="s">
        <v>43</v>
      </c>
      <c r="C1480" t="s">
        <v>53</v>
      </c>
      <c r="D1480" t="s">
        <v>33</v>
      </c>
      <c r="E1480">
        <v>10</v>
      </c>
      <c r="F1480" t="str">
        <f t="shared" si="23"/>
        <v>Average Per Device1-in-10October System Peak Day100% Cycling10</v>
      </c>
      <c r="G1480">
        <v>0.68329419999999996</v>
      </c>
      <c r="H1480">
        <v>0.68329419999999996</v>
      </c>
      <c r="I1480">
        <v>83.414500000000004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11444</v>
      </c>
    </row>
    <row r="1481" spans="1:15">
      <c r="A1481" t="s">
        <v>52</v>
      </c>
      <c r="B1481" t="s">
        <v>43</v>
      </c>
      <c r="C1481" t="s">
        <v>53</v>
      </c>
      <c r="D1481" t="s">
        <v>33</v>
      </c>
      <c r="E1481">
        <v>10</v>
      </c>
      <c r="F1481" t="str">
        <f t="shared" si="23"/>
        <v>Aggregate1-in-10October System Peak Day100% Cycling10</v>
      </c>
      <c r="G1481">
        <v>9.6399139999999992</v>
      </c>
      <c r="H1481">
        <v>9.6399139999999992</v>
      </c>
      <c r="I1481">
        <v>83.414500000000004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11444</v>
      </c>
    </row>
    <row r="1482" spans="1:15">
      <c r="A1482" t="s">
        <v>31</v>
      </c>
      <c r="B1482" t="s">
        <v>43</v>
      </c>
      <c r="C1482" t="s">
        <v>53</v>
      </c>
      <c r="D1482" t="s">
        <v>33</v>
      </c>
      <c r="E1482">
        <v>11</v>
      </c>
      <c r="F1482" t="str">
        <f t="shared" si="23"/>
        <v>Average Per Ton1-in-10October System Peak Day100% Cycling11</v>
      </c>
      <c r="G1482">
        <v>0.216251</v>
      </c>
      <c r="H1482">
        <v>0.216251</v>
      </c>
      <c r="I1482">
        <v>87.415300000000002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11444</v>
      </c>
    </row>
    <row r="1483" spans="1:15">
      <c r="A1483" t="s">
        <v>29</v>
      </c>
      <c r="B1483" t="s">
        <v>43</v>
      </c>
      <c r="C1483" t="s">
        <v>53</v>
      </c>
      <c r="D1483" t="s">
        <v>33</v>
      </c>
      <c r="E1483">
        <v>11</v>
      </c>
      <c r="F1483" t="str">
        <f t="shared" si="23"/>
        <v>Average Per Premise1-in-10October System Peak Day100% Cycling11</v>
      </c>
      <c r="G1483">
        <v>0.96635510000000002</v>
      </c>
      <c r="H1483">
        <v>0.96635510000000002</v>
      </c>
      <c r="I1483">
        <v>87.415300000000002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11444</v>
      </c>
    </row>
    <row r="1484" spans="1:15">
      <c r="A1484" t="s">
        <v>30</v>
      </c>
      <c r="B1484" t="s">
        <v>43</v>
      </c>
      <c r="C1484" t="s">
        <v>53</v>
      </c>
      <c r="D1484" t="s">
        <v>33</v>
      </c>
      <c r="E1484">
        <v>11</v>
      </c>
      <c r="F1484" t="str">
        <f t="shared" si="23"/>
        <v>Average Per Device1-in-10October System Peak Day100% Cycling11</v>
      </c>
      <c r="G1484">
        <v>0.78387929999999995</v>
      </c>
      <c r="H1484">
        <v>0.78387929999999995</v>
      </c>
      <c r="I1484">
        <v>87.415300000000002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11444</v>
      </c>
    </row>
    <row r="1485" spans="1:15">
      <c r="A1485" t="s">
        <v>52</v>
      </c>
      <c r="B1485" t="s">
        <v>43</v>
      </c>
      <c r="C1485" t="s">
        <v>53</v>
      </c>
      <c r="D1485" t="s">
        <v>33</v>
      </c>
      <c r="E1485">
        <v>11</v>
      </c>
      <c r="F1485" t="str">
        <f t="shared" si="23"/>
        <v>Aggregate1-in-10October System Peak Day100% Cycling11</v>
      </c>
      <c r="G1485">
        <v>11.05897</v>
      </c>
      <c r="H1485">
        <v>11.05897</v>
      </c>
      <c r="I1485">
        <v>87.415300000000002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11444</v>
      </c>
    </row>
    <row r="1486" spans="1:15">
      <c r="A1486" t="s">
        <v>31</v>
      </c>
      <c r="B1486" t="s">
        <v>43</v>
      </c>
      <c r="C1486" t="s">
        <v>53</v>
      </c>
      <c r="D1486" t="s">
        <v>33</v>
      </c>
      <c r="E1486">
        <v>12</v>
      </c>
      <c r="F1486" t="str">
        <f t="shared" si="23"/>
        <v>Average Per Ton1-in-10October System Peak Day100% Cycling12</v>
      </c>
      <c r="G1486">
        <v>0.24737029999999999</v>
      </c>
      <c r="H1486">
        <v>0.24737029999999999</v>
      </c>
      <c r="I1486">
        <v>92.488900000000001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11444</v>
      </c>
    </row>
    <row r="1487" spans="1:15">
      <c r="A1487" t="s">
        <v>29</v>
      </c>
      <c r="B1487" t="s">
        <v>43</v>
      </c>
      <c r="C1487" t="s">
        <v>53</v>
      </c>
      <c r="D1487" t="s">
        <v>33</v>
      </c>
      <c r="E1487">
        <v>12</v>
      </c>
      <c r="F1487" t="str">
        <f t="shared" si="23"/>
        <v>Average Per Premise1-in-10October System Peak Day100% Cycling12</v>
      </c>
      <c r="G1487">
        <v>1.1054170000000001</v>
      </c>
      <c r="H1487">
        <v>1.1054170000000001</v>
      </c>
      <c r="I1487">
        <v>92.488900000000001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11444</v>
      </c>
    </row>
    <row r="1488" spans="1:15">
      <c r="A1488" t="s">
        <v>30</v>
      </c>
      <c r="B1488" t="s">
        <v>43</v>
      </c>
      <c r="C1488" t="s">
        <v>53</v>
      </c>
      <c r="D1488" t="s">
        <v>33</v>
      </c>
      <c r="E1488">
        <v>12</v>
      </c>
      <c r="F1488" t="str">
        <f t="shared" si="23"/>
        <v>Average Per Device1-in-10October System Peak Day100% Cycling12</v>
      </c>
      <c r="G1488">
        <v>0.89668239999999999</v>
      </c>
      <c r="H1488">
        <v>0.89668239999999999</v>
      </c>
      <c r="I1488">
        <v>92.488900000000001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11444</v>
      </c>
    </row>
    <row r="1489" spans="1:15">
      <c r="A1489" t="s">
        <v>52</v>
      </c>
      <c r="B1489" t="s">
        <v>43</v>
      </c>
      <c r="C1489" t="s">
        <v>53</v>
      </c>
      <c r="D1489" t="s">
        <v>33</v>
      </c>
      <c r="E1489">
        <v>12</v>
      </c>
      <c r="F1489" t="str">
        <f t="shared" si="23"/>
        <v>Aggregate1-in-10October System Peak Day100% Cycling12</v>
      </c>
      <c r="G1489">
        <v>12.65039</v>
      </c>
      <c r="H1489">
        <v>12.65039</v>
      </c>
      <c r="I1489">
        <v>92.488900000000001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11444</v>
      </c>
    </row>
    <row r="1490" spans="1:15">
      <c r="A1490" t="s">
        <v>31</v>
      </c>
      <c r="B1490" t="s">
        <v>43</v>
      </c>
      <c r="C1490" t="s">
        <v>53</v>
      </c>
      <c r="D1490" t="s">
        <v>33</v>
      </c>
      <c r="E1490">
        <v>13</v>
      </c>
      <c r="F1490" t="str">
        <f t="shared" si="23"/>
        <v>Average Per Ton1-in-10October System Peak Day100% Cycling13</v>
      </c>
      <c r="G1490">
        <v>0.2767927</v>
      </c>
      <c r="H1490">
        <v>0.2767927</v>
      </c>
      <c r="I1490">
        <v>91.580799999999996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11444</v>
      </c>
    </row>
    <row r="1491" spans="1:15">
      <c r="A1491" t="s">
        <v>29</v>
      </c>
      <c r="B1491" t="s">
        <v>43</v>
      </c>
      <c r="C1491" t="s">
        <v>53</v>
      </c>
      <c r="D1491" t="s">
        <v>33</v>
      </c>
      <c r="E1491">
        <v>13</v>
      </c>
      <c r="F1491" t="str">
        <f t="shared" si="23"/>
        <v>Average Per Premise1-in-10October System Peak Day100% Cycling13</v>
      </c>
      <c r="G1491">
        <v>1.236896</v>
      </c>
      <c r="H1491">
        <v>1.236896</v>
      </c>
      <c r="I1491">
        <v>91.580799999999996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11444</v>
      </c>
    </row>
    <row r="1492" spans="1:15">
      <c r="A1492" t="s">
        <v>30</v>
      </c>
      <c r="B1492" t="s">
        <v>43</v>
      </c>
      <c r="C1492" t="s">
        <v>53</v>
      </c>
      <c r="D1492" t="s">
        <v>33</v>
      </c>
      <c r="E1492">
        <v>13</v>
      </c>
      <c r="F1492" t="str">
        <f t="shared" si="23"/>
        <v>Average Per Device1-in-10October System Peak Day100% Cycling13</v>
      </c>
      <c r="G1492">
        <v>1.0033339999999999</v>
      </c>
      <c r="H1492">
        <v>1.0033339999999999</v>
      </c>
      <c r="I1492">
        <v>91.580799999999996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11444</v>
      </c>
    </row>
    <row r="1493" spans="1:15">
      <c r="A1493" t="s">
        <v>52</v>
      </c>
      <c r="B1493" t="s">
        <v>43</v>
      </c>
      <c r="C1493" t="s">
        <v>53</v>
      </c>
      <c r="D1493" t="s">
        <v>33</v>
      </c>
      <c r="E1493">
        <v>13</v>
      </c>
      <c r="F1493" t="str">
        <f t="shared" si="23"/>
        <v>Aggregate1-in-10October System Peak Day100% Cycling13</v>
      </c>
      <c r="G1493">
        <v>14.15504</v>
      </c>
      <c r="H1493">
        <v>14.15504</v>
      </c>
      <c r="I1493">
        <v>91.580799999999996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11444</v>
      </c>
    </row>
    <row r="1494" spans="1:15">
      <c r="A1494" t="s">
        <v>31</v>
      </c>
      <c r="B1494" t="s">
        <v>43</v>
      </c>
      <c r="C1494" t="s">
        <v>53</v>
      </c>
      <c r="D1494" t="s">
        <v>33</v>
      </c>
      <c r="E1494">
        <v>14</v>
      </c>
      <c r="F1494" t="str">
        <f t="shared" si="23"/>
        <v>Average Per Ton1-in-10October System Peak Day100% Cycling14</v>
      </c>
      <c r="G1494">
        <v>0.20455329999999999</v>
      </c>
      <c r="H1494">
        <v>0.29262549999999998</v>
      </c>
      <c r="I1494">
        <v>92.035300000000007</v>
      </c>
      <c r="J1494">
        <v>5.5628400000000001E-2</v>
      </c>
      <c r="K1494">
        <v>7.4796399999999999E-2</v>
      </c>
      <c r="L1494">
        <v>8.8072200000000003E-2</v>
      </c>
      <c r="M1494">
        <v>0.1013479</v>
      </c>
      <c r="N1494">
        <v>0.120516</v>
      </c>
      <c r="O1494">
        <v>11444</v>
      </c>
    </row>
    <row r="1495" spans="1:15">
      <c r="A1495" t="s">
        <v>29</v>
      </c>
      <c r="B1495" t="s">
        <v>43</v>
      </c>
      <c r="C1495" t="s">
        <v>53</v>
      </c>
      <c r="D1495" t="s">
        <v>33</v>
      </c>
      <c r="E1495">
        <v>14</v>
      </c>
      <c r="F1495" t="str">
        <f t="shared" si="23"/>
        <v>Average Per Premise1-in-10October System Peak Day100% Cycling14</v>
      </c>
      <c r="G1495">
        <v>0.91408180000000006</v>
      </c>
      <c r="H1495">
        <v>1.3076479999999999</v>
      </c>
      <c r="I1495">
        <v>92.035300000000007</v>
      </c>
      <c r="J1495">
        <v>0.248585</v>
      </c>
      <c r="K1495">
        <v>0.3342408</v>
      </c>
      <c r="L1495">
        <v>0.39356580000000002</v>
      </c>
      <c r="M1495">
        <v>0.45289079999999998</v>
      </c>
      <c r="N1495">
        <v>0.53854659999999999</v>
      </c>
      <c r="O1495">
        <v>11444</v>
      </c>
    </row>
    <row r="1496" spans="1:15">
      <c r="A1496" t="s">
        <v>30</v>
      </c>
      <c r="B1496" t="s">
        <v>43</v>
      </c>
      <c r="C1496" t="s">
        <v>53</v>
      </c>
      <c r="D1496" t="s">
        <v>33</v>
      </c>
      <c r="E1496">
        <v>14</v>
      </c>
      <c r="F1496" t="str">
        <f t="shared" si="23"/>
        <v>Average Per Device1-in-10October System Peak Day100% Cycling14</v>
      </c>
      <c r="G1496">
        <v>0.74147660000000004</v>
      </c>
      <c r="H1496">
        <v>1.0607260000000001</v>
      </c>
      <c r="I1496">
        <v>92.035300000000007</v>
      </c>
      <c r="J1496">
        <v>0.20164499999999999</v>
      </c>
      <c r="K1496">
        <v>0.27112649999999999</v>
      </c>
      <c r="L1496">
        <v>0.31924920000000001</v>
      </c>
      <c r="M1496">
        <v>0.36737189999999997</v>
      </c>
      <c r="N1496">
        <v>0.4368534</v>
      </c>
      <c r="O1496">
        <v>11444</v>
      </c>
    </row>
    <row r="1497" spans="1:15">
      <c r="A1497" t="s">
        <v>52</v>
      </c>
      <c r="B1497" t="s">
        <v>43</v>
      </c>
      <c r="C1497" t="s">
        <v>53</v>
      </c>
      <c r="D1497" t="s">
        <v>33</v>
      </c>
      <c r="E1497">
        <v>14</v>
      </c>
      <c r="F1497" t="str">
        <f t="shared" si="23"/>
        <v>Aggregate1-in-10October System Peak Day100% Cycling14</v>
      </c>
      <c r="G1497">
        <v>10.460750000000001</v>
      </c>
      <c r="H1497">
        <v>14.96472</v>
      </c>
      <c r="I1497">
        <v>92.035300000000007</v>
      </c>
      <c r="J1497">
        <v>2.8448069999999999</v>
      </c>
      <c r="K1497">
        <v>3.8250519999999999</v>
      </c>
      <c r="L1497">
        <v>4.5039670000000003</v>
      </c>
      <c r="M1497">
        <v>5.1828820000000002</v>
      </c>
      <c r="N1497">
        <v>6.1631270000000002</v>
      </c>
      <c r="O1497">
        <v>11444</v>
      </c>
    </row>
    <row r="1498" spans="1:15">
      <c r="A1498" t="s">
        <v>31</v>
      </c>
      <c r="B1498" t="s">
        <v>43</v>
      </c>
      <c r="C1498" t="s">
        <v>53</v>
      </c>
      <c r="D1498" t="s">
        <v>33</v>
      </c>
      <c r="E1498">
        <v>15</v>
      </c>
      <c r="F1498" t="str">
        <f t="shared" si="23"/>
        <v>Average Per Ton1-in-10October System Peak Day100% Cycling15</v>
      </c>
      <c r="G1498">
        <v>0.2033286</v>
      </c>
      <c r="H1498">
        <v>0.31697439999999999</v>
      </c>
      <c r="I1498">
        <v>94.3352</v>
      </c>
      <c r="J1498">
        <v>7.1781300000000006E-2</v>
      </c>
      <c r="K1498">
        <v>9.6515199999999995E-2</v>
      </c>
      <c r="L1498">
        <v>0.11364589999999999</v>
      </c>
      <c r="M1498">
        <v>0.13077649999999999</v>
      </c>
      <c r="N1498">
        <v>0.15551039999999999</v>
      </c>
      <c r="O1498">
        <v>11444</v>
      </c>
    </row>
    <row r="1499" spans="1:15">
      <c r="A1499" t="s">
        <v>29</v>
      </c>
      <c r="B1499" t="s">
        <v>43</v>
      </c>
      <c r="C1499" t="s">
        <v>53</v>
      </c>
      <c r="D1499" t="s">
        <v>33</v>
      </c>
      <c r="E1499">
        <v>15</v>
      </c>
      <c r="F1499" t="str">
        <f t="shared" si="23"/>
        <v>Average Per Premise1-in-10October System Peak Day100% Cycling15</v>
      </c>
      <c r="G1499">
        <v>0.908609</v>
      </c>
      <c r="H1499">
        <v>1.416455</v>
      </c>
      <c r="I1499">
        <v>94.3352</v>
      </c>
      <c r="J1499">
        <v>0.32076710000000003</v>
      </c>
      <c r="K1499">
        <v>0.43129489999999998</v>
      </c>
      <c r="L1499">
        <v>0.50784620000000003</v>
      </c>
      <c r="M1499">
        <v>0.58439739999999996</v>
      </c>
      <c r="N1499">
        <v>0.69492520000000002</v>
      </c>
      <c r="O1499">
        <v>11444</v>
      </c>
    </row>
    <row r="1500" spans="1:15">
      <c r="A1500" t="s">
        <v>30</v>
      </c>
      <c r="B1500" t="s">
        <v>43</v>
      </c>
      <c r="C1500" t="s">
        <v>53</v>
      </c>
      <c r="D1500" t="s">
        <v>33</v>
      </c>
      <c r="E1500">
        <v>15</v>
      </c>
      <c r="F1500" t="str">
        <f t="shared" si="23"/>
        <v>Average Per Device1-in-10October System Peak Day100% Cycling15</v>
      </c>
      <c r="G1500">
        <v>0.73703730000000001</v>
      </c>
      <c r="H1500">
        <v>1.148987</v>
      </c>
      <c r="I1500">
        <v>94.3352</v>
      </c>
      <c r="J1500">
        <v>0.26019700000000001</v>
      </c>
      <c r="K1500">
        <v>0.3498539</v>
      </c>
      <c r="L1500">
        <v>0.41195009999999999</v>
      </c>
      <c r="M1500">
        <v>0.47404619999999997</v>
      </c>
      <c r="N1500">
        <v>0.56370319999999996</v>
      </c>
      <c r="O1500">
        <v>11444</v>
      </c>
    </row>
    <row r="1501" spans="1:15">
      <c r="A1501" t="s">
        <v>52</v>
      </c>
      <c r="B1501" t="s">
        <v>43</v>
      </c>
      <c r="C1501" t="s">
        <v>53</v>
      </c>
      <c r="D1501" t="s">
        <v>33</v>
      </c>
      <c r="E1501">
        <v>15</v>
      </c>
      <c r="F1501" t="str">
        <f t="shared" si="23"/>
        <v>Aggregate1-in-10October System Peak Day100% Cycling15</v>
      </c>
      <c r="G1501">
        <v>10.39812</v>
      </c>
      <c r="H1501">
        <v>16.209910000000001</v>
      </c>
      <c r="I1501">
        <v>94.3352</v>
      </c>
      <c r="J1501">
        <v>3.6708590000000001</v>
      </c>
      <c r="K1501">
        <v>4.9357389999999999</v>
      </c>
      <c r="L1501">
        <v>5.8117919999999996</v>
      </c>
      <c r="M1501">
        <v>6.6878440000000001</v>
      </c>
      <c r="N1501">
        <v>7.9527239999999999</v>
      </c>
      <c r="O1501">
        <v>11444</v>
      </c>
    </row>
    <row r="1502" spans="1:15">
      <c r="A1502" t="s">
        <v>31</v>
      </c>
      <c r="B1502" t="s">
        <v>43</v>
      </c>
      <c r="C1502" t="s">
        <v>53</v>
      </c>
      <c r="D1502" t="s">
        <v>33</v>
      </c>
      <c r="E1502">
        <v>16</v>
      </c>
      <c r="F1502" t="str">
        <f t="shared" si="23"/>
        <v>Average Per Ton1-in-10October System Peak Day100% Cycling16</v>
      </c>
      <c r="G1502">
        <v>0.2180957</v>
      </c>
      <c r="H1502">
        <v>0.3427576</v>
      </c>
      <c r="I1502">
        <v>94.081999999999994</v>
      </c>
      <c r="J1502">
        <v>7.8739299999999998E-2</v>
      </c>
      <c r="K1502">
        <v>0.1058707</v>
      </c>
      <c r="L1502">
        <v>0.12466190000000001</v>
      </c>
      <c r="M1502">
        <v>0.1434531</v>
      </c>
      <c r="N1502">
        <v>0.1705845</v>
      </c>
      <c r="O1502">
        <v>11444</v>
      </c>
    </row>
    <row r="1503" spans="1:15">
      <c r="A1503" t="s">
        <v>29</v>
      </c>
      <c r="B1503" t="s">
        <v>43</v>
      </c>
      <c r="C1503" t="s">
        <v>53</v>
      </c>
      <c r="D1503" t="s">
        <v>33</v>
      </c>
      <c r="E1503">
        <v>16</v>
      </c>
      <c r="F1503" t="str">
        <f t="shared" si="23"/>
        <v>Average Per Premise1-in-10October System Peak Day100% Cycling16</v>
      </c>
      <c r="G1503">
        <v>0.97459870000000004</v>
      </c>
      <c r="H1503">
        <v>1.5316719999999999</v>
      </c>
      <c r="I1503">
        <v>94.081999999999994</v>
      </c>
      <c r="J1503">
        <v>0.35186000000000001</v>
      </c>
      <c r="K1503">
        <v>0.47310170000000001</v>
      </c>
      <c r="L1503">
        <v>0.55707329999999999</v>
      </c>
      <c r="M1503">
        <v>0.64104490000000003</v>
      </c>
      <c r="N1503">
        <v>0.76228649999999998</v>
      </c>
      <c r="O1503">
        <v>11444</v>
      </c>
    </row>
    <row r="1504" spans="1:15">
      <c r="A1504" t="s">
        <v>30</v>
      </c>
      <c r="B1504" t="s">
        <v>43</v>
      </c>
      <c r="C1504" t="s">
        <v>53</v>
      </c>
      <c r="D1504" t="s">
        <v>33</v>
      </c>
      <c r="E1504">
        <v>16</v>
      </c>
      <c r="F1504" t="str">
        <f t="shared" si="23"/>
        <v>Average Per Device1-in-10October System Peak Day100% Cycling16</v>
      </c>
      <c r="G1504">
        <v>0.7905662</v>
      </c>
      <c r="H1504">
        <v>1.242448</v>
      </c>
      <c r="I1504">
        <v>94.081999999999994</v>
      </c>
      <c r="J1504">
        <v>0.28541870000000003</v>
      </c>
      <c r="K1504">
        <v>0.38376640000000001</v>
      </c>
      <c r="L1504">
        <v>0.4518817</v>
      </c>
      <c r="M1504">
        <v>0.51999700000000004</v>
      </c>
      <c r="N1504">
        <v>0.61834469999999997</v>
      </c>
      <c r="O1504">
        <v>11444</v>
      </c>
    </row>
    <row r="1505" spans="1:15">
      <c r="A1505" t="s">
        <v>52</v>
      </c>
      <c r="B1505" t="s">
        <v>43</v>
      </c>
      <c r="C1505" t="s">
        <v>53</v>
      </c>
      <c r="D1505" t="s">
        <v>33</v>
      </c>
      <c r="E1505">
        <v>16</v>
      </c>
      <c r="F1505" t="str">
        <f t="shared" si="23"/>
        <v>Aggregate1-in-10October System Peak Day100% Cycling16</v>
      </c>
      <c r="G1505">
        <v>11.153309999999999</v>
      </c>
      <c r="H1505">
        <v>17.528449999999999</v>
      </c>
      <c r="I1505">
        <v>94.081999999999994</v>
      </c>
      <c r="J1505">
        <v>4.0266859999999998</v>
      </c>
      <c r="K1505">
        <v>5.4141760000000003</v>
      </c>
      <c r="L1505">
        <v>6.375146</v>
      </c>
      <c r="M1505">
        <v>7.3361169999999998</v>
      </c>
      <c r="N1505">
        <v>8.7236060000000002</v>
      </c>
      <c r="O1505">
        <v>11444</v>
      </c>
    </row>
    <row r="1506" spans="1:15">
      <c r="A1506" t="s">
        <v>31</v>
      </c>
      <c r="B1506" t="s">
        <v>43</v>
      </c>
      <c r="C1506" t="s">
        <v>53</v>
      </c>
      <c r="D1506" t="s">
        <v>33</v>
      </c>
      <c r="E1506">
        <v>17</v>
      </c>
      <c r="F1506" t="str">
        <f t="shared" si="23"/>
        <v>Average Per Ton1-in-10October System Peak Day100% Cycling17</v>
      </c>
      <c r="G1506">
        <v>0.23049169999999999</v>
      </c>
      <c r="H1506">
        <v>0.3841927</v>
      </c>
      <c r="I1506">
        <v>89.325599999999994</v>
      </c>
      <c r="J1506">
        <v>9.7081000000000001E-2</v>
      </c>
      <c r="K1506">
        <v>0.1305325</v>
      </c>
      <c r="L1506">
        <v>0.153701</v>
      </c>
      <c r="M1506">
        <v>0.17686940000000001</v>
      </c>
      <c r="N1506">
        <v>0.21032090000000001</v>
      </c>
      <c r="O1506">
        <v>11444</v>
      </c>
    </row>
    <row r="1507" spans="1:15">
      <c r="A1507" t="s">
        <v>29</v>
      </c>
      <c r="B1507" t="s">
        <v>43</v>
      </c>
      <c r="C1507" t="s">
        <v>53</v>
      </c>
      <c r="D1507" t="s">
        <v>33</v>
      </c>
      <c r="E1507">
        <v>17</v>
      </c>
      <c r="F1507" t="str">
        <f t="shared" si="23"/>
        <v>Average Per Premise1-in-10October System Peak Day100% Cycling17</v>
      </c>
      <c r="G1507">
        <v>1.029992</v>
      </c>
      <c r="H1507">
        <v>1.7168319999999999</v>
      </c>
      <c r="I1507">
        <v>89.325599999999994</v>
      </c>
      <c r="J1507">
        <v>0.43382330000000002</v>
      </c>
      <c r="K1507">
        <v>0.58330729999999997</v>
      </c>
      <c r="L1507">
        <v>0.68683950000000005</v>
      </c>
      <c r="M1507">
        <v>0.79037159999999995</v>
      </c>
      <c r="N1507">
        <v>0.93985549999999995</v>
      </c>
      <c r="O1507">
        <v>11444</v>
      </c>
    </row>
    <row r="1508" spans="1:15">
      <c r="A1508" t="s">
        <v>30</v>
      </c>
      <c r="B1508" t="s">
        <v>43</v>
      </c>
      <c r="C1508" t="s">
        <v>53</v>
      </c>
      <c r="D1508" t="s">
        <v>33</v>
      </c>
      <c r="E1508">
        <v>17</v>
      </c>
      <c r="F1508" t="str">
        <f t="shared" si="23"/>
        <v>Average Per Device1-in-10October System Peak Day100% Cycling17</v>
      </c>
      <c r="G1508">
        <v>0.83549980000000001</v>
      </c>
      <c r="H1508">
        <v>1.392644</v>
      </c>
      <c r="I1508">
        <v>89.325599999999994</v>
      </c>
      <c r="J1508">
        <v>0.35190490000000002</v>
      </c>
      <c r="K1508">
        <v>0.47316200000000003</v>
      </c>
      <c r="L1508">
        <v>0.55714419999999998</v>
      </c>
      <c r="M1508">
        <v>0.64112650000000004</v>
      </c>
      <c r="N1508">
        <v>0.76238360000000005</v>
      </c>
      <c r="O1508">
        <v>11444</v>
      </c>
    </row>
    <row r="1509" spans="1:15">
      <c r="A1509" t="s">
        <v>52</v>
      </c>
      <c r="B1509" t="s">
        <v>43</v>
      </c>
      <c r="C1509" t="s">
        <v>53</v>
      </c>
      <c r="D1509" t="s">
        <v>33</v>
      </c>
      <c r="E1509">
        <v>17</v>
      </c>
      <c r="F1509" t="str">
        <f t="shared" si="23"/>
        <v>Aggregate1-in-10October System Peak Day100% Cycling17</v>
      </c>
      <c r="G1509">
        <v>11.787229999999999</v>
      </c>
      <c r="H1509">
        <v>19.64742</v>
      </c>
      <c r="I1509">
        <v>89.325599999999994</v>
      </c>
      <c r="J1509">
        <v>4.9646739999999996</v>
      </c>
      <c r="K1509">
        <v>6.6753689999999999</v>
      </c>
      <c r="L1509">
        <v>7.8601910000000004</v>
      </c>
      <c r="M1509">
        <v>9.0450130000000009</v>
      </c>
      <c r="N1509">
        <v>10.755710000000001</v>
      </c>
      <c r="O1509">
        <v>11444</v>
      </c>
    </row>
    <row r="1510" spans="1:15">
      <c r="A1510" t="s">
        <v>31</v>
      </c>
      <c r="B1510" t="s">
        <v>43</v>
      </c>
      <c r="C1510" t="s">
        <v>53</v>
      </c>
      <c r="D1510" t="s">
        <v>33</v>
      </c>
      <c r="E1510">
        <v>18</v>
      </c>
      <c r="F1510" t="str">
        <f t="shared" si="23"/>
        <v>Average Per Ton1-in-10October System Peak Day100% Cycling18</v>
      </c>
      <c r="G1510">
        <v>0.2923924</v>
      </c>
      <c r="H1510">
        <v>0.4146262</v>
      </c>
      <c r="I1510">
        <v>85.695099999999996</v>
      </c>
      <c r="J1510">
        <v>7.7205599999999999E-2</v>
      </c>
      <c r="K1510">
        <v>0.1038086</v>
      </c>
      <c r="L1510">
        <v>0.1222338</v>
      </c>
      <c r="M1510">
        <v>0.1406589</v>
      </c>
      <c r="N1510">
        <v>0.16726189999999999</v>
      </c>
      <c r="O1510">
        <v>11444</v>
      </c>
    </row>
    <row r="1511" spans="1:15">
      <c r="A1511" t="s">
        <v>29</v>
      </c>
      <c r="B1511" t="s">
        <v>43</v>
      </c>
      <c r="C1511" t="s">
        <v>53</v>
      </c>
      <c r="D1511" t="s">
        <v>33</v>
      </c>
      <c r="E1511">
        <v>18</v>
      </c>
      <c r="F1511" t="str">
        <f t="shared" si="23"/>
        <v>Average Per Premise1-in-10October System Peak Day100% Cycling18</v>
      </c>
      <c r="G1511">
        <v>1.3066059999999999</v>
      </c>
      <c r="H1511">
        <v>1.8528290000000001</v>
      </c>
      <c r="I1511">
        <v>85.695099999999996</v>
      </c>
      <c r="J1511">
        <v>0.3450067</v>
      </c>
      <c r="K1511">
        <v>0.46388679999999999</v>
      </c>
      <c r="L1511">
        <v>0.54622280000000001</v>
      </c>
      <c r="M1511">
        <v>0.62855890000000003</v>
      </c>
      <c r="N1511">
        <v>0.74743899999999996</v>
      </c>
      <c r="O1511">
        <v>11444</v>
      </c>
    </row>
    <row r="1512" spans="1:15">
      <c r="A1512" t="s">
        <v>30</v>
      </c>
      <c r="B1512" t="s">
        <v>43</v>
      </c>
      <c r="C1512" t="s">
        <v>53</v>
      </c>
      <c r="D1512" t="s">
        <v>33</v>
      </c>
      <c r="E1512">
        <v>18</v>
      </c>
      <c r="F1512" t="str">
        <f t="shared" si="23"/>
        <v>Average Per Device1-in-10October System Peak Day100% Cycling18</v>
      </c>
      <c r="G1512">
        <v>1.0598810000000001</v>
      </c>
      <c r="H1512">
        <v>1.502961</v>
      </c>
      <c r="I1512">
        <v>85.695099999999996</v>
      </c>
      <c r="J1512">
        <v>0.27985939999999998</v>
      </c>
      <c r="K1512">
        <v>0.3762915</v>
      </c>
      <c r="L1512">
        <v>0.44308009999999998</v>
      </c>
      <c r="M1512">
        <v>0.50986869999999995</v>
      </c>
      <c r="N1512">
        <v>0.60630079999999997</v>
      </c>
      <c r="O1512">
        <v>11444</v>
      </c>
    </row>
    <row r="1513" spans="1:15">
      <c r="A1513" t="s">
        <v>52</v>
      </c>
      <c r="B1513" t="s">
        <v>43</v>
      </c>
      <c r="C1513" t="s">
        <v>53</v>
      </c>
      <c r="D1513" t="s">
        <v>33</v>
      </c>
      <c r="E1513">
        <v>18</v>
      </c>
      <c r="F1513" t="str">
        <f t="shared" si="23"/>
        <v>Aggregate1-in-10October System Peak Day100% Cycling18</v>
      </c>
      <c r="G1513">
        <v>14.9528</v>
      </c>
      <c r="H1513">
        <v>21.203769999999999</v>
      </c>
      <c r="I1513">
        <v>85.695099999999996</v>
      </c>
      <c r="J1513">
        <v>3.9482560000000002</v>
      </c>
      <c r="K1513">
        <v>5.3087210000000002</v>
      </c>
      <c r="L1513">
        <v>6.2509740000000003</v>
      </c>
      <c r="M1513">
        <v>7.1932280000000004</v>
      </c>
      <c r="N1513">
        <v>8.5536919999999999</v>
      </c>
      <c r="O1513">
        <v>11444</v>
      </c>
    </row>
    <row r="1514" spans="1:15">
      <c r="A1514" t="s">
        <v>31</v>
      </c>
      <c r="B1514" t="s">
        <v>43</v>
      </c>
      <c r="C1514" t="s">
        <v>53</v>
      </c>
      <c r="D1514" t="s">
        <v>33</v>
      </c>
      <c r="E1514">
        <v>19</v>
      </c>
      <c r="F1514" t="str">
        <f t="shared" si="23"/>
        <v>Average Per Ton1-in-10October System Peak Day100% Cycling19</v>
      </c>
      <c r="G1514">
        <v>0.40422619999999998</v>
      </c>
      <c r="H1514">
        <v>0.41846410000000001</v>
      </c>
      <c r="I1514">
        <v>78.122900000000001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11444</v>
      </c>
    </row>
    <row r="1515" spans="1:15">
      <c r="A1515" t="s">
        <v>29</v>
      </c>
      <c r="B1515" t="s">
        <v>43</v>
      </c>
      <c r="C1515" t="s">
        <v>53</v>
      </c>
      <c r="D1515" t="s">
        <v>33</v>
      </c>
      <c r="E1515">
        <v>19</v>
      </c>
      <c r="F1515" t="str">
        <f t="shared" si="23"/>
        <v>Average Per Premise1-in-10October System Peak Day100% Cycling19</v>
      </c>
      <c r="G1515">
        <v>1.8063549999999999</v>
      </c>
      <c r="H1515">
        <v>1.8699790000000001</v>
      </c>
      <c r="I1515">
        <v>78.122900000000001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11444</v>
      </c>
    </row>
    <row r="1516" spans="1:15">
      <c r="A1516" t="s">
        <v>30</v>
      </c>
      <c r="B1516" t="s">
        <v>43</v>
      </c>
      <c r="C1516" t="s">
        <v>53</v>
      </c>
      <c r="D1516" t="s">
        <v>33</v>
      </c>
      <c r="E1516">
        <v>19</v>
      </c>
      <c r="F1516" t="str">
        <f t="shared" si="23"/>
        <v>Average Per Device1-in-10October System Peak Day100% Cycling19</v>
      </c>
      <c r="G1516">
        <v>1.465263</v>
      </c>
      <c r="H1516">
        <v>1.5168729999999999</v>
      </c>
      <c r="I1516">
        <v>78.122900000000001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11444</v>
      </c>
    </row>
    <row r="1517" spans="1:15">
      <c r="A1517" t="s">
        <v>52</v>
      </c>
      <c r="B1517" t="s">
        <v>43</v>
      </c>
      <c r="C1517" t="s">
        <v>53</v>
      </c>
      <c r="D1517" t="s">
        <v>33</v>
      </c>
      <c r="E1517">
        <v>19</v>
      </c>
      <c r="F1517" t="str">
        <f t="shared" si="23"/>
        <v>Aggregate1-in-10October System Peak Day100% Cycling19</v>
      </c>
      <c r="G1517">
        <v>20.67193</v>
      </c>
      <c r="H1517">
        <v>21.400040000000001</v>
      </c>
      <c r="I1517">
        <v>78.122900000000001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11444</v>
      </c>
    </row>
    <row r="1518" spans="1:15">
      <c r="A1518" t="s">
        <v>31</v>
      </c>
      <c r="B1518" t="s">
        <v>43</v>
      </c>
      <c r="C1518" t="s">
        <v>53</v>
      </c>
      <c r="D1518" t="s">
        <v>33</v>
      </c>
      <c r="E1518">
        <v>20</v>
      </c>
      <c r="F1518" t="str">
        <f t="shared" si="23"/>
        <v>Average Per Ton1-in-10October System Peak Day100% Cycling20</v>
      </c>
      <c r="G1518">
        <v>0.46070169999999999</v>
      </c>
      <c r="H1518">
        <v>0.39921879999999998</v>
      </c>
      <c r="I1518">
        <v>75.1875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11444</v>
      </c>
    </row>
    <row r="1519" spans="1:15">
      <c r="A1519" t="s">
        <v>29</v>
      </c>
      <c r="B1519" t="s">
        <v>43</v>
      </c>
      <c r="C1519" t="s">
        <v>53</v>
      </c>
      <c r="D1519" t="s">
        <v>33</v>
      </c>
      <c r="E1519">
        <v>20</v>
      </c>
      <c r="F1519" t="str">
        <f t="shared" si="23"/>
        <v>Average Per Premise1-in-10October System Peak Day100% Cycling20</v>
      </c>
      <c r="G1519">
        <v>2.0587249999999999</v>
      </c>
      <c r="H1519">
        <v>1.7839780000000001</v>
      </c>
      <c r="I1519">
        <v>75.1875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11444</v>
      </c>
    </row>
    <row r="1520" spans="1:15">
      <c r="A1520" t="s">
        <v>30</v>
      </c>
      <c r="B1520" t="s">
        <v>43</v>
      </c>
      <c r="C1520" t="s">
        <v>53</v>
      </c>
      <c r="D1520" t="s">
        <v>33</v>
      </c>
      <c r="E1520">
        <v>20</v>
      </c>
      <c r="F1520" t="str">
        <f t="shared" si="23"/>
        <v>Average Per Device1-in-10October System Peak Day100% Cycling20</v>
      </c>
      <c r="G1520">
        <v>1.669978</v>
      </c>
      <c r="H1520">
        <v>1.447112</v>
      </c>
      <c r="I1520">
        <v>75.1875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11444</v>
      </c>
    </row>
    <row r="1521" spans="1:15">
      <c r="A1521" t="s">
        <v>52</v>
      </c>
      <c r="B1521" t="s">
        <v>43</v>
      </c>
      <c r="C1521" t="s">
        <v>53</v>
      </c>
      <c r="D1521" t="s">
        <v>33</v>
      </c>
      <c r="E1521">
        <v>20</v>
      </c>
      <c r="F1521" t="str">
        <f t="shared" si="23"/>
        <v>Aggregate1-in-10October System Peak Day100% Cycling20</v>
      </c>
      <c r="G1521">
        <v>23.56005</v>
      </c>
      <c r="H1521">
        <v>20.415849999999999</v>
      </c>
      <c r="I1521">
        <v>75.1875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11444</v>
      </c>
    </row>
    <row r="1522" spans="1:15">
      <c r="A1522" t="s">
        <v>31</v>
      </c>
      <c r="B1522" t="s">
        <v>43</v>
      </c>
      <c r="C1522" t="s">
        <v>53</v>
      </c>
      <c r="D1522" t="s">
        <v>33</v>
      </c>
      <c r="E1522">
        <v>21</v>
      </c>
      <c r="F1522" t="str">
        <f t="shared" si="23"/>
        <v>Average Per Ton1-in-10October System Peak Day100% Cycling21</v>
      </c>
      <c r="G1522">
        <v>0.45749050000000002</v>
      </c>
      <c r="H1522">
        <v>0.3934724</v>
      </c>
      <c r="I1522">
        <v>69.738799999999998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11444</v>
      </c>
    </row>
    <row r="1523" spans="1:15">
      <c r="A1523" t="s">
        <v>29</v>
      </c>
      <c r="B1523" t="s">
        <v>43</v>
      </c>
      <c r="C1523" t="s">
        <v>53</v>
      </c>
      <c r="D1523" t="s">
        <v>33</v>
      </c>
      <c r="E1523">
        <v>21</v>
      </c>
      <c r="F1523" t="str">
        <f t="shared" si="23"/>
        <v>Average Per Premise1-in-10October System Peak Day100% Cycling21</v>
      </c>
      <c r="G1523">
        <v>2.0443760000000002</v>
      </c>
      <c r="H1523">
        <v>1.7582990000000001</v>
      </c>
      <c r="I1523">
        <v>69.738799999999998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11444</v>
      </c>
    </row>
    <row r="1524" spans="1:15">
      <c r="A1524" t="s">
        <v>30</v>
      </c>
      <c r="B1524" t="s">
        <v>43</v>
      </c>
      <c r="C1524" t="s">
        <v>53</v>
      </c>
      <c r="D1524" t="s">
        <v>33</v>
      </c>
      <c r="E1524">
        <v>21</v>
      </c>
      <c r="F1524" t="str">
        <f t="shared" si="23"/>
        <v>Average Per Device1-in-10October System Peak Day100% Cycling21</v>
      </c>
      <c r="G1524">
        <v>1.6583380000000001</v>
      </c>
      <c r="H1524">
        <v>1.426282</v>
      </c>
      <c r="I1524">
        <v>69.738799999999998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11444</v>
      </c>
    </row>
    <row r="1525" spans="1:15">
      <c r="A1525" t="s">
        <v>52</v>
      </c>
      <c r="B1525" t="s">
        <v>43</v>
      </c>
      <c r="C1525" t="s">
        <v>53</v>
      </c>
      <c r="D1525" t="s">
        <v>33</v>
      </c>
      <c r="E1525">
        <v>21</v>
      </c>
      <c r="F1525" t="str">
        <f t="shared" si="23"/>
        <v>Aggregate1-in-10October System Peak Day100% Cycling21</v>
      </c>
      <c r="G1525">
        <v>23.39583</v>
      </c>
      <c r="H1525">
        <v>20.121980000000001</v>
      </c>
      <c r="I1525">
        <v>69.738799999999998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11444</v>
      </c>
    </row>
    <row r="1526" spans="1:15">
      <c r="A1526" t="s">
        <v>31</v>
      </c>
      <c r="B1526" t="s">
        <v>43</v>
      </c>
      <c r="C1526" t="s">
        <v>53</v>
      </c>
      <c r="D1526" t="s">
        <v>33</v>
      </c>
      <c r="E1526">
        <v>22</v>
      </c>
      <c r="F1526" t="str">
        <f t="shared" si="23"/>
        <v>Average Per Ton1-in-10October System Peak Day100% Cycling22</v>
      </c>
      <c r="G1526">
        <v>0.40153879999999997</v>
      </c>
      <c r="H1526">
        <v>0.35417320000000002</v>
      </c>
      <c r="I1526">
        <v>69.921499999999995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11444</v>
      </c>
    </row>
    <row r="1527" spans="1:15">
      <c r="A1527" t="s">
        <v>29</v>
      </c>
      <c r="B1527" t="s">
        <v>43</v>
      </c>
      <c r="C1527" t="s">
        <v>53</v>
      </c>
      <c r="D1527" t="s">
        <v>33</v>
      </c>
      <c r="E1527">
        <v>22</v>
      </c>
      <c r="F1527" t="str">
        <f t="shared" si="23"/>
        <v>Average Per Premise1-in-10October System Peak Day100% Cycling22</v>
      </c>
      <c r="G1527">
        <v>1.794346</v>
      </c>
      <c r="H1527">
        <v>1.5826849999999999</v>
      </c>
      <c r="I1527">
        <v>69.921499999999995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11444</v>
      </c>
    </row>
    <row r="1528" spans="1:15">
      <c r="A1528" t="s">
        <v>30</v>
      </c>
      <c r="B1528" t="s">
        <v>43</v>
      </c>
      <c r="C1528" t="s">
        <v>53</v>
      </c>
      <c r="D1528" t="s">
        <v>33</v>
      </c>
      <c r="E1528">
        <v>22</v>
      </c>
      <c r="F1528" t="str">
        <f t="shared" si="23"/>
        <v>Average Per Device1-in-10October System Peak Day100% Cycling22</v>
      </c>
      <c r="G1528">
        <v>1.4555210000000001</v>
      </c>
      <c r="H1528">
        <v>1.283828</v>
      </c>
      <c r="I1528">
        <v>69.921499999999995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11444</v>
      </c>
    </row>
    <row r="1529" spans="1:15">
      <c r="A1529" t="s">
        <v>52</v>
      </c>
      <c r="B1529" t="s">
        <v>43</v>
      </c>
      <c r="C1529" t="s">
        <v>53</v>
      </c>
      <c r="D1529" t="s">
        <v>33</v>
      </c>
      <c r="E1529">
        <v>22</v>
      </c>
      <c r="F1529" t="str">
        <f t="shared" si="23"/>
        <v>Aggregate1-in-10October System Peak Day100% Cycling22</v>
      </c>
      <c r="G1529">
        <v>20.534490000000002</v>
      </c>
      <c r="H1529">
        <v>18.11224</v>
      </c>
      <c r="I1529">
        <v>69.921499999999995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11444</v>
      </c>
    </row>
    <row r="1530" spans="1:15">
      <c r="A1530" t="s">
        <v>31</v>
      </c>
      <c r="B1530" t="s">
        <v>43</v>
      </c>
      <c r="C1530" t="s">
        <v>53</v>
      </c>
      <c r="D1530" t="s">
        <v>33</v>
      </c>
      <c r="E1530">
        <v>23</v>
      </c>
      <c r="F1530" t="str">
        <f t="shared" si="23"/>
        <v>Average Per Ton1-in-10October System Peak Day100% Cycling23</v>
      </c>
      <c r="G1530">
        <v>0.32574950000000003</v>
      </c>
      <c r="H1530">
        <v>0.2943383</v>
      </c>
      <c r="I1530">
        <v>68.625200000000007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11444</v>
      </c>
    </row>
    <row r="1531" spans="1:15">
      <c r="A1531" t="s">
        <v>29</v>
      </c>
      <c r="B1531" t="s">
        <v>43</v>
      </c>
      <c r="C1531" t="s">
        <v>53</v>
      </c>
      <c r="D1531" t="s">
        <v>33</v>
      </c>
      <c r="E1531">
        <v>23</v>
      </c>
      <c r="F1531" t="str">
        <f t="shared" si="23"/>
        <v>Average Per Premise1-in-10October System Peak Day100% Cycling23</v>
      </c>
      <c r="G1531">
        <v>1.455668</v>
      </c>
      <c r="H1531">
        <v>1.315302</v>
      </c>
      <c r="I1531">
        <v>68.625200000000007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11444</v>
      </c>
    </row>
    <row r="1532" spans="1:15">
      <c r="A1532" t="s">
        <v>30</v>
      </c>
      <c r="B1532" t="s">
        <v>43</v>
      </c>
      <c r="C1532" t="s">
        <v>53</v>
      </c>
      <c r="D1532" t="s">
        <v>33</v>
      </c>
      <c r="E1532">
        <v>23</v>
      </c>
      <c r="F1532" t="str">
        <f t="shared" si="23"/>
        <v>Average Per Device1-in-10October System Peak Day100% Cycling23</v>
      </c>
      <c r="G1532">
        <v>1.180796</v>
      </c>
      <c r="H1532">
        <v>1.066935</v>
      </c>
      <c r="I1532">
        <v>68.625200000000007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11444</v>
      </c>
    </row>
    <row r="1533" spans="1:15">
      <c r="A1533" t="s">
        <v>52</v>
      </c>
      <c r="B1533" t="s">
        <v>43</v>
      </c>
      <c r="C1533" t="s">
        <v>53</v>
      </c>
      <c r="D1533" t="s">
        <v>33</v>
      </c>
      <c r="E1533">
        <v>23</v>
      </c>
      <c r="F1533" t="str">
        <f t="shared" si="23"/>
        <v>Aggregate1-in-10October System Peak Day100% Cycling23</v>
      </c>
      <c r="G1533">
        <v>16.658670000000001</v>
      </c>
      <c r="H1533">
        <v>15.05231</v>
      </c>
      <c r="I1533">
        <v>68.625200000000007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11444</v>
      </c>
    </row>
    <row r="1534" spans="1:15">
      <c r="A1534" t="s">
        <v>31</v>
      </c>
      <c r="B1534" t="s">
        <v>43</v>
      </c>
      <c r="C1534" t="s">
        <v>53</v>
      </c>
      <c r="D1534" t="s">
        <v>33</v>
      </c>
      <c r="E1534">
        <v>24</v>
      </c>
      <c r="F1534" t="str">
        <f t="shared" si="23"/>
        <v>Average Per Ton1-in-10October System Peak Day100% Cycling24</v>
      </c>
      <c r="G1534">
        <v>0.25368309999999999</v>
      </c>
      <c r="H1534">
        <v>0.2350863</v>
      </c>
      <c r="I1534">
        <v>67.125699999999995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11444</v>
      </c>
    </row>
    <row r="1535" spans="1:15">
      <c r="A1535" t="s">
        <v>29</v>
      </c>
      <c r="B1535" t="s">
        <v>43</v>
      </c>
      <c r="C1535" t="s">
        <v>53</v>
      </c>
      <c r="D1535" t="s">
        <v>33</v>
      </c>
      <c r="E1535">
        <v>24</v>
      </c>
      <c r="F1535" t="str">
        <f t="shared" si="23"/>
        <v>Average Per Premise1-in-10October System Peak Day100% Cycling24</v>
      </c>
      <c r="G1535">
        <v>1.1336269999999999</v>
      </c>
      <c r="H1535">
        <v>1.050524</v>
      </c>
      <c r="I1535">
        <v>67.125699999999995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11444</v>
      </c>
    </row>
    <row r="1536" spans="1:15">
      <c r="A1536" t="s">
        <v>30</v>
      </c>
      <c r="B1536" t="s">
        <v>43</v>
      </c>
      <c r="C1536" t="s">
        <v>53</v>
      </c>
      <c r="D1536" t="s">
        <v>33</v>
      </c>
      <c r="E1536">
        <v>24</v>
      </c>
      <c r="F1536" t="str">
        <f t="shared" si="23"/>
        <v>Average Per Device1-in-10October System Peak Day100% Cycling24</v>
      </c>
      <c r="G1536">
        <v>0.91956530000000003</v>
      </c>
      <c r="H1536">
        <v>0.85215439999999998</v>
      </c>
      <c r="I1536">
        <v>67.125699999999995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11444</v>
      </c>
    </row>
    <row r="1537" spans="1:15">
      <c r="A1537" t="s">
        <v>52</v>
      </c>
      <c r="B1537" t="s">
        <v>43</v>
      </c>
      <c r="C1537" t="s">
        <v>53</v>
      </c>
      <c r="D1537" t="s">
        <v>33</v>
      </c>
      <c r="E1537">
        <v>24</v>
      </c>
      <c r="F1537" t="str">
        <f t="shared" si="23"/>
        <v>Aggregate1-in-10October System Peak Day100% Cycling24</v>
      </c>
      <c r="G1537">
        <v>12.973229999999999</v>
      </c>
      <c r="H1537">
        <v>12.02219</v>
      </c>
      <c r="I1537">
        <v>67.125699999999995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11444</v>
      </c>
    </row>
    <row r="1538" spans="1:15">
      <c r="A1538" t="s">
        <v>31</v>
      </c>
      <c r="B1538" t="s">
        <v>43</v>
      </c>
      <c r="C1538" t="s">
        <v>53</v>
      </c>
      <c r="D1538" t="s">
        <v>32</v>
      </c>
      <c r="E1538">
        <v>1</v>
      </c>
      <c r="F1538" t="str">
        <f t="shared" si="23"/>
        <v>Average Per Ton1-in-10October System Peak Day50% Cycling1</v>
      </c>
      <c r="G1538">
        <v>0.22335559999999999</v>
      </c>
      <c r="H1538">
        <v>0.22335559999999999</v>
      </c>
      <c r="I1538">
        <v>60.336599999999997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12158</v>
      </c>
    </row>
    <row r="1539" spans="1:15">
      <c r="A1539" t="s">
        <v>29</v>
      </c>
      <c r="B1539" t="s">
        <v>43</v>
      </c>
      <c r="C1539" t="s">
        <v>53</v>
      </c>
      <c r="D1539" t="s">
        <v>32</v>
      </c>
      <c r="E1539">
        <v>1</v>
      </c>
      <c r="F1539" t="str">
        <f t="shared" ref="F1539:F1602" si="24">CONCATENATE(A1539,B1539,C1539,D1539,E1539)</f>
        <v>Average Per Premise1-in-10October System Peak Day50% Cycling1</v>
      </c>
      <c r="G1539">
        <v>0.91916759999999997</v>
      </c>
      <c r="H1539">
        <v>0.91916759999999997</v>
      </c>
      <c r="I1539">
        <v>60.336599999999997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12158</v>
      </c>
    </row>
    <row r="1540" spans="1:15">
      <c r="A1540" t="s">
        <v>30</v>
      </c>
      <c r="B1540" t="s">
        <v>43</v>
      </c>
      <c r="C1540" t="s">
        <v>53</v>
      </c>
      <c r="D1540" t="s">
        <v>32</v>
      </c>
      <c r="E1540">
        <v>1</v>
      </c>
      <c r="F1540" t="str">
        <f t="shared" si="24"/>
        <v>Average Per Device1-in-10October System Peak Day50% Cycling1</v>
      </c>
      <c r="G1540">
        <v>0.78203219999999996</v>
      </c>
      <c r="H1540">
        <v>0.78203219999999996</v>
      </c>
      <c r="I1540">
        <v>60.336599999999997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12158</v>
      </c>
    </row>
    <row r="1541" spans="1:15">
      <c r="A1541" t="s">
        <v>52</v>
      </c>
      <c r="B1541" t="s">
        <v>43</v>
      </c>
      <c r="C1541" t="s">
        <v>53</v>
      </c>
      <c r="D1541" t="s">
        <v>32</v>
      </c>
      <c r="E1541">
        <v>1</v>
      </c>
      <c r="F1541" t="str">
        <f t="shared" si="24"/>
        <v>Aggregate1-in-10October System Peak Day50% Cycling1</v>
      </c>
      <c r="G1541">
        <v>11.175240000000001</v>
      </c>
      <c r="H1541">
        <v>11.175240000000001</v>
      </c>
      <c r="I1541">
        <v>60.336599999999997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12158</v>
      </c>
    </row>
    <row r="1542" spans="1:15">
      <c r="A1542" t="s">
        <v>31</v>
      </c>
      <c r="B1542" t="s">
        <v>43</v>
      </c>
      <c r="C1542" t="s">
        <v>53</v>
      </c>
      <c r="D1542" t="s">
        <v>32</v>
      </c>
      <c r="E1542">
        <v>2</v>
      </c>
      <c r="F1542" t="str">
        <f t="shared" si="24"/>
        <v>Average Per Ton1-in-10October System Peak Day50% Cycling2</v>
      </c>
      <c r="G1542">
        <v>0.19565569999999999</v>
      </c>
      <c r="H1542">
        <v>0.19565569999999999</v>
      </c>
      <c r="I1542">
        <v>59.603999999999999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12158</v>
      </c>
    </row>
    <row r="1543" spans="1:15">
      <c r="A1543" t="s">
        <v>29</v>
      </c>
      <c r="B1543" t="s">
        <v>43</v>
      </c>
      <c r="C1543" t="s">
        <v>53</v>
      </c>
      <c r="D1543" t="s">
        <v>32</v>
      </c>
      <c r="E1543">
        <v>2</v>
      </c>
      <c r="F1543" t="str">
        <f t="shared" si="24"/>
        <v>Average Per Premise1-in-10October System Peak Day50% Cycling2</v>
      </c>
      <c r="G1543">
        <v>0.80517519999999998</v>
      </c>
      <c r="H1543">
        <v>0.80517519999999998</v>
      </c>
      <c r="I1543">
        <v>59.603999999999999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12158</v>
      </c>
    </row>
    <row r="1544" spans="1:15">
      <c r="A1544" t="s">
        <v>30</v>
      </c>
      <c r="B1544" t="s">
        <v>43</v>
      </c>
      <c r="C1544" t="s">
        <v>53</v>
      </c>
      <c r="D1544" t="s">
        <v>32</v>
      </c>
      <c r="E1544">
        <v>2</v>
      </c>
      <c r="F1544" t="str">
        <f t="shared" si="24"/>
        <v>Average Per Device1-in-10October System Peak Day50% Cycling2</v>
      </c>
      <c r="G1544">
        <v>0.68504690000000001</v>
      </c>
      <c r="H1544">
        <v>0.68504690000000001</v>
      </c>
      <c r="I1544">
        <v>59.603999999999999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12158</v>
      </c>
    </row>
    <row r="1545" spans="1:15">
      <c r="A1545" t="s">
        <v>52</v>
      </c>
      <c r="B1545" t="s">
        <v>43</v>
      </c>
      <c r="C1545" t="s">
        <v>53</v>
      </c>
      <c r="D1545" t="s">
        <v>32</v>
      </c>
      <c r="E1545">
        <v>2</v>
      </c>
      <c r="F1545" t="str">
        <f t="shared" si="24"/>
        <v>Aggregate1-in-10October System Peak Day50% Cycling2</v>
      </c>
      <c r="G1545">
        <v>9.78932</v>
      </c>
      <c r="H1545">
        <v>9.78932</v>
      </c>
      <c r="I1545">
        <v>59.603999999999999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12158</v>
      </c>
    </row>
    <row r="1546" spans="1:15">
      <c r="A1546" t="s">
        <v>31</v>
      </c>
      <c r="B1546" t="s">
        <v>43</v>
      </c>
      <c r="C1546" t="s">
        <v>53</v>
      </c>
      <c r="D1546" t="s">
        <v>32</v>
      </c>
      <c r="E1546">
        <v>3</v>
      </c>
      <c r="F1546" t="str">
        <f t="shared" si="24"/>
        <v>Average Per Ton1-in-10October System Peak Day50% Cycling3</v>
      </c>
      <c r="G1546">
        <v>0.17338339999999999</v>
      </c>
      <c r="H1546">
        <v>0.17338339999999999</v>
      </c>
      <c r="I1546">
        <v>58.751100000000001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12158</v>
      </c>
    </row>
    <row r="1547" spans="1:15">
      <c r="A1547" t="s">
        <v>29</v>
      </c>
      <c r="B1547" t="s">
        <v>43</v>
      </c>
      <c r="C1547" t="s">
        <v>53</v>
      </c>
      <c r="D1547" t="s">
        <v>32</v>
      </c>
      <c r="E1547">
        <v>3</v>
      </c>
      <c r="F1547" t="str">
        <f t="shared" si="24"/>
        <v>Average Per Premise1-in-10October System Peak Day50% Cycling3</v>
      </c>
      <c r="G1547">
        <v>0.71351869999999995</v>
      </c>
      <c r="H1547">
        <v>0.71351869999999995</v>
      </c>
      <c r="I1547">
        <v>58.751100000000001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12158</v>
      </c>
    </row>
    <row r="1548" spans="1:15">
      <c r="A1548" t="s">
        <v>30</v>
      </c>
      <c r="B1548" t="s">
        <v>43</v>
      </c>
      <c r="C1548" t="s">
        <v>53</v>
      </c>
      <c r="D1548" t="s">
        <v>32</v>
      </c>
      <c r="E1548">
        <v>3</v>
      </c>
      <c r="F1548" t="str">
        <f t="shared" si="24"/>
        <v>Average Per Device1-in-10October System Peak Day50% Cycling3</v>
      </c>
      <c r="G1548">
        <v>0.60706510000000002</v>
      </c>
      <c r="H1548">
        <v>0.60706510000000002</v>
      </c>
      <c r="I1548">
        <v>58.751100000000001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12158</v>
      </c>
    </row>
    <row r="1549" spans="1:15">
      <c r="A1549" t="s">
        <v>52</v>
      </c>
      <c r="B1549" t="s">
        <v>43</v>
      </c>
      <c r="C1549" t="s">
        <v>53</v>
      </c>
      <c r="D1549" t="s">
        <v>32</v>
      </c>
      <c r="E1549">
        <v>3</v>
      </c>
      <c r="F1549" t="str">
        <f t="shared" si="24"/>
        <v>Aggregate1-in-10October System Peak Day50% Cycling3</v>
      </c>
      <c r="G1549">
        <v>8.6749600000000004</v>
      </c>
      <c r="H1549">
        <v>8.6749600000000004</v>
      </c>
      <c r="I1549">
        <v>58.751100000000001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12158</v>
      </c>
    </row>
    <row r="1550" spans="1:15">
      <c r="A1550" t="s">
        <v>31</v>
      </c>
      <c r="B1550" t="s">
        <v>43</v>
      </c>
      <c r="C1550" t="s">
        <v>53</v>
      </c>
      <c r="D1550" t="s">
        <v>32</v>
      </c>
      <c r="E1550">
        <v>4</v>
      </c>
      <c r="F1550" t="str">
        <f t="shared" si="24"/>
        <v>Average Per Ton1-in-10October System Peak Day50% Cycling4</v>
      </c>
      <c r="G1550">
        <v>0.15644240000000001</v>
      </c>
      <c r="H1550">
        <v>0.15644240000000001</v>
      </c>
      <c r="I1550">
        <v>58.152999999999999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12158</v>
      </c>
    </row>
    <row r="1551" spans="1:15">
      <c r="A1551" t="s">
        <v>29</v>
      </c>
      <c r="B1551" t="s">
        <v>43</v>
      </c>
      <c r="C1551" t="s">
        <v>53</v>
      </c>
      <c r="D1551" t="s">
        <v>32</v>
      </c>
      <c r="E1551">
        <v>4</v>
      </c>
      <c r="F1551" t="str">
        <f t="shared" si="24"/>
        <v>Average Per Premise1-in-10October System Peak Day50% Cycling4</v>
      </c>
      <c r="G1551">
        <v>0.64380210000000004</v>
      </c>
      <c r="H1551">
        <v>0.64380210000000004</v>
      </c>
      <c r="I1551">
        <v>58.152999999999999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12158</v>
      </c>
    </row>
    <row r="1552" spans="1:15">
      <c r="A1552" t="s">
        <v>30</v>
      </c>
      <c r="B1552" t="s">
        <v>43</v>
      </c>
      <c r="C1552" t="s">
        <v>53</v>
      </c>
      <c r="D1552" t="s">
        <v>32</v>
      </c>
      <c r="E1552">
        <v>4</v>
      </c>
      <c r="F1552" t="str">
        <f t="shared" si="24"/>
        <v>Average Per Device1-in-10October System Peak Day50% Cycling4</v>
      </c>
      <c r="G1552">
        <v>0.54774990000000001</v>
      </c>
      <c r="H1552">
        <v>0.54774990000000001</v>
      </c>
      <c r="I1552">
        <v>58.152999999999999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12158</v>
      </c>
    </row>
    <row r="1553" spans="1:15">
      <c r="A1553" t="s">
        <v>52</v>
      </c>
      <c r="B1553" t="s">
        <v>43</v>
      </c>
      <c r="C1553" t="s">
        <v>53</v>
      </c>
      <c r="D1553" t="s">
        <v>32</v>
      </c>
      <c r="E1553">
        <v>4</v>
      </c>
      <c r="F1553" t="str">
        <f t="shared" si="24"/>
        <v>Aggregate1-in-10October System Peak Day50% Cycling4</v>
      </c>
      <c r="G1553">
        <v>7.8273460000000004</v>
      </c>
      <c r="H1553">
        <v>7.8273460000000004</v>
      </c>
      <c r="I1553">
        <v>58.152999999999999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12158</v>
      </c>
    </row>
    <row r="1554" spans="1:15">
      <c r="A1554" t="s">
        <v>31</v>
      </c>
      <c r="B1554" t="s">
        <v>43</v>
      </c>
      <c r="C1554" t="s">
        <v>53</v>
      </c>
      <c r="D1554" t="s">
        <v>32</v>
      </c>
      <c r="E1554">
        <v>5</v>
      </c>
      <c r="F1554" t="str">
        <f t="shared" si="24"/>
        <v>Average Per Ton1-in-10October System Peak Day50% Cycling5</v>
      </c>
      <c r="G1554">
        <v>0.14560039999999999</v>
      </c>
      <c r="H1554">
        <v>0.14560039999999999</v>
      </c>
      <c r="I1554">
        <v>58.667499999999997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12158</v>
      </c>
    </row>
    <row r="1555" spans="1:15">
      <c r="A1555" t="s">
        <v>29</v>
      </c>
      <c r="B1555" t="s">
        <v>43</v>
      </c>
      <c r="C1555" t="s">
        <v>53</v>
      </c>
      <c r="D1555" t="s">
        <v>32</v>
      </c>
      <c r="E1555">
        <v>5</v>
      </c>
      <c r="F1555" t="str">
        <f t="shared" si="24"/>
        <v>Average Per Premise1-in-10October System Peak Day50% Cycling5</v>
      </c>
      <c r="G1555">
        <v>0.59918450000000001</v>
      </c>
      <c r="H1555">
        <v>0.59918450000000001</v>
      </c>
      <c r="I1555">
        <v>58.667499999999997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12158</v>
      </c>
    </row>
    <row r="1556" spans="1:15">
      <c r="A1556" t="s">
        <v>30</v>
      </c>
      <c r="B1556" t="s">
        <v>43</v>
      </c>
      <c r="C1556" t="s">
        <v>53</v>
      </c>
      <c r="D1556" t="s">
        <v>32</v>
      </c>
      <c r="E1556">
        <v>5</v>
      </c>
      <c r="F1556" t="str">
        <f t="shared" si="24"/>
        <v>Average Per Device1-in-10October System Peak Day50% Cycling5</v>
      </c>
      <c r="G1556">
        <v>0.50978900000000005</v>
      </c>
      <c r="H1556">
        <v>0.50978900000000005</v>
      </c>
      <c r="I1556">
        <v>58.667499999999997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12158</v>
      </c>
    </row>
    <row r="1557" spans="1:15">
      <c r="A1557" t="s">
        <v>52</v>
      </c>
      <c r="B1557" t="s">
        <v>43</v>
      </c>
      <c r="C1557" t="s">
        <v>53</v>
      </c>
      <c r="D1557" t="s">
        <v>32</v>
      </c>
      <c r="E1557">
        <v>5</v>
      </c>
      <c r="F1557" t="str">
        <f t="shared" si="24"/>
        <v>Aggregate1-in-10October System Peak Day50% Cycling5</v>
      </c>
      <c r="G1557">
        <v>7.2848850000000001</v>
      </c>
      <c r="H1557">
        <v>7.2848850000000001</v>
      </c>
      <c r="I1557">
        <v>58.667499999999997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12158</v>
      </c>
    </row>
    <row r="1558" spans="1:15">
      <c r="A1558" t="s">
        <v>31</v>
      </c>
      <c r="B1558" t="s">
        <v>43</v>
      </c>
      <c r="C1558" t="s">
        <v>53</v>
      </c>
      <c r="D1558" t="s">
        <v>32</v>
      </c>
      <c r="E1558">
        <v>6</v>
      </c>
      <c r="F1558" t="str">
        <f t="shared" si="24"/>
        <v>Average Per Ton1-in-10October System Peak Day50% Cycling6</v>
      </c>
      <c r="G1558">
        <v>0.15247440000000001</v>
      </c>
      <c r="H1558">
        <v>0.15247440000000001</v>
      </c>
      <c r="I1558">
        <v>60.866799999999998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12158</v>
      </c>
    </row>
    <row r="1559" spans="1:15">
      <c r="A1559" t="s">
        <v>29</v>
      </c>
      <c r="B1559" t="s">
        <v>43</v>
      </c>
      <c r="C1559" t="s">
        <v>53</v>
      </c>
      <c r="D1559" t="s">
        <v>32</v>
      </c>
      <c r="E1559">
        <v>6</v>
      </c>
      <c r="F1559" t="str">
        <f t="shared" si="24"/>
        <v>Average Per Premise1-in-10October System Peak Day50% Cycling6</v>
      </c>
      <c r="G1559">
        <v>0.6274729</v>
      </c>
      <c r="H1559">
        <v>0.6274729</v>
      </c>
      <c r="I1559">
        <v>60.866799999999998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12158</v>
      </c>
    </row>
    <row r="1560" spans="1:15">
      <c r="A1560" t="s">
        <v>30</v>
      </c>
      <c r="B1560" t="s">
        <v>43</v>
      </c>
      <c r="C1560" t="s">
        <v>53</v>
      </c>
      <c r="D1560" t="s">
        <v>32</v>
      </c>
      <c r="E1560">
        <v>6</v>
      </c>
      <c r="F1560" t="str">
        <f t="shared" si="24"/>
        <v>Average Per Device1-in-10October System Peak Day50% Cycling6</v>
      </c>
      <c r="G1560">
        <v>0.53385689999999997</v>
      </c>
      <c r="H1560">
        <v>0.53385689999999997</v>
      </c>
      <c r="I1560">
        <v>60.866799999999998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12158</v>
      </c>
    </row>
    <row r="1561" spans="1:15">
      <c r="A1561" t="s">
        <v>52</v>
      </c>
      <c r="B1561" t="s">
        <v>43</v>
      </c>
      <c r="C1561" t="s">
        <v>53</v>
      </c>
      <c r="D1561" t="s">
        <v>32</v>
      </c>
      <c r="E1561">
        <v>6</v>
      </c>
      <c r="F1561" t="str">
        <f t="shared" si="24"/>
        <v>Aggregate1-in-10October System Peak Day50% Cycling6</v>
      </c>
      <c r="G1561">
        <v>7.6288150000000003</v>
      </c>
      <c r="H1561">
        <v>7.6288150000000003</v>
      </c>
      <c r="I1561">
        <v>60.866799999999998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12158</v>
      </c>
    </row>
    <row r="1562" spans="1:15">
      <c r="A1562" t="s">
        <v>31</v>
      </c>
      <c r="B1562" t="s">
        <v>43</v>
      </c>
      <c r="C1562" t="s">
        <v>53</v>
      </c>
      <c r="D1562" t="s">
        <v>32</v>
      </c>
      <c r="E1562">
        <v>7</v>
      </c>
      <c r="F1562" t="str">
        <f t="shared" si="24"/>
        <v>Average Per Ton1-in-10October System Peak Day50% Cycling7</v>
      </c>
      <c r="G1562">
        <v>0.1746393</v>
      </c>
      <c r="H1562">
        <v>0.1746393</v>
      </c>
      <c r="I1562">
        <v>60.249200000000002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12158</v>
      </c>
    </row>
    <row r="1563" spans="1:15">
      <c r="A1563" t="s">
        <v>29</v>
      </c>
      <c r="B1563" t="s">
        <v>43</v>
      </c>
      <c r="C1563" t="s">
        <v>53</v>
      </c>
      <c r="D1563" t="s">
        <v>32</v>
      </c>
      <c r="E1563">
        <v>7</v>
      </c>
      <c r="F1563" t="str">
        <f t="shared" si="24"/>
        <v>Average Per Premise1-in-10October System Peak Day50% Cycling7</v>
      </c>
      <c r="G1563">
        <v>0.71868710000000002</v>
      </c>
      <c r="H1563">
        <v>0.71868710000000002</v>
      </c>
      <c r="I1563">
        <v>60.249200000000002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12158</v>
      </c>
    </row>
    <row r="1564" spans="1:15">
      <c r="A1564" t="s">
        <v>30</v>
      </c>
      <c r="B1564" t="s">
        <v>43</v>
      </c>
      <c r="C1564" t="s">
        <v>53</v>
      </c>
      <c r="D1564" t="s">
        <v>32</v>
      </c>
      <c r="E1564">
        <v>7</v>
      </c>
      <c r="F1564" t="str">
        <f t="shared" si="24"/>
        <v>Average Per Device1-in-10October System Peak Day50% Cycling7</v>
      </c>
      <c r="G1564">
        <v>0.61146239999999996</v>
      </c>
      <c r="H1564">
        <v>0.61146239999999996</v>
      </c>
      <c r="I1564">
        <v>60.249200000000002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12158</v>
      </c>
    </row>
    <row r="1565" spans="1:15">
      <c r="A1565" t="s">
        <v>52</v>
      </c>
      <c r="B1565" t="s">
        <v>43</v>
      </c>
      <c r="C1565" t="s">
        <v>53</v>
      </c>
      <c r="D1565" t="s">
        <v>32</v>
      </c>
      <c r="E1565">
        <v>7</v>
      </c>
      <c r="F1565" t="str">
        <f t="shared" si="24"/>
        <v>Aggregate1-in-10October System Peak Day50% Cycling7</v>
      </c>
      <c r="G1565">
        <v>8.7377979999999997</v>
      </c>
      <c r="H1565">
        <v>8.7377979999999997</v>
      </c>
      <c r="I1565">
        <v>60.249200000000002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12158</v>
      </c>
    </row>
    <row r="1566" spans="1:15">
      <c r="A1566" t="s">
        <v>31</v>
      </c>
      <c r="B1566" t="s">
        <v>43</v>
      </c>
      <c r="C1566" t="s">
        <v>53</v>
      </c>
      <c r="D1566" t="s">
        <v>32</v>
      </c>
      <c r="E1566">
        <v>8</v>
      </c>
      <c r="F1566" t="str">
        <f t="shared" si="24"/>
        <v>Average Per Ton1-in-10October System Peak Day50% Cycling8</v>
      </c>
      <c r="G1566">
        <v>0.1875695</v>
      </c>
      <c r="H1566">
        <v>0.1875695</v>
      </c>
      <c r="I1566">
        <v>65.665199999999999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12158</v>
      </c>
    </row>
    <row r="1567" spans="1:15">
      <c r="A1567" t="s">
        <v>29</v>
      </c>
      <c r="B1567" t="s">
        <v>43</v>
      </c>
      <c r="C1567" t="s">
        <v>53</v>
      </c>
      <c r="D1567" t="s">
        <v>32</v>
      </c>
      <c r="E1567">
        <v>8</v>
      </c>
      <c r="F1567" t="str">
        <f t="shared" si="24"/>
        <v>Average Per Premise1-in-10October System Peak Day50% Cycling8</v>
      </c>
      <c r="G1567">
        <v>0.77189819999999998</v>
      </c>
      <c r="H1567">
        <v>0.77189819999999998</v>
      </c>
      <c r="I1567">
        <v>65.665199999999999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12158</v>
      </c>
    </row>
    <row r="1568" spans="1:15">
      <c r="A1568" t="s">
        <v>30</v>
      </c>
      <c r="B1568" t="s">
        <v>43</v>
      </c>
      <c r="C1568" t="s">
        <v>53</v>
      </c>
      <c r="D1568" t="s">
        <v>32</v>
      </c>
      <c r="E1568">
        <v>8</v>
      </c>
      <c r="F1568" t="str">
        <f t="shared" si="24"/>
        <v>Average Per Device1-in-10October System Peak Day50% Cycling8</v>
      </c>
      <c r="G1568">
        <v>0.65673459999999995</v>
      </c>
      <c r="H1568">
        <v>0.65673459999999995</v>
      </c>
      <c r="I1568">
        <v>65.665199999999999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12158</v>
      </c>
    </row>
    <row r="1569" spans="1:15">
      <c r="A1569" t="s">
        <v>52</v>
      </c>
      <c r="B1569" t="s">
        <v>43</v>
      </c>
      <c r="C1569" t="s">
        <v>53</v>
      </c>
      <c r="D1569" t="s">
        <v>32</v>
      </c>
      <c r="E1569">
        <v>8</v>
      </c>
      <c r="F1569" t="str">
        <f t="shared" si="24"/>
        <v>Aggregate1-in-10October System Peak Day50% Cycling8</v>
      </c>
      <c r="G1569">
        <v>9.3847380000000005</v>
      </c>
      <c r="H1569">
        <v>9.3847380000000005</v>
      </c>
      <c r="I1569">
        <v>65.665199999999999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12158</v>
      </c>
    </row>
    <row r="1570" spans="1:15">
      <c r="A1570" t="s">
        <v>31</v>
      </c>
      <c r="B1570" t="s">
        <v>43</v>
      </c>
      <c r="C1570" t="s">
        <v>53</v>
      </c>
      <c r="D1570" t="s">
        <v>32</v>
      </c>
      <c r="E1570">
        <v>9</v>
      </c>
      <c r="F1570" t="str">
        <f t="shared" si="24"/>
        <v>Average Per Ton1-in-10October System Peak Day50% Cycling9</v>
      </c>
      <c r="G1570">
        <v>0.2056518</v>
      </c>
      <c r="H1570">
        <v>0.2056518</v>
      </c>
      <c r="I1570">
        <v>74.420699999999997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12158</v>
      </c>
    </row>
    <row r="1571" spans="1:15">
      <c r="A1571" t="s">
        <v>29</v>
      </c>
      <c r="B1571" t="s">
        <v>43</v>
      </c>
      <c r="C1571" t="s">
        <v>53</v>
      </c>
      <c r="D1571" t="s">
        <v>32</v>
      </c>
      <c r="E1571">
        <v>9</v>
      </c>
      <c r="F1571" t="str">
        <f t="shared" si="24"/>
        <v>Average Per Premise1-in-10October System Peak Day50% Cycling9</v>
      </c>
      <c r="G1571">
        <v>0.84631190000000001</v>
      </c>
      <c r="H1571">
        <v>0.84631190000000001</v>
      </c>
      <c r="I1571">
        <v>74.420699999999997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12158</v>
      </c>
    </row>
    <row r="1572" spans="1:15">
      <c r="A1572" t="s">
        <v>30</v>
      </c>
      <c r="B1572" t="s">
        <v>43</v>
      </c>
      <c r="C1572" t="s">
        <v>53</v>
      </c>
      <c r="D1572" t="s">
        <v>32</v>
      </c>
      <c r="E1572">
        <v>9</v>
      </c>
      <c r="F1572" t="str">
        <f t="shared" si="24"/>
        <v>Average Per Device1-in-10October System Peak Day50% Cycling9</v>
      </c>
      <c r="G1572">
        <v>0.72004619999999997</v>
      </c>
      <c r="H1572">
        <v>0.72004619999999997</v>
      </c>
      <c r="I1572">
        <v>74.420699999999997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12158</v>
      </c>
    </row>
    <row r="1573" spans="1:15">
      <c r="A1573" t="s">
        <v>52</v>
      </c>
      <c r="B1573" t="s">
        <v>43</v>
      </c>
      <c r="C1573" t="s">
        <v>53</v>
      </c>
      <c r="D1573" t="s">
        <v>32</v>
      </c>
      <c r="E1573">
        <v>9</v>
      </c>
      <c r="F1573" t="str">
        <f t="shared" si="24"/>
        <v>Aggregate1-in-10October System Peak Day50% Cycling9</v>
      </c>
      <c r="G1573">
        <v>10.28946</v>
      </c>
      <c r="H1573">
        <v>10.28946</v>
      </c>
      <c r="I1573">
        <v>74.420699999999997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12158</v>
      </c>
    </row>
    <row r="1574" spans="1:15">
      <c r="A1574" t="s">
        <v>31</v>
      </c>
      <c r="B1574" t="s">
        <v>43</v>
      </c>
      <c r="C1574" t="s">
        <v>53</v>
      </c>
      <c r="D1574" t="s">
        <v>32</v>
      </c>
      <c r="E1574">
        <v>10</v>
      </c>
      <c r="F1574" t="str">
        <f t="shared" si="24"/>
        <v>Average Per Ton1-in-10October System Peak Day50% Cycling10</v>
      </c>
      <c r="G1574">
        <v>0.23089219999999999</v>
      </c>
      <c r="H1574">
        <v>0.23089219999999999</v>
      </c>
      <c r="I1574">
        <v>83.581199999999995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12158</v>
      </c>
    </row>
    <row r="1575" spans="1:15">
      <c r="A1575" t="s">
        <v>29</v>
      </c>
      <c r="B1575" t="s">
        <v>43</v>
      </c>
      <c r="C1575" t="s">
        <v>53</v>
      </c>
      <c r="D1575" t="s">
        <v>32</v>
      </c>
      <c r="E1575">
        <v>10</v>
      </c>
      <c r="F1575" t="str">
        <f t="shared" si="24"/>
        <v>Average Per Premise1-in-10October System Peak Day50% Cycling10</v>
      </c>
      <c r="G1575">
        <v>0.95018259999999999</v>
      </c>
      <c r="H1575">
        <v>0.95018259999999999</v>
      </c>
      <c r="I1575">
        <v>83.581199999999995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12158</v>
      </c>
    </row>
    <row r="1576" spans="1:15">
      <c r="A1576" t="s">
        <v>30</v>
      </c>
      <c r="B1576" t="s">
        <v>43</v>
      </c>
      <c r="C1576" t="s">
        <v>53</v>
      </c>
      <c r="D1576" t="s">
        <v>32</v>
      </c>
      <c r="E1576">
        <v>10</v>
      </c>
      <c r="F1576" t="str">
        <f t="shared" si="24"/>
        <v>Average Per Device1-in-10October System Peak Day50% Cycling10</v>
      </c>
      <c r="G1576">
        <v>0.80841989999999997</v>
      </c>
      <c r="H1576">
        <v>0.80841989999999997</v>
      </c>
      <c r="I1576">
        <v>83.581199999999995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12158</v>
      </c>
    </row>
    <row r="1577" spans="1:15">
      <c r="A1577" t="s">
        <v>52</v>
      </c>
      <c r="B1577" t="s">
        <v>43</v>
      </c>
      <c r="C1577" t="s">
        <v>53</v>
      </c>
      <c r="D1577" t="s">
        <v>32</v>
      </c>
      <c r="E1577">
        <v>10</v>
      </c>
      <c r="F1577" t="str">
        <f t="shared" si="24"/>
        <v>Aggregate1-in-10October System Peak Day50% Cycling10</v>
      </c>
      <c r="G1577">
        <v>11.55232</v>
      </c>
      <c r="H1577">
        <v>11.55232</v>
      </c>
      <c r="I1577">
        <v>83.581199999999995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12158</v>
      </c>
    </row>
    <row r="1578" spans="1:15">
      <c r="A1578" t="s">
        <v>31</v>
      </c>
      <c r="B1578" t="s">
        <v>43</v>
      </c>
      <c r="C1578" t="s">
        <v>53</v>
      </c>
      <c r="D1578" t="s">
        <v>32</v>
      </c>
      <c r="E1578">
        <v>11</v>
      </c>
      <c r="F1578" t="str">
        <f t="shared" si="24"/>
        <v>Average Per Ton1-in-10October System Peak Day50% Cycling11</v>
      </c>
      <c r="G1578">
        <v>0.27921299999999999</v>
      </c>
      <c r="H1578">
        <v>0.27921299999999999</v>
      </c>
      <c r="I1578">
        <v>88.310100000000006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12158</v>
      </c>
    </row>
    <row r="1579" spans="1:15">
      <c r="A1579" t="s">
        <v>29</v>
      </c>
      <c r="B1579" t="s">
        <v>43</v>
      </c>
      <c r="C1579" t="s">
        <v>53</v>
      </c>
      <c r="D1579" t="s">
        <v>32</v>
      </c>
      <c r="E1579">
        <v>11</v>
      </c>
      <c r="F1579" t="str">
        <f t="shared" si="24"/>
        <v>Average Per Premise1-in-10October System Peak Day50% Cycling11</v>
      </c>
      <c r="G1579">
        <v>1.1490359999999999</v>
      </c>
      <c r="H1579">
        <v>1.1490359999999999</v>
      </c>
      <c r="I1579">
        <v>88.310100000000006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12158</v>
      </c>
    </row>
    <row r="1580" spans="1:15">
      <c r="A1580" t="s">
        <v>30</v>
      </c>
      <c r="B1580" t="s">
        <v>43</v>
      </c>
      <c r="C1580" t="s">
        <v>53</v>
      </c>
      <c r="D1580" t="s">
        <v>32</v>
      </c>
      <c r="E1580">
        <v>11</v>
      </c>
      <c r="F1580" t="str">
        <f t="shared" si="24"/>
        <v>Average Per Device1-in-10October System Peak Day50% Cycling11</v>
      </c>
      <c r="G1580">
        <v>0.97760499999999995</v>
      </c>
      <c r="H1580">
        <v>0.97760499999999995</v>
      </c>
      <c r="I1580">
        <v>88.310100000000006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12158</v>
      </c>
    </row>
    <row r="1581" spans="1:15">
      <c r="A1581" t="s">
        <v>52</v>
      </c>
      <c r="B1581" t="s">
        <v>43</v>
      </c>
      <c r="C1581" t="s">
        <v>53</v>
      </c>
      <c r="D1581" t="s">
        <v>32</v>
      </c>
      <c r="E1581">
        <v>11</v>
      </c>
      <c r="F1581" t="str">
        <f t="shared" si="24"/>
        <v>Aggregate1-in-10October System Peak Day50% Cycling11</v>
      </c>
      <c r="G1581">
        <v>13.96998</v>
      </c>
      <c r="H1581">
        <v>13.96998</v>
      </c>
      <c r="I1581">
        <v>88.310100000000006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12158</v>
      </c>
    </row>
    <row r="1582" spans="1:15">
      <c r="A1582" t="s">
        <v>31</v>
      </c>
      <c r="B1582" t="s">
        <v>43</v>
      </c>
      <c r="C1582" t="s">
        <v>53</v>
      </c>
      <c r="D1582" t="s">
        <v>32</v>
      </c>
      <c r="E1582">
        <v>12</v>
      </c>
      <c r="F1582" t="str">
        <f t="shared" si="24"/>
        <v>Average Per Ton1-in-10October System Peak Day50% Cycling12</v>
      </c>
      <c r="G1582">
        <v>0.33427449999999997</v>
      </c>
      <c r="H1582">
        <v>0.33427449999999997</v>
      </c>
      <c r="I1582">
        <v>93.7226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12158</v>
      </c>
    </row>
    <row r="1583" spans="1:15">
      <c r="A1583" t="s">
        <v>29</v>
      </c>
      <c r="B1583" t="s">
        <v>43</v>
      </c>
      <c r="C1583" t="s">
        <v>53</v>
      </c>
      <c r="D1583" t="s">
        <v>32</v>
      </c>
      <c r="E1583">
        <v>12</v>
      </c>
      <c r="F1583" t="str">
        <f t="shared" si="24"/>
        <v>Average Per Premise1-in-10October System Peak Day50% Cycling12</v>
      </c>
      <c r="G1583">
        <v>1.3756280000000001</v>
      </c>
      <c r="H1583">
        <v>1.3756280000000001</v>
      </c>
      <c r="I1583">
        <v>93.7226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12158</v>
      </c>
    </row>
    <row r="1584" spans="1:15">
      <c r="A1584" t="s">
        <v>30</v>
      </c>
      <c r="B1584" t="s">
        <v>43</v>
      </c>
      <c r="C1584" t="s">
        <v>53</v>
      </c>
      <c r="D1584" t="s">
        <v>32</v>
      </c>
      <c r="E1584">
        <v>12</v>
      </c>
      <c r="F1584" t="str">
        <f t="shared" si="24"/>
        <v>Average Per Device1-in-10October System Peak Day50% Cycling12</v>
      </c>
      <c r="G1584">
        <v>1.170391</v>
      </c>
      <c r="H1584">
        <v>1.170391</v>
      </c>
      <c r="I1584">
        <v>93.7226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12158</v>
      </c>
    </row>
    <row r="1585" spans="1:15">
      <c r="A1585" t="s">
        <v>52</v>
      </c>
      <c r="B1585" t="s">
        <v>43</v>
      </c>
      <c r="C1585" t="s">
        <v>53</v>
      </c>
      <c r="D1585" t="s">
        <v>32</v>
      </c>
      <c r="E1585">
        <v>12</v>
      </c>
      <c r="F1585" t="str">
        <f t="shared" si="24"/>
        <v>Aggregate1-in-10October System Peak Day50% Cycling12</v>
      </c>
      <c r="G1585">
        <v>16.724889999999998</v>
      </c>
      <c r="H1585">
        <v>16.724889999999998</v>
      </c>
      <c r="I1585">
        <v>93.7226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12158</v>
      </c>
    </row>
    <row r="1586" spans="1:15">
      <c r="A1586" t="s">
        <v>31</v>
      </c>
      <c r="B1586" t="s">
        <v>43</v>
      </c>
      <c r="C1586" t="s">
        <v>53</v>
      </c>
      <c r="D1586" t="s">
        <v>32</v>
      </c>
      <c r="E1586">
        <v>13</v>
      </c>
      <c r="F1586" t="str">
        <f t="shared" si="24"/>
        <v>Average Per Ton1-in-10October System Peak Day50% Cycling13</v>
      </c>
      <c r="G1586">
        <v>0.39274239999999999</v>
      </c>
      <c r="H1586">
        <v>0.39274239999999999</v>
      </c>
      <c r="I1586">
        <v>92.277000000000001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12158</v>
      </c>
    </row>
    <row r="1587" spans="1:15">
      <c r="A1587" t="s">
        <v>29</v>
      </c>
      <c r="B1587" t="s">
        <v>43</v>
      </c>
      <c r="C1587" t="s">
        <v>53</v>
      </c>
      <c r="D1587" t="s">
        <v>32</v>
      </c>
      <c r="E1587">
        <v>13</v>
      </c>
      <c r="F1587" t="str">
        <f t="shared" si="24"/>
        <v>Average Per Premise1-in-10October System Peak Day50% Cycling13</v>
      </c>
      <c r="G1587">
        <v>1.616239</v>
      </c>
      <c r="H1587">
        <v>1.616239</v>
      </c>
      <c r="I1587">
        <v>92.277000000000001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12158</v>
      </c>
    </row>
    <row r="1588" spans="1:15">
      <c r="A1588" t="s">
        <v>30</v>
      </c>
      <c r="B1588" t="s">
        <v>43</v>
      </c>
      <c r="C1588" t="s">
        <v>53</v>
      </c>
      <c r="D1588" t="s">
        <v>32</v>
      </c>
      <c r="E1588">
        <v>13</v>
      </c>
      <c r="F1588" t="str">
        <f t="shared" si="24"/>
        <v>Average Per Device1-in-10October System Peak Day50% Cycling13</v>
      </c>
      <c r="G1588">
        <v>1.3751040000000001</v>
      </c>
      <c r="H1588">
        <v>1.3751040000000001</v>
      </c>
      <c r="I1588">
        <v>92.277000000000001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12158</v>
      </c>
    </row>
    <row r="1589" spans="1:15">
      <c r="A1589" t="s">
        <v>52</v>
      </c>
      <c r="B1589" t="s">
        <v>43</v>
      </c>
      <c r="C1589" t="s">
        <v>53</v>
      </c>
      <c r="D1589" t="s">
        <v>32</v>
      </c>
      <c r="E1589">
        <v>13</v>
      </c>
      <c r="F1589" t="str">
        <f t="shared" si="24"/>
        <v>Aggregate1-in-10October System Peak Day50% Cycling13</v>
      </c>
      <c r="G1589">
        <v>19.65024</v>
      </c>
      <c r="H1589">
        <v>19.65024</v>
      </c>
      <c r="I1589">
        <v>92.277000000000001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12158</v>
      </c>
    </row>
    <row r="1590" spans="1:15">
      <c r="A1590" t="s">
        <v>31</v>
      </c>
      <c r="B1590" t="s">
        <v>43</v>
      </c>
      <c r="C1590" t="s">
        <v>53</v>
      </c>
      <c r="D1590" t="s">
        <v>32</v>
      </c>
      <c r="E1590">
        <v>14</v>
      </c>
      <c r="F1590" t="str">
        <f t="shared" si="24"/>
        <v>Average Per Ton1-in-10October System Peak Day50% Cycling14</v>
      </c>
      <c r="G1590">
        <v>0.33192519999999998</v>
      </c>
      <c r="H1590">
        <v>0.43168689999999998</v>
      </c>
      <c r="I1590">
        <v>92.678600000000003</v>
      </c>
      <c r="J1590">
        <v>6.51008E-2</v>
      </c>
      <c r="K1590">
        <v>8.5578699999999994E-2</v>
      </c>
      <c r="L1590">
        <v>9.9761699999999995E-2</v>
      </c>
      <c r="M1590">
        <v>0.11394459999999999</v>
      </c>
      <c r="N1590">
        <v>0.1344225</v>
      </c>
      <c r="O1590">
        <v>12158</v>
      </c>
    </row>
    <row r="1591" spans="1:15">
      <c r="A1591" t="s">
        <v>29</v>
      </c>
      <c r="B1591" t="s">
        <v>43</v>
      </c>
      <c r="C1591" t="s">
        <v>53</v>
      </c>
      <c r="D1591" t="s">
        <v>32</v>
      </c>
      <c r="E1591">
        <v>14</v>
      </c>
      <c r="F1591" t="str">
        <f t="shared" si="24"/>
        <v>Average Per Premise1-in-10October System Peak Day50% Cycling14</v>
      </c>
      <c r="G1591">
        <v>1.365961</v>
      </c>
      <c r="H1591">
        <v>1.7765059999999999</v>
      </c>
      <c r="I1591">
        <v>92.678600000000003</v>
      </c>
      <c r="J1591">
        <v>0.26790730000000001</v>
      </c>
      <c r="K1591">
        <v>0.35217929999999997</v>
      </c>
      <c r="L1591">
        <v>0.41054580000000002</v>
      </c>
      <c r="M1591">
        <v>0.4689123</v>
      </c>
      <c r="N1591">
        <v>0.55318420000000001</v>
      </c>
      <c r="O1591">
        <v>12158</v>
      </c>
    </row>
    <row r="1592" spans="1:15">
      <c r="A1592" t="s">
        <v>30</v>
      </c>
      <c r="B1592" t="s">
        <v>43</v>
      </c>
      <c r="C1592" t="s">
        <v>53</v>
      </c>
      <c r="D1592" t="s">
        <v>32</v>
      </c>
      <c r="E1592">
        <v>14</v>
      </c>
      <c r="F1592" t="str">
        <f t="shared" si="24"/>
        <v>Average Per Device1-in-10October System Peak Day50% Cycling14</v>
      </c>
      <c r="G1592">
        <v>1.162166</v>
      </c>
      <c r="H1592">
        <v>1.51146</v>
      </c>
      <c r="I1592">
        <v>92.678600000000003</v>
      </c>
      <c r="J1592">
        <v>0.22793679999999999</v>
      </c>
      <c r="K1592">
        <v>0.29963580000000001</v>
      </c>
      <c r="L1592">
        <v>0.3492943</v>
      </c>
      <c r="M1592">
        <v>0.3989528</v>
      </c>
      <c r="N1592">
        <v>0.47065170000000001</v>
      </c>
      <c r="O1592">
        <v>12158</v>
      </c>
    </row>
    <row r="1593" spans="1:15">
      <c r="A1593" t="s">
        <v>52</v>
      </c>
      <c r="B1593" t="s">
        <v>43</v>
      </c>
      <c r="C1593" t="s">
        <v>53</v>
      </c>
      <c r="D1593" t="s">
        <v>32</v>
      </c>
      <c r="E1593">
        <v>14</v>
      </c>
      <c r="F1593" t="str">
        <f t="shared" si="24"/>
        <v>Aggregate1-in-10October System Peak Day50% Cycling14</v>
      </c>
      <c r="G1593">
        <v>16.60735</v>
      </c>
      <c r="H1593">
        <v>21.598759999999999</v>
      </c>
      <c r="I1593">
        <v>92.678600000000003</v>
      </c>
      <c r="J1593">
        <v>3.2572169999999998</v>
      </c>
      <c r="K1593">
        <v>4.2817959999999999</v>
      </c>
      <c r="L1593">
        <v>4.9914160000000001</v>
      </c>
      <c r="M1593">
        <v>5.7010360000000002</v>
      </c>
      <c r="N1593">
        <v>6.7256130000000001</v>
      </c>
      <c r="O1593">
        <v>12158</v>
      </c>
    </row>
    <row r="1594" spans="1:15">
      <c r="A1594" t="s">
        <v>31</v>
      </c>
      <c r="B1594" t="s">
        <v>43</v>
      </c>
      <c r="C1594" t="s">
        <v>53</v>
      </c>
      <c r="D1594" t="s">
        <v>32</v>
      </c>
      <c r="E1594">
        <v>15</v>
      </c>
      <c r="F1594" t="str">
        <f t="shared" si="24"/>
        <v>Average Per Ton1-in-10October System Peak Day50% Cycling15</v>
      </c>
      <c r="G1594">
        <v>0.35480339999999999</v>
      </c>
      <c r="H1594">
        <v>0.46577760000000001</v>
      </c>
      <c r="I1594">
        <v>95.909000000000006</v>
      </c>
      <c r="J1594">
        <v>7.2417800000000004E-2</v>
      </c>
      <c r="K1594">
        <v>9.5197299999999999E-2</v>
      </c>
      <c r="L1594">
        <v>0.1109743</v>
      </c>
      <c r="M1594">
        <v>0.12675130000000001</v>
      </c>
      <c r="N1594">
        <v>0.14953079999999999</v>
      </c>
      <c r="O1594">
        <v>12158</v>
      </c>
    </row>
    <row r="1595" spans="1:15">
      <c r="A1595" t="s">
        <v>29</v>
      </c>
      <c r="B1595" t="s">
        <v>43</v>
      </c>
      <c r="C1595" t="s">
        <v>53</v>
      </c>
      <c r="D1595" t="s">
        <v>32</v>
      </c>
      <c r="E1595">
        <v>15</v>
      </c>
      <c r="F1595" t="str">
        <f t="shared" si="24"/>
        <v>Average Per Premise1-in-10October System Peak Day50% Cycling15</v>
      </c>
      <c r="G1595">
        <v>1.46011</v>
      </c>
      <c r="H1595">
        <v>1.9167989999999999</v>
      </c>
      <c r="I1595">
        <v>95.909000000000006</v>
      </c>
      <c r="J1595">
        <v>0.29801850000000002</v>
      </c>
      <c r="K1595">
        <v>0.3917622</v>
      </c>
      <c r="L1595">
        <v>0.4566887</v>
      </c>
      <c r="M1595">
        <v>0.5216153</v>
      </c>
      <c r="N1595">
        <v>0.61535890000000004</v>
      </c>
      <c r="O1595">
        <v>12158</v>
      </c>
    </row>
    <row r="1596" spans="1:15">
      <c r="A1596" t="s">
        <v>30</v>
      </c>
      <c r="B1596" t="s">
        <v>43</v>
      </c>
      <c r="C1596" t="s">
        <v>53</v>
      </c>
      <c r="D1596" t="s">
        <v>32</v>
      </c>
      <c r="E1596">
        <v>15</v>
      </c>
      <c r="F1596" t="str">
        <f t="shared" si="24"/>
        <v>Average Per Device1-in-10October System Peak Day50% Cycling15</v>
      </c>
      <c r="G1596">
        <v>1.2422690000000001</v>
      </c>
      <c r="H1596">
        <v>1.630822</v>
      </c>
      <c r="I1596">
        <v>95.909000000000006</v>
      </c>
      <c r="J1596">
        <v>0.25355559999999999</v>
      </c>
      <c r="K1596">
        <v>0.33331309999999997</v>
      </c>
      <c r="L1596">
        <v>0.38855289999999998</v>
      </c>
      <c r="M1596">
        <v>0.44379279999999999</v>
      </c>
      <c r="N1596">
        <v>0.52355019999999997</v>
      </c>
      <c r="O1596">
        <v>12158</v>
      </c>
    </row>
    <row r="1597" spans="1:15">
      <c r="A1597" t="s">
        <v>52</v>
      </c>
      <c r="B1597" t="s">
        <v>43</v>
      </c>
      <c r="C1597" t="s">
        <v>53</v>
      </c>
      <c r="D1597" t="s">
        <v>32</v>
      </c>
      <c r="E1597">
        <v>15</v>
      </c>
      <c r="F1597" t="str">
        <f t="shared" si="24"/>
        <v>Aggregate1-in-10October System Peak Day50% Cycling15</v>
      </c>
      <c r="G1597">
        <v>17.752020000000002</v>
      </c>
      <c r="H1597">
        <v>23.30444</v>
      </c>
      <c r="I1597">
        <v>95.909000000000006</v>
      </c>
      <c r="J1597">
        <v>3.6233089999999999</v>
      </c>
      <c r="K1597">
        <v>4.763045</v>
      </c>
      <c r="L1597">
        <v>5.5524209999999998</v>
      </c>
      <c r="M1597">
        <v>6.341799</v>
      </c>
      <c r="N1597">
        <v>7.4815329999999998</v>
      </c>
      <c r="O1597">
        <v>12158</v>
      </c>
    </row>
    <row r="1598" spans="1:15">
      <c r="A1598" t="s">
        <v>31</v>
      </c>
      <c r="B1598" t="s">
        <v>43</v>
      </c>
      <c r="C1598" t="s">
        <v>53</v>
      </c>
      <c r="D1598" t="s">
        <v>32</v>
      </c>
      <c r="E1598">
        <v>16</v>
      </c>
      <c r="F1598" t="str">
        <f t="shared" si="24"/>
        <v>Average Per Ton1-in-10October System Peak Day50% Cycling16</v>
      </c>
      <c r="G1598">
        <v>0.38357669999999999</v>
      </c>
      <c r="H1598">
        <v>0.51045879999999999</v>
      </c>
      <c r="I1598">
        <v>95.581699999999998</v>
      </c>
      <c r="J1598">
        <v>8.2798700000000003E-2</v>
      </c>
      <c r="K1598">
        <v>0.1088435</v>
      </c>
      <c r="L1598">
        <v>0.1268821</v>
      </c>
      <c r="M1598">
        <v>0.14492070000000001</v>
      </c>
      <c r="N1598">
        <v>0.17096549999999999</v>
      </c>
      <c r="O1598">
        <v>12158</v>
      </c>
    </row>
    <row r="1599" spans="1:15">
      <c r="A1599" t="s">
        <v>29</v>
      </c>
      <c r="B1599" t="s">
        <v>43</v>
      </c>
      <c r="C1599" t="s">
        <v>53</v>
      </c>
      <c r="D1599" t="s">
        <v>32</v>
      </c>
      <c r="E1599">
        <v>16</v>
      </c>
      <c r="F1599" t="str">
        <f t="shared" si="24"/>
        <v>Average Per Premise1-in-10October System Peak Day50% Cycling16</v>
      </c>
      <c r="G1599">
        <v>1.5785199999999999</v>
      </c>
      <c r="H1599">
        <v>2.1006740000000002</v>
      </c>
      <c r="I1599">
        <v>95.581699999999998</v>
      </c>
      <c r="J1599">
        <v>0.3407385</v>
      </c>
      <c r="K1599">
        <v>0.44791999999999998</v>
      </c>
      <c r="L1599">
        <v>0.52215350000000005</v>
      </c>
      <c r="M1599">
        <v>0.59638709999999995</v>
      </c>
      <c r="N1599">
        <v>0.70356859999999999</v>
      </c>
      <c r="O1599">
        <v>12158</v>
      </c>
    </row>
    <row r="1600" spans="1:15">
      <c r="A1600" t="s">
        <v>30</v>
      </c>
      <c r="B1600" t="s">
        <v>43</v>
      </c>
      <c r="C1600" t="s">
        <v>53</v>
      </c>
      <c r="D1600" t="s">
        <v>32</v>
      </c>
      <c r="E1600">
        <v>16</v>
      </c>
      <c r="F1600" t="str">
        <f t="shared" si="24"/>
        <v>Average Per Device1-in-10October System Peak Day50% Cycling16</v>
      </c>
      <c r="G1600">
        <v>1.3430120000000001</v>
      </c>
      <c r="H1600">
        <v>1.787263</v>
      </c>
      <c r="I1600">
        <v>95.581699999999998</v>
      </c>
      <c r="J1600">
        <v>0.28990199999999999</v>
      </c>
      <c r="K1600">
        <v>0.3810925</v>
      </c>
      <c r="L1600">
        <v>0.4442507</v>
      </c>
      <c r="M1600">
        <v>0.507409</v>
      </c>
      <c r="N1600">
        <v>0.59859949999999995</v>
      </c>
      <c r="O1600">
        <v>12158</v>
      </c>
    </row>
    <row r="1601" spans="1:15">
      <c r="A1601" t="s">
        <v>52</v>
      </c>
      <c r="B1601" t="s">
        <v>43</v>
      </c>
      <c r="C1601" t="s">
        <v>53</v>
      </c>
      <c r="D1601" t="s">
        <v>32</v>
      </c>
      <c r="E1601">
        <v>16</v>
      </c>
      <c r="F1601" t="str">
        <f t="shared" si="24"/>
        <v>Aggregate1-in-10October System Peak Day50% Cycling16</v>
      </c>
      <c r="G1601">
        <v>19.191649999999999</v>
      </c>
      <c r="H1601">
        <v>25.53999</v>
      </c>
      <c r="I1601">
        <v>95.581699999999998</v>
      </c>
      <c r="J1601">
        <v>4.1426990000000004</v>
      </c>
      <c r="K1601">
        <v>5.445811</v>
      </c>
      <c r="L1601">
        <v>6.3483429999999998</v>
      </c>
      <c r="M1601">
        <v>7.2508749999999997</v>
      </c>
      <c r="N1601">
        <v>8.5539869999999993</v>
      </c>
      <c r="O1601">
        <v>12158</v>
      </c>
    </row>
    <row r="1602" spans="1:15">
      <c r="A1602" t="s">
        <v>31</v>
      </c>
      <c r="B1602" t="s">
        <v>43</v>
      </c>
      <c r="C1602" t="s">
        <v>53</v>
      </c>
      <c r="D1602" t="s">
        <v>32</v>
      </c>
      <c r="E1602">
        <v>17</v>
      </c>
      <c r="F1602" t="str">
        <f t="shared" si="24"/>
        <v>Average Per Ton1-in-10October System Peak Day50% Cycling17</v>
      </c>
      <c r="G1602">
        <v>0.4211049</v>
      </c>
      <c r="H1602">
        <v>0.54815910000000001</v>
      </c>
      <c r="I1602">
        <v>89.986800000000002</v>
      </c>
      <c r="J1602">
        <v>8.2910999999999999E-2</v>
      </c>
      <c r="K1602">
        <v>0.10899109999999999</v>
      </c>
      <c r="L1602">
        <v>0.12705420000000001</v>
      </c>
      <c r="M1602">
        <v>0.1451172</v>
      </c>
      <c r="N1602">
        <v>0.1711974</v>
      </c>
      <c r="O1602">
        <v>12158</v>
      </c>
    </row>
    <row r="1603" spans="1:15">
      <c r="A1603" t="s">
        <v>29</v>
      </c>
      <c r="B1603" t="s">
        <v>43</v>
      </c>
      <c r="C1603" t="s">
        <v>53</v>
      </c>
      <c r="D1603" t="s">
        <v>32</v>
      </c>
      <c r="E1603">
        <v>17</v>
      </c>
      <c r="F1603" t="str">
        <f t="shared" ref="F1603:F1666" si="25">CONCATENATE(A1603,B1603,C1603,D1603,E1603)</f>
        <v>Average Per Premise1-in-10October System Peak Day50% Cycling17</v>
      </c>
      <c r="G1603">
        <v>1.7329589999999999</v>
      </c>
      <c r="H1603">
        <v>2.2558199999999999</v>
      </c>
      <c r="I1603">
        <v>89.986800000000002</v>
      </c>
      <c r="J1603">
        <v>0.34120070000000002</v>
      </c>
      <c r="K1603">
        <v>0.44852750000000002</v>
      </c>
      <c r="L1603">
        <v>0.52286180000000004</v>
      </c>
      <c r="M1603">
        <v>0.59719599999999995</v>
      </c>
      <c r="N1603">
        <v>0.7045228</v>
      </c>
      <c r="O1603">
        <v>12158</v>
      </c>
    </row>
    <row r="1604" spans="1:15">
      <c r="A1604" t="s">
        <v>30</v>
      </c>
      <c r="B1604" t="s">
        <v>43</v>
      </c>
      <c r="C1604" t="s">
        <v>53</v>
      </c>
      <c r="D1604" t="s">
        <v>32</v>
      </c>
      <c r="E1604">
        <v>17</v>
      </c>
      <c r="F1604" t="str">
        <f t="shared" si="25"/>
        <v>Average Per Device1-in-10October System Peak Day50% Cycling17</v>
      </c>
      <c r="G1604">
        <v>1.4744090000000001</v>
      </c>
      <c r="H1604">
        <v>1.9192629999999999</v>
      </c>
      <c r="I1604">
        <v>89.986800000000002</v>
      </c>
      <c r="J1604">
        <v>0.29029509999999997</v>
      </c>
      <c r="K1604">
        <v>0.38160929999999998</v>
      </c>
      <c r="L1604">
        <v>0.44485330000000001</v>
      </c>
      <c r="M1604">
        <v>0.50809720000000003</v>
      </c>
      <c r="N1604">
        <v>0.59941129999999998</v>
      </c>
      <c r="O1604">
        <v>12158</v>
      </c>
    </row>
    <row r="1605" spans="1:15">
      <c r="A1605" t="s">
        <v>52</v>
      </c>
      <c r="B1605" t="s">
        <v>43</v>
      </c>
      <c r="C1605" t="s">
        <v>53</v>
      </c>
      <c r="D1605" t="s">
        <v>32</v>
      </c>
      <c r="E1605">
        <v>17</v>
      </c>
      <c r="F1605" t="str">
        <f t="shared" si="25"/>
        <v>Aggregate1-in-10October System Peak Day50% Cycling17</v>
      </c>
      <c r="G1605">
        <v>21.069310000000002</v>
      </c>
      <c r="H1605">
        <v>27.426259999999999</v>
      </c>
      <c r="I1605">
        <v>89.986800000000002</v>
      </c>
      <c r="J1605">
        <v>4.1483179999999997</v>
      </c>
      <c r="K1605">
        <v>5.4531980000000004</v>
      </c>
      <c r="L1605">
        <v>6.3569529999999999</v>
      </c>
      <c r="M1605">
        <v>7.2607090000000003</v>
      </c>
      <c r="N1605">
        <v>8.565588</v>
      </c>
      <c r="O1605">
        <v>12158</v>
      </c>
    </row>
    <row r="1606" spans="1:15">
      <c r="A1606" t="s">
        <v>31</v>
      </c>
      <c r="B1606" t="s">
        <v>43</v>
      </c>
      <c r="C1606" t="s">
        <v>53</v>
      </c>
      <c r="D1606" t="s">
        <v>32</v>
      </c>
      <c r="E1606">
        <v>18</v>
      </c>
      <c r="F1606" t="str">
        <f t="shared" si="25"/>
        <v>Average Per Ton1-in-10October System Peak Day50% Cycling18</v>
      </c>
      <c r="G1606">
        <v>0.45657520000000001</v>
      </c>
      <c r="H1606">
        <v>0.56947530000000002</v>
      </c>
      <c r="I1606">
        <v>86.248599999999996</v>
      </c>
      <c r="J1606">
        <v>7.3674500000000004E-2</v>
      </c>
      <c r="K1606">
        <v>9.6849299999999999E-2</v>
      </c>
      <c r="L1606">
        <v>0.1129001</v>
      </c>
      <c r="M1606">
        <v>0.12895090000000001</v>
      </c>
      <c r="N1606">
        <v>0.1521257</v>
      </c>
      <c r="O1606">
        <v>12158</v>
      </c>
    </row>
    <row r="1607" spans="1:15">
      <c r="A1607" t="s">
        <v>29</v>
      </c>
      <c r="B1607" t="s">
        <v>43</v>
      </c>
      <c r="C1607" t="s">
        <v>53</v>
      </c>
      <c r="D1607" t="s">
        <v>32</v>
      </c>
      <c r="E1607">
        <v>18</v>
      </c>
      <c r="F1607" t="str">
        <f t="shared" si="25"/>
        <v>Average Per Premise1-in-10October System Peak Day50% Cycling18</v>
      </c>
      <c r="G1607">
        <v>1.8789279999999999</v>
      </c>
      <c r="H1607">
        <v>2.3435419999999998</v>
      </c>
      <c r="I1607">
        <v>86.248599999999996</v>
      </c>
      <c r="J1607">
        <v>0.30319020000000002</v>
      </c>
      <c r="K1607">
        <v>0.39856069999999999</v>
      </c>
      <c r="L1607">
        <v>0.46461400000000003</v>
      </c>
      <c r="M1607">
        <v>0.53066729999999995</v>
      </c>
      <c r="N1607">
        <v>0.62603759999999997</v>
      </c>
      <c r="O1607">
        <v>12158</v>
      </c>
    </row>
    <row r="1608" spans="1:15">
      <c r="A1608" t="s">
        <v>30</v>
      </c>
      <c r="B1608" t="s">
        <v>43</v>
      </c>
      <c r="C1608" t="s">
        <v>53</v>
      </c>
      <c r="D1608" t="s">
        <v>32</v>
      </c>
      <c r="E1608">
        <v>18</v>
      </c>
      <c r="F1608" t="str">
        <f t="shared" si="25"/>
        <v>Average Per Device1-in-10October System Peak Day50% Cycling18</v>
      </c>
      <c r="G1608">
        <v>1.5986009999999999</v>
      </c>
      <c r="H1608">
        <v>1.993897</v>
      </c>
      <c r="I1608">
        <v>86.248599999999996</v>
      </c>
      <c r="J1608">
        <v>0.25795570000000001</v>
      </c>
      <c r="K1608">
        <v>0.33909729999999999</v>
      </c>
      <c r="L1608">
        <v>0.39529579999999997</v>
      </c>
      <c r="M1608">
        <v>0.45149420000000001</v>
      </c>
      <c r="N1608">
        <v>0.53263579999999999</v>
      </c>
      <c r="O1608">
        <v>12158</v>
      </c>
    </row>
    <row r="1609" spans="1:15">
      <c r="A1609" t="s">
        <v>52</v>
      </c>
      <c r="B1609" t="s">
        <v>43</v>
      </c>
      <c r="C1609" t="s">
        <v>53</v>
      </c>
      <c r="D1609" t="s">
        <v>32</v>
      </c>
      <c r="E1609">
        <v>18</v>
      </c>
      <c r="F1609" t="str">
        <f t="shared" si="25"/>
        <v>Aggregate1-in-10October System Peak Day50% Cycling18</v>
      </c>
      <c r="G1609">
        <v>22.844010000000001</v>
      </c>
      <c r="H1609">
        <v>28.492789999999999</v>
      </c>
      <c r="I1609">
        <v>86.248599999999996</v>
      </c>
      <c r="J1609">
        <v>3.6861869999999999</v>
      </c>
      <c r="K1609">
        <v>4.845701</v>
      </c>
      <c r="L1609">
        <v>5.6487769999999999</v>
      </c>
      <c r="M1609">
        <v>6.4518529999999998</v>
      </c>
      <c r="N1609">
        <v>7.6113660000000003</v>
      </c>
      <c r="O1609">
        <v>12158</v>
      </c>
    </row>
    <row r="1610" spans="1:15">
      <c r="A1610" t="s">
        <v>31</v>
      </c>
      <c r="B1610" t="s">
        <v>43</v>
      </c>
      <c r="C1610" t="s">
        <v>53</v>
      </c>
      <c r="D1610" t="s">
        <v>32</v>
      </c>
      <c r="E1610">
        <v>19</v>
      </c>
      <c r="F1610" t="str">
        <f t="shared" si="25"/>
        <v>Average Per Ton1-in-10October System Peak Day50% Cycling19</v>
      </c>
      <c r="G1610">
        <v>0.57291420000000004</v>
      </c>
      <c r="H1610">
        <v>0.53319819999999996</v>
      </c>
      <c r="I1610">
        <v>77.876199999999997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12158</v>
      </c>
    </row>
    <row r="1611" spans="1:15">
      <c r="A1611" t="s">
        <v>29</v>
      </c>
      <c r="B1611" t="s">
        <v>43</v>
      </c>
      <c r="C1611" t="s">
        <v>53</v>
      </c>
      <c r="D1611" t="s">
        <v>32</v>
      </c>
      <c r="E1611">
        <v>19</v>
      </c>
      <c r="F1611" t="str">
        <f t="shared" si="25"/>
        <v>Average Per Premise1-in-10October System Peak Day50% Cycling19</v>
      </c>
      <c r="G1611">
        <v>2.357694</v>
      </c>
      <c r="H1611">
        <v>2.1942529999999998</v>
      </c>
      <c r="I1611">
        <v>77.876199999999997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12158</v>
      </c>
    </row>
    <row r="1612" spans="1:15">
      <c r="A1612" t="s">
        <v>30</v>
      </c>
      <c r="B1612" t="s">
        <v>43</v>
      </c>
      <c r="C1612" t="s">
        <v>53</v>
      </c>
      <c r="D1612" t="s">
        <v>32</v>
      </c>
      <c r="E1612">
        <v>19</v>
      </c>
      <c r="F1612" t="str">
        <f t="shared" si="25"/>
        <v>Average Per Device1-in-10October System Peak Day50% Cycling19</v>
      </c>
      <c r="G1612">
        <v>2.005938</v>
      </c>
      <c r="H1612">
        <v>1.8668800000000001</v>
      </c>
      <c r="I1612">
        <v>77.876199999999997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12158</v>
      </c>
    </row>
    <row r="1613" spans="1:15">
      <c r="A1613" t="s">
        <v>52</v>
      </c>
      <c r="B1613" t="s">
        <v>43</v>
      </c>
      <c r="C1613" t="s">
        <v>53</v>
      </c>
      <c r="D1613" t="s">
        <v>32</v>
      </c>
      <c r="E1613">
        <v>19</v>
      </c>
      <c r="F1613" t="str">
        <f t="shared" si="25"/>
        <v>Aggregate1-in-10October System Peak Day50% Cycling19</v>
      </c>
      <c r="G1613">
        <v>28.664850000000001</v>
      </c>
      <c r="H1613">
        <v>26.677720000000001</v>
      </c>
      <c r="I1613">
        <v>77.876199999999997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12158</v>
      </c>
    </row>
    <row r="1614" spans="1:15">
      <c r="A1614" t="s">
        <v>31</v>
      </c>
      <c r="B1614" t="s">
        <v>43</v>
      </c>
      <c r="C1614" t="s">
        <v>53</v>
      </c>
      <c r="D1614" t="s">
        <v>32</v>
      </c>
      <c r="E1614">
        <v>20</v>
      </c>
      <c r="F1614" t="str">
        <f t="shared" si="25"/>
        <v>Average Per Ton1-in-10October System Peak Day50% Cycling20</v>
      </c>
      <c r="G1614">
        <v>0.56412039999999997</v>
      </c>
      <c r="H1614">
        <v>0.49878250000000002</v>
      </c>
      <c r="I1614">
        <v>75.537300000000002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12158</v>
      </c>
    </row>
    <row r="1615" spans="1:15">
      <c r="A1615" t="s">
        <v>29</v>
      </c>
      <c r="B1615" t="s">
        <v>43</v>
      </c>
      <c r="C1615" t="s">
        <v>53</v>
      </c>
      <c r="D1615" t="s">
        <v>32</v>
      </c>
      <c r="E1615">
        <v>20</v>
      </c>
      <c r="F1615" t="str">
        <f t="shared" si="25"/>
        <v>Average Per Premise1-in-10October System Peak Day50% Cycling20</v>
      </c>
      <c r="G1615">
        <v>2.3215050000000002</v>
      </c>
      <c r="H1615">
        <v>2.0526230000000001</v>
      </c>
      <c r="I1615">
        <v>75.537300000000002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12158</v>
      </c>
    </row>
    <row r="1616" spans="1:15">
      <c r="A1616" t="s">
        <v>30</v>
      </c>
      <c r="B1616" t="s">
        <v>43</v>
      </c>
      <c r="C1616" t="s">
        <v>53</v>
      </c>
      <c r="D1616" t="s">
        <v>32</v>
      </c>
      <c r="E1616">
        <v>20</v>
      </c>
      <c r="F1616" t="str">
        <f t="shared" si="25"/>
        <v>Average Per Device1-in-10October System Peak Day50% Cycling20</v>
      </c>
      <c r="G1616">
        <v>1.9751479999999999</v>
      </c>
      <c r="H1616">
        <v>1.746381</v>
      </c>
      <c r="I1616">
        <v>75.537300000000002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12158</v>
      </c>
    </row>
    <row r="1617" spans="1:15">
      <c r="A1617" t="s">
        <v>52</v>
      </c>
      <c r="B1617" t="s">
        <v>43</v>
      </c>
      <c r="C1617" t="s">
        <v>53</v>
      </c>
      <c r="D1617" t="s">
        <v>32</v>
      </c>
      <c r="E1617">
        <v>20</v>
      </c>
      <c r="F1617" t="str">
        <f t="shared" si="25"/>
        <v>Aggregate1-in-10October System Peak Day50% Cycling20</v>
      </c>
      <c r="G1617">
        <v>28.22486</v>
      </c>
      <c r="H1617">
        <v>24.955780000000001</v>
      </c>
      <c r="I1617">
        <v>75.537300000000002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12158</v>
      </c>
    </row>
    <row r="1618" spans="1:15">
      <c r="A1618" t="s">
        <v>31</v>
      </c>
      <c r="B1618" t="s">
        <v>43</v>
      </c>
      <c r="C1618" t="s">
        <v>53</v>
      </c>
      <c r="D1618" t="s">
        <v>32</v>
      </c>
      <c r="E1618">
        <v>21</v>
      </c>
      <c r="F1618" t="str">
        <f t="shared" si="25"/>
        <v>Average Per Ton1-in-10October System Peak Day50% Cycling21</v>
      </c>
      <c r="G1618">
        <v>0.52052790000000004</v>
      </c>
      <c r="H1618">
        <v>0.47219100000000003</v>
      </c>
      <c r="I1618">
        <v>69.584599999999995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12158</v>
      </c>
    </row>
    <row r="1619" spans="1:15">
      <c r="A1619" t="s">
        <v>29</v>
      </c>
      <c r="B1619" t="s">
        <v>43</v>
      </c>
      <c r="C1619" t="s">
        <v>53</v>
      </c>
      <c r="D1619" t="s">
        <v>32</v>
      </c>
      <c r="E1619">
        <v>21</v>
      </c>
      <c r="F1619" t="str">
        <f t="shared" si="25"/>
        <v>Average Per Premise1-in-10October System Peak Day50% Cycling21</v>
      </c>
      <c r="G1619">
        <v>2.1421109999999999</v>
      </c>
      <c r="H1619">
        <v>1.9431909999999999</v>
      </c>
      <c r="I1619">
        <v>69.584599999999995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12158</v>
      </c>
    </row>
    <row r="1620" spans="1:15">
      <c r="A1620" t="s">
        <v>30</v>
      </c>
      <c r="B1620" t="s">
        <v>43</v>
      </c>
      <c r="C1620" t="s">
        <v>53</v>
      </c>
      <c r="D1620" t="s">
        <v>32</v>
      </c>
      <c r="E1620">
        <v>21</v>
      </c>
      <c r="F1620" t="str">
        <f t="shared" si="25"/>
        <v>Average Per Device1-in-10October System Peak Day50% Cycling21</v>
      </c>
      <c r="G1620">
        <v>1.8225180000000001</v>
      </c>
      <c r="H1620">
        <v>1.653276</v>
      </c>
      <c r="I1620">
        <v>69.584599999999995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12158</v>
      </c>
    </row>
    <row r="1621" spans="1:15">
      <c r="A1621" t="s">
        <v>52</v>
      </c>
      <c r="B1621" t="s">
        <v>43</v>
      </c>
      <c r="C1621" t="s">
        <v>53</v>
      </c>
      <c r="D1621" t="s">
        <v>32</v>
      </c>
      <c r="E1621">
        <v>21</v>
      </c>
      <c r="F1621" t="str">
        <f t="shared" si="25"/>
        <v>Aggregate1-in-10October System Peak Day50% Cycling21</v>
      </c>
      <c r="G1621">
        <v>26.043780000000002</v>
      </c>
      <c r="H1621">
        <v>23.625319999999999</v>
      </c>
      <c r="I1621">
        <v>69.584599999999995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12158</v>
      </c>
    </row>
    <row r="1622" spans="1:15">
      <c r="A1622" t="s">
        <v>31</v>
      </c>
      <c r="B1622" t="s">
        <v>43</v>
      </c>
      <c r="C1622" t="s">
        <v>53</v>
      </c>
      <c r="D1622" t="s">
        <v>32</v>
      </c>
      <c r="E1622">
        <v>22</v>
      </c>
      <c r="F1622" t="str">
        <f t="shared" si="25"/>
        <v>Average Per Ton1-in-10October System Peak Day50% Cycling22</v>
      </c>
      <c r="G1622">
        <v>0.45248569999999999</v>
      </c>
      <c r="H1622">
        <v>0.42425059999999998</v>
      </c>
      <c r="I1622">
        <v>70.137600000000006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12158</v>
      </c>
    </row>
    <row r="1623" spans="1:15">
      <c r="A1623" t="s">
        <v>29</v>
      </c>
      <c r="B1623" t="s">
        <v>43</v>
      </c>
      <c r="C1623" t="s">
        <v>53</v>
      </c>
      <c r="D1623" t="s">
        <v>32</v>
      </c>
      <c r="E1623">
        <v>22</v>
      </c>
      <c r="F1623" t="str">
        <f t="shared" si="25"/>
        <v>Average Per Premise1-in-10October System Peak Day50% Cycling22</v>
      </c>
      <c r="G1623">
        <v>1.8620989999999999</v>
      </c>
      <c r="H1623">
        <v>1.7459039999999999</v>
      </c>
      <c r="I1623">
        <v>70.137600000000006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12158</v>
      </c>
    </row>
    <row r="1624" spans="1:15">
      <c r="A1624" t="s">
        <v>30</v>
      </c>
      <c r="B1624" t="s">
        <v>43</v>
      </c>
      <c r="C1624" t="s">
        <v>53</v>
      </c>
      <c r="D1624" t="s">
        <v>32</v>
      </c>
      <c r="E1624">
        <v>22</v>
      </c>
      <c r="F1624" t="str">
        <f t="shared" si="25"/>
        <v>Average Per Device1-in-10October System Peak Day50% Cycling22</v>
      </c>
      <c r="G1624">
        <v>1.5842830000000001</v>
      </c>
      <c r="H1624">
        <v>1.4854229999999999</v>
      </c>
      <c r="I1624">
        <v>70.137600000000006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12158</v>
      </c>
    </row>
    <row r="1625" spans="1:15">
      <c r="A1625" t="s">
        <v>52</v>
      </c>
      <c r="B1625" t="s">
        <v>43</v>
      </c>
      <c r="C1625" t="s">
        <v>53</v>
      </c>
      <c r="D1625" t="s">
        <v>32</v>
      </c>
      <c r="E1625">
        <v>22</v>
      </c>
      <c r="F1625" t="str">
        <f t="shared" si="25"/>
        <v>Aggregate1-in-10October System Peak Day50% Cycling22</v>
      </c>
      <c r="G1625">
        <v>22.639399999999998</v>
      </c>
      <c r="H1625">
        <v>21.226700000000001</v>
      </c>
      <c r="I1625">
        <v>70.137600000000006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12158</v>
      </c>
    </row>
    <row r="1626" spans="1:15">
      <c r="A1626" t="s">
        <v>31</v>
      </c>
      <c r="B1626" t="s">
        <v>43</v>
      </c>
      <c r="C1626" t="s">
        <v>53</v>
      </c>
      <c r="D1626" t="s">
        <v>32</v>
      </c>
      <c r="E1626">
        <v>23</v>
      </c>
      <c r="F1626" t="str">
        <f t="shared" si="25"/>
        <v>Average Per Ton1-in-10October System Peak Day50% Cycling23</v>
      </c>
      <c r="G1626">
        <v>0.36774319999999999</v>
      </c>
      <c r="H1626">
        <v>0.35271429999999998</v>
      </c>
      <c r="I1626">
        <v>68.556899999999999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12158</v>
      </c>
    </row>
    <row r="1627" spans="1:15">
      <c r="A1627" t="s">
        <v>29</v>
      </c>
      <c r="B1627" t="s">
        <v>43</v>
      </c>
      <c r="C1627" t="s">
        <v>53</v>
      </c>
      <c r="D1627" t="s">
        <v>32</v>
      </c>
      <c r="E1627">
        <v>23</v>
      </c>
      <c r="F1627" t="str">
        <f t="shared" si="25"/>
        <v>Average Per Premise1-in-10October System Peak Day50% Cycling23</v>
      </c>
      <c r="G1627">
        <v>1.513361</v>
      </c>
      <c r="H1627">
        <v>1.4515130000000001</v>
      </c>
      <c r="I1627">
        <v>68.556899999999999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12158</v>
      </c>
    </row>
    <row r="1628" spans="1:15">
      <c r="A1628" t="s">
        <v>30</v>
      </c>
      <c r="B1628" t="s">
        <v>43</v>
      </c>
      <c r="C1628" t="s">
        <v>53</v>
      </c>
      <c r="D1628" t="s">
        <v>32</v>
      </c>
      <c r="E1628">
        <v>23</v>
      </c>
      <c r="F1628" t="str">
        <f t="shared" si="25"/>
        <v>Average Per Device1-in-10October System Peak Day50% Cycling23</v>
      </c>
      <c r="G1628">
        <v>1.2875749999999999</v>
      </c>
      <c r="H1628">
        <v>1.2349540000000001</v>
      </c>
      <c r="I1628">
        <v>68.556899999999999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12158</v>
      </c>
    </row>
    <row r="1629" spans="1:15">
      <c r="A1629" t="s">
        <v>52</v>
      </c>
      <c r="B1629" t="s">
        <v>43</v>
      </c>
      <c r="C1629" t="s">
        <v>53</v>
      </c>
      <c r="D1629" t="s">
        <v>32</v>
      </c>
      <c r="E1629">
        <v>23</v>
      </c>
      <c r="F1629" t="str">
        <f t="shared" si="25"/>
        <v>Aggregate1-in-10October System Peak Day50% Cycling23</v>
      </c>
      <c r="G1629">
        <v>18.399439999999998</v>
      </c>
      <c r="H1629">
        <v>17.647500000000001</v>
      </c>
      <c r="I1629">
        <v>68.556899999999999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12158</v>
      </c>
    </row>
    <row r="1630" spans="1:15">
      <c r="A1630" t="s">
        <v>31</v>
      </c>
      <c r="B1630" t="s">
        <v>43</v>
      </c>
      <c r="C1630" t="s">
        <v>53</v>
      </c>
      <c r="D1630" t="s">
        <v>32</v>
      </c>
      <c r="E1630">
        <v>24</v>
      </c>
      <c r="F1630" t="str">
        <f t="shared" si="25"/>
        <v>Average Per Ton1-in-10October System Peak Day50% Cycling24</v>
      </c>
      <c r="G1630">
        <v>0.30381390000000003</v>
      </c>
      <c r="H1630">
        <v>0.28870000000000001</v>
      </c>
      <c r="I1630">
        <v>66.925200000000004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12158</v>
      </c>
    </row>
    <row r="1631" spans="1:15">
      <c r="A1631" t="s">
        <v>29</v>
      </c>
      <c r="B1631" t="s">
        <v>43</v>
      </c>
      <c r="C1631" t="s">
        <v>53</v>
      </c>
      <c r="D1631" t="s">
        <v>32</v>
      </c>
      <c r="E1631">
        <v>24</v>
      </c>
      <c r="F1631" t="str">
        <f t="shared" si="25"/>
        <v>Average Per Premise1-in-10October System Peak Day50% Cycling24</v>
      </c>
      <c r="G1631">
        <v>1.250275</v>
      </c>
      <c r="H1631">
        <v>1.188077</v>
      </c>
      <c r="I1631">
        <v>66.925200000000004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12158</v>
      </c>
    </row>
    <row r="1632" spans="1:15">
      <c r="A1632" t="s">
        <v>30</v>
      </c>
      <c r="B1632" t="s">
        <v>43</v>
      </c>
      <c r="C1632" t="s">
        <v>53</v>
      </c>
      <c r="D1632" t="s">
        <v>32</v>
      </c>
      <c r="E1632">
        <v>24</v>
      </c>
      <c r="F1632" t="str">
        <f t="shared" si="25"/>
        <v>Average Per Device1-in-10October System Peak Day50% Cycling24</v>
      </c>
      <c r="G1632">
        <v>1.0637399999999999</v>
      </c>
      <c r="H1632">
        <v>1.0108220000000001</v>
      </c>
      <c r="I1632">
        <v>66.925200000000004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12158</v>
      </c>
    </row>
    <row r="1633" spans="1:15">
      <c r="A1633" t="s">
        <v>52</v>
      </c>
      <c r="B1633" t="s">
        <v>43</v>
      </c>
      <c r="C1633" t="s">
        <v>53</v>
      </c>
      <c r="D1633" t="s">
        <v>32</v>
      </c>
      <c r="E1633">
        <v>24</v>
      </c>
      <c r="F1633" t="str">
        <f t="shared" si="25"/>
        <v>Aggregate1-in-10October System Peak Day50% Cycling24</v>
      </c>
      <c r="G1633">
        <v>15.200839999999999</v>
      </c>
      <c r="H1633">
        <v>14.44464</v>
      </c>
      <c r="I1633">
        <v>66.925200000000004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12158</v>
      </c>
    </row>
    <row r="1634" spans="1:15">
      <c r="A1634" t="s">
        <v>31</v>
      </c>
      <c r="B1634" t="s">
        <v>43</v>
      </c>
      <c r="C1634" t="s">
        <v>53</v>
      </c>
      <c r="D1634" t="s">
        <v>27</v>
      </c>
      <c r="E1634">
        <v>1</v>
      </c>
      <c r="F1634" t="str">
        <f t="shared" si="25"/>
        <v>Average Per Ton1-in-10October System Peak DayAll1</v>
      </c>
      <c r="G1634">
        <v>0.2003992</v>
      </c>
      <c r="H1634">
        <v>0.2003992</v>
      </c>
      <c r="I1634">
        <v>60.464500000000001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23602</v>
      </c>
    </row>
    <row r="1635" spans="1:15">
      <c r="A1635" t="s">
        <v>29</v>
      </c>
      <c r="B1635" t="s">
        <v>43</v>
      </c>
      <c r="C1635" t="s">
        <v>53</v>
      </c>
      <c r="D1635" t="s">
        <v>27</v>
      </c>
      <c r="E1635">
        <v>1</v>
      </c>
      <c r="F1635" t="str">
        <f t="shared" si="25"/>
        <v>Average Per Premise1-in-10October System Peak DayAll1</v>
      </c>
      <c r="G1635">
        <v>0.85903589999999996</v>
      </c>
      <c r="H1635">
        <v>0.85903589999999996</v>
      </c>
      <c r="I1635">
        <v>60.464500000000001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23602</v>
      </c>
    </row>
    <row r="1636" spans="1:15">
      <c r="A1636" t="s">
        <v>30</v>
      </c>
      <c r="B1636" t="s">
        <v>43</v>
      </c>
      <c r="C1636" t="s">
        <v>53</v>
      </c>
      <c r="D1636" t="s">
        <v>27</v>
      </c>
      <c r="E1636">
        <v>1</v>
      </c>
      <c r="F1636" t="str">
        <f t="shared" si="25"/>
        <v>Average Per Device1-in-10October System Peak DayAll1</v>
      </c>
      <c r="G1636">
        <v>0.71395750000000002</v>
      </c>
      <c r="H1636">
        <v>0.71395750000000002</v>
      </c>
      <c r="I1636">
        <v>60.464500000000001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23602</v>
      </c>
    </row>
    <row r="1637" spans="1:15">
      <c r="A1637" t="s">
        <v>52</v>
      </c>
      <c r="B1637" t="s">
        <v>43</v>
      </c>
      <c r="C1637" t="s">
        <v>53</v>
      </c>
      <c r="D1637" t="s">
        <v>27</v>
      </c>
      <c r="E1637">
        <v>1</v>
      </c>
      <c r="F1637" t="str">
        <f t="shared" si="25"/>
        <v>Aggregate1-in-10October System Peak DayAll1</v>
      </c>
      <c r="G1637">
        <v>20.27497</v>
      </c>
      <c r="H1637">
        <v>20.27497</v>
      </c>
      <c r="I1637">
        <v>60.464500000000001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23602</v>
      </c>
    </row>
    <row r="1638" spans="1:15">
      <c r="A1638" t="s">
        <v>31</v>
      </c>
      <c r="B1638" t="s">
        <v>43</v>
      </c>
      <c r="C1638" t="s">
        <v>53</v>
      </c>
      <c r="D1638" t="s">
        <v>27</v>
      </c>
      <c r="E1638">
        <v>2</v>
      </c>
      <c r="F1638" t="str">
        <f t="shared" si="25"/>
        <v>Average Per Ton1-in-10October System Peak DayAll2</v>
      </c>
      <c r="G1638">
        <v>0.17390700000000001</v>
      </c>
      <c r="H1638">
        <v>0.17390700000000001</v>
      </c>
      <c r="I1638">
        <v>59.7288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23602</v>
      </c>
    </row>
    <row r="1639" spans="1:15">
      <c r="A1639" t="s">
        <v>29</v>
      </c>
      <c r="B1639" t="s">
        <v>43</v>
      </c>
      <c r="C1639" t="s">
        <v>53</v>
      </c>
      <c r="D1639" t="s">
        <v>27</v>
      </c>
      <c r="E1639">
        <v>2</v>
      </c>
      <c r="F1639" t="str">
        <f t="shared" si="25"/>
        <v>Average Per Premise1-in-10October System Peak DayAll2</v>
      </c>
      <c r="G1639">
        <v>0.74547379999999996</v>
      </c>
      <c r="H1639">
        <v>0.74547379999999996</v>
      </c>
      <c r="I1639">
        <v>59.7288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23602</v>
      </c>
    </row>
    <row r="1640" spans="1:15">
      <c r="A1640" t="s">
        <v>30</v>
      </c>
      <c r="B1640" t="s">
        <v>43</v>
      </c>
      <c r="C1640" t="s">
        <v>53</v>
      </c>
      <c r="D1640" t="s">
        <v>27</v>
      </c>
      <c r="E1640">
        <v>2</v>
      </c>
      <c r="F1640" t="str">
        <f t="shared" si="25"/>
        <v>Average Per Device1-in-10October System Peak DayAll2</v>
      </c>
      <c r="G1640">
        <v>0.61957439999999997</v>
      </c>
      <c r="H1640">
        <v>0.61957439999999997</v>
      </c>
      <c r="I1640">
        <v>59.7288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23602</v>
      </c>
    </row>
    <row r="1641" spans="1:15">
      <c r="A1641" t="s">
        <v>52</v>
      </c>
      <c r="B1641" t="s">
        <v>43</v>
      </c>
      <c r="C1641" t="s">
        <v>53</v>
      </c>
      <c r="D1641" t="s">
        <v>27</v>
      </c>
      <c r="E1641">
        <v>2</v>
      </c>
      <c r="F1641" t="str">
        <f t="shared" si="25"/>
        <v>Aggregate1-in-10October System Peak DayAll2</v>
      </c>
      <c r="G1641">
        <v>17.594670000000001</v>
      </c>
      <c r="H1641">
        <v>17.594670000000001</v>
      </c>
      <c r="I1641">
        <v>59.7288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23602</v>
      </c>
    </row>
    <row r="1642" spans="1:15">
      <c r="A1642" t="s">
        <v>31</v>
      </c>
      <c r="B1642" t="s">
        <v>43</v>
      </c>
      <c r="C1642" t="s">
        <v>53</v>
      </c>
      <c r="D1642" t="s">
        <v>27</v>
      </c>
      <c r="E1642">
        <v>3</v>
      </c>
      <c r="F1642" t="str">
        <f t="shared" si="25"/>
        <v>Average Per Ton1-in-10October System Peak DayAll3</v>
      </c>
      <c r="G1642">
        <v>0.15736149999999999</v>
      </c>
      <c r="H1642">
        <v>0.15736149999999999</v>
      </c>
      <c r="I1642">
        <v>58.950200000000002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23602</v>
      </c>
    </row>
    <row r="1643" spans="1:15">
      <c r="A1643" t="s">
        <v>29</v>
      </c>
      <c r="B1643" t="s">
        <v>43</v>
      </c>
      <c r="C1643" t="s">
        <v>53</v>
      </c>
      <c r="D1643" t="s">
        <v>27</v>
      </c>
      <c r="E1643">
        <v>3</v>
      </c>
      <c r="F1643" t="str">
        <f t="shared" si="25"/>
        <v>Average Per Premise1-in-10October System Peak DayAll3</v>
      </c>
      <c r="G1643">
        <v>0.67454970000000003</v>
      </c>
      <c r="H1643">
        <v>0.67454970000000003</v>
      </c>
      <c r="I1643">
        <v>58.950200000000002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23602</v>
      </c>
    </row>
    <row r="1644" spans="1:15">
      <c r="A1644" t="s">
        <v>30</v>
      </c>
      <c r="B1644" t="s">
        <v>43</v>
      </c>
      <c r="C1644" t="s">
        <v>53</v>
      </c>
      <c r="D1644" t="s">
        <v>27</v>
      </c>
      <c r="E1644">
        <v>3</v>
      </c>
      <c r="F1644" t="str">
        <f t="shared" si="25"/>
        <v>Average Per Device1-in-10October System Peak DayAll3</v>
      </c>
      <c r="G1644">
        <v>0.56062829999999997</v>
      </c>
      <c r="H1644">
        <v>0.56062829999999997</v>
      </c>
      <c r="I1644">
        <v>58.950200000000002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23602</v>
      </c>
    </row>
    <row r="1645" spans="1:15">
      <c r="A1645" t="s">
        <v>52</v>
      </c>
      <c r="B1645" t="s">
        <v>43</v>
      </c>
      <c r="C1645" t="s">
        <v>53</v>
      </c>
      <c r="D1645" t="s">
        <v>27</v>
      </c>
      <c r="E1645">
        <v>3</v>
      </c>
      <c r="F1645" t="str">
        <f t="shared" si="25"/>
        <v>Aggregate1-in-10October System Peak DayAll3</v>
      </c>
      <c r="G1645">
        <v>15.920719999999999</v>
      </c>
      <c r="H1645">
        <v>15.920719999999999</v>
      </c>
      <c r="I1645">
        <v>58.950200000000002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23602</v>
      </c>
    </row>
    <row r="1646" spans="1:15">
      <c r="A1646" t="s">
        <v>31</v>
      </c>
      <c r="B1646" t="s">
        <v>43</v>
      </c>
      <c r="C1646" t="s">
        <v>53</v>
      </c>
      <c r="D1646" t="s">
        <v>27</v>
      </c>
      <c r="E1646">
        <v>4</v>
      </c>
      <c r="F1646" t="str">
        <f t="shared" si="25"/>
        <v>Average Per Ton1-in-10October System Peak DayAll4</v>
      </c>
      <c r="G1646">
        <v>0.14248939999999999</v>
      </c>
      <c r="H1646">
        <v>0.14248939999999999</v>
      </c>
      <c r="I1646">
        <v>58.409700000000001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23602</v>
      </c>
    </row>
    <row r="1647" spans="1:15">
      <c r="A1647" t="s">
        <v>29</v>
      </c>
      <c r="B1647" t="s">
        <v>43</v>
      </c>
      <c r="C1647" t="s">
        <v>53</v>
      </c>
      <c r="D1647" t="s">
        <v>27</v>
      </c>
      <c r="E1647">
        <v>4</v>
      </c>
      <c r="F1647" t="str">
        <f t="shared" si="25"/>
        <v>Average Per Premise1-in-10October System Peak DayAll4</v>
      </c>
      <c r="G1647">
        <v>0.61079870000000003</v>
      </c>
      <c r="H1647">
        <v>0.61079870000000003</v>
      </c>
      <c r="I1647">
        <v>58.409700000000001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23602</v>
      </c>
    </row>
    <row r="1648" spans="1:15">
      <c r="A1648" t="s">
        <v>30</v>
      </c>
      <c r="B1648" t="s">
        <v>43</v>
      </c>
      <c r="C1648" t="s">
        <v>53</v>
      </c>
      <c r="D1648" t="s">
        <v>27</v>
      </c>
      <c r="E1648">
        <v>4</v>
      </c>
      <c r="F1648" t="str">
        <f t="shared" si="25"/>
        <v>Average Per Device1-in-10October System Peak DayAll4</v>
      </c>
      <c r="G1648">
        <v>0.50764390000000004</v>
      </c>
      <c r="H1648">
        <v>0.50764390000000004</v>
      </c>
      <c r="I1648">
        <v>58.409700000000001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23602</v>
      </c>
    </row>
    <row r="1649" spans="1:15">
      <c r="A1649" t="s">
        <v>52</v>
      </c>
      <c r="B1649" t="s">
        <v>43</v>
      </c>
      <c r="C1649" t="s">
        <v>53</v>
      </c>
      <c r="D1649" t="s">
        <v>27</v>
      </c>
      <c r="E1649">
        <v>4</v>
      </c>
      <c r="F1649" t="str">
        <f t="shared" si="25"/>
        <v>Aggregate1-in-10October System Peak DayAll4</v>
      </c>
      <c r="G1649">
        <v>14.416069999999999</v>
      </c>
      <c r="H1649">
        <v>14.416069999999999</v>
      </c>
      <c r="I1649">
        <v>58.409700000000001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23602</v>
      </c>
    </row>
    <row r="1650" spans="1:15">
      <c r="A1650" t="s">
        <v>31</v>
      </c>
      <c r="B1650" t="s">
        <v>43</v>
      </c>
      <c r="C1650" t="s">
        <v>53</v>
      </c>
      <c r="D1650" t="s">
        <v>27</v>
      </c>
      <c r="E1650">
        <v>5</v>
      </c>
      <c r="F1650" t="str">
        <f t="shared" si="25"/>
        <v>Average Per Ton1-in-10October System Peak DayAll5</v>
      </c>
      <c r="G1650">
        <v>0.13588990000000001</v>
      </c>
      <c r="H1650">
        <v>0.13588990000000001</v>
      </c>
      <c r="I1650">
        <v>58.881799999999998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23602</v>
      </c>
    </row>
    <row r="1651" spans="1:15">
      <c r="A1651" t="s">
        <v>29</v>
      </c>
      <c r="B1651" t="s">
        <v>43</v>
      </c>
      <c r="C1651" t="s">
        <v>53</v>
      </c>
      <c r="D1651" t="s">
        <v>27</v>
      </c>
      <c r="E1651">
        <v>5</v>
      </c>
      <c r="F1651" t="str">
        <f t="shared" si="25"/>
        <v>Average Per Premise1-in-10October System Peak DayAll5</v>
      </c>
      <c r="G1651">
        <v>0.58250869999999999</v>
      </c>
      <c r="H1651">
        <v>0.58250869999999999</v>
      </c>
      <c r="I1651">
        <v>58.881799999999998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23602</v>
      </c>
    </row>
    <row r="1652" spans="1:15">
      <c r="A1652" t="s">
        <v>30</v>
      </c>
      <c r="B1652" t="s">
        <v>43</v>
      </c>
      <c r="C1652" t="s">
        <v>53</v>
      </c>
      <c r="D1652" t="s">
        <v>27</v>
      </c>
      <c r="E1652">
        <v>5</v>
      </c>
      <c r="F1652" t="str">
        <f t="shared" si="25"/>
        <v>Average Per Device1-in-10October System Peak DayAll5</v>
      </c>
      <c r="G1652">
        <v>0.4841316</v>
      </c>
      <c r="H1652">
        <v>0.4841316</v>
      </c>
      <c r="I1652">
        <v>58.881799999999998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23602</v>
      </c>
    </row>
    <row r="1653" spans="1:15">
      <c r="A1653" t="s">
        <v>52</v>
      </c>
      <c r="B1653" t="s">
        <v>43</v>
      </c>
      <c r="C1653" t="s">
        <v>53</v>
      </c>
      <c r="D1653" t="s">
        <v>27</v>
      </c>
      <c r="E1653">
        <v>5</v>
      </c>
      <c r="F1653" t="str">
        <f t="shared" si="25"/>
        <v>Aggregate1-in-10October System Peak DayAll5</v>
      </c>
      <c r="G1653">
        <v>13.74837</v>
      </c>
      <c r="H1653">
        <v>13.74837</v>
      </c>
      <c r="I1653">
        <v>58.881799999999998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23602</v>
      </c>
    </row>
    <row r="1654" spans="1:15">
      <c r="A1654" t="s">
        <v>31</v>
      </c>
      <c r="B1654" t="s">
        <v>43</v>
      </c>
      <c r="C1654" t="s">
        <v>53</v>
      </c>
      <c r="D1654" t="s">
        <v>27</v>
      </c>
      <c r="E1654">
        <v>6</v>
      </c>
      <c r="F1654" t="str">
        <f t="shared" si="25"/>
        <v>Average Per Ton1-in-10October System Peak DayAll6</v>
      </c>
      <c r="G1654">
        <v>0.14255190000000001</v>
      </c>
      <c r="H1654">
        <v>0.14255190000000001</v>
      </c>
      <c r="I1654">
        <v>60.834400000000002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23602</v>
      </c>
    </row>
    <row r="1655" spans="1:15">
      <c r="A1655" t="s">
        <v>29</v>
      </c>
      <c r="B1655" t="s">
        <v>43</v>
      </c>
      <c r="C1655" t="s">
        <v>53</v>
      </c>
      <c r="D1655" t="s">
        <v>27</v>
      </c>
      <c r="E1655">
        <v>6</v>
      </c>
      <c r="F1655" t="str">
        <f t="shared" si="25"/>
        <v>Average Per Premise1-in-10October System Peak DayAll6</v>
      </c>
      <c r="G1655">
        <v>0.61106629999999995</v>
      </c>
      <c r="H1655">
        <v>0.61106629999999995</v>
      </c>
      <c r="I1655">
        <v>60.834400000000002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23602</v>
      </c>
    </row>
    <row r="1656" spans="1:15">
      <c r="A1656" t="s">
        <v>30</v>
      </c>
      <c r="B1656" t="s">
        <v>43</v>
      </c>
      <c r="C1656" t="s">
        <v>53</v>
      </c>
      <c r="D1656" t="s">
        <v>27</v>
      </c>
      <c r="E1656">
        <v>6</v>
      </c>
      <c r="F1656" t="str">
        <f t="shared" si="25"/>
        <v>Average Per Device1-in-10October System Peak DayAll6</v>
      </c>
      <c r="G1656">
        <v>0.50786629999999999</v>
      </c>
      <c r="H1656">
        <v>0.50786629999999999</v>
      </c>
      <c r="I1656">
        <v>60.834400000000002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23602</v>
      </c>
    </row>
    <row r="1657" spans="1:15">
      <c r="A1657" t="s">
        <v>52</v>
      </c>
      <c r="B1657" t="s">
        <v>43</v>
      </c>
      <c r="C1657" t="s">
        <v>53</v>
      </c>
      <c r="D1657" t="s">
        <v>27</v>
      </c>
      <c r="E1657">
        <v>6</v>
      </c>
      <c r="F1657" t="str">
        <f t="shared" si="25"/>
        <v>Aggregate1-in-10October System Peak DayAll6</v>
      </c>
      <c r="G1657">
        <v>14.42239</v>
      </c>
      <c r="H1657">
        <v>14.42239</v>
      </c>
      <c r="I1657">
        <v>60.834400000000002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23602</v>
      </c>
    </row>
    <row r="1658" spans="1:15">
      <c r="A1658" t="s">
        <v>31</v>
      </c>
      <c r="B1658" t="s">
        <v>43</v>
      </c>
      <c r="C1658" t="s">
        <v>53</v>
      </c>
      <c r="D1658" t="s">
        <v>27</v>
      </c>
      <c r="E1658">
        <v>7</v>
      </c>
      <c r="F1658" t="str">
        <f t="shared" si="25"/>
        <v>Average Per Ton1-in-10October System Peak DayAll7</v>
      </c>
      <c r="G1658">
        <v>0.16383020000000001</v>
      </c>
      <c r="H1658">
        <v>0.16383020000000001</v>
      </c>
      <c r="I1658">
        <v>60.489199999999997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23602</v>
      </c>
    </row>
    <row r="1659" spans="1:15">
      <c r="A1659" t="s">
        <v>29</v>
      </c>
      <c r="B1659" t="s">
        <v>43</v>
      </c>
      <c r="C1659" t="s">
        <v>53</v>
      </c>
      <c r="D1659" t="s">
        <v>27</v>
      </c>
      <c r="E1659">
        <v>7</v>
      </c>
      <c r="F1659" t="str">
        <f t="shared" si="25"/>
        <v>Average Per Premise1-in-10October System Peak DayAll7</v>
      </c>
      <c r="G1659">
        <v>0.70227850000000003</v>
      </c>
      <c r="H1659">
        <v>0.70227850000000003</v>
      </c>
      <c r="I1659">
        <v>60.489199999999997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23602</v>
      </c>
    </row>
    <row r="1660" spans="1:15">
      <c r="A1660" t="s">
        <v>30</v>
      </c>
      <c r="B1660" t="s">
        <v>43</v>
      </c>
      <c r="C1660" t="s">
        <v>53</v>
      </c>
      <c r="D1660" t="s">
        <v>27</v>
      </c>
      <c r="E1660">
        <v>7</v>
      </c>
      <c r="F1660" t="str">
        <f t="shared" si="25"/>
        <v>Average Per Device1-in-10October System Peak DayAll7</v>
      </c>
      <c r="G1660">
        <v>0.58367409999999997</v>
      </c>
      <c r="H1660">
        <v>0.58367409999999997</v>
      </c>
      <c r="I1660">
        <v>60.489199999999997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23602</v>
      </c>
    </row>
    <row r="1661" spans="1:15">
      <c r="A1661" t="s">
        <v>52</v>
      </c>
      <c r="B1661" t="s">
        <v>43</v>
      </c>
      <c r="C1661" t="s">
        <v>53</v>
      </c>
      <c r="D1661" t="s">
        <v>27</v>
      </c>
      <c r="E1661">
        <v>7</v>
      </c>
      <c r="F1661" t="str">
        <f t="shared" si="25"/>
        <v>Aggregate1-in-10October System Peak DayAll7</v>
      </c>
      <c r="G1661">
        <v>16.57518</v>
      </c>
      <c r="H1661">
        <v>16.57518</v>
      </c>
      <c r="I1661">
        <v>60.489199999999997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23602</v>
      </c>
    </row>
    <row r="1662" spans="1:15">
      <c r="A1662" t="s">
        <v>31</v>
      </c>
      <c r="B1662" t="s">
        <v>43</v>
      </c>
      <c r="C1662" t="s">
        <v>53</v>
      </c>
      <c r="D1662" t="s">
        <v>27</v>
      </c>
      <c r="E1662">
        <v>8</v>
      </c>
      <c r="F1662" t="str">
        <f t="shared" si="25"/>
        <v>Average Per Ton1-in-10October System Peak DayAll8</v>
      </c>
      <c r="G1662">
        <v>0.1738796</v>
      </c>
      <c r="H1662">
        <v>0.1738796</v>
      </c>
      <c r="I1662">
        <v>65.845699999999994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23602</v>
      </c>
    </row>
    <row r="1663" spans="1:15">
      <c r="A1663" t="s">
        <v>29</v>
      </c>
      <c r="B1663" t="s">
        <v>43</v>
      </c>
      <c r="C1663" t="s">
        <v>53</v>
      </c>
      <c r="D1663" t="s">
        <v>27</v>
      </c>
      <c r="E1663">
        <v>8</v>
      </c>
      <c r="F1663" t="str">
        <f t="shared" si="25"/>
        <v>Average Per Premise1-in-10October System Peak DayAll8</v>
      </c>
      <c r="G1663">
        <v>0.74535649999999998</v>
      </c>
      <c r="H1663">
        <v>0.74535649999999998</v>
      </c>
      <c r="I1663">
        <v>65.845699999999994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23602</v>
      </c>
    </row>
    <row r="1664" spans="1:15">
      <c r="A1664" t="s">
        <v>30</v>
      </c>
      <c r="B1664" t="s">
        <v>43</v>
      </c>
      <c r="C1664" t="s">
        <v>53</v>
      </c>
      <c r="D1664" t="s">
        <v>27</v>
      </c>
      <c r="E1664">
        <v>8</v>
      </c>
      <c r="F1664" t="str">
        <f t="shared" si="25"/>
        <v>Average Per Device1-in-10October System Peak DayAll8</v>
      </c>
      <c r="G1664">
        <v>0.6194769</v>
      </c>
      <c r="H1664">
        <v>0.6194769</v>
      </c>
      <c r="I1664">
        <v>65.845699999999994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23602</v>
      </c>
    </row>
    <row r="1665" spans="1:15">
      <c r="A1665" t="s">
        <v>52</v>
      </c>
      <c r="B1665" t="s">
        <v>43</v>
      </c>
      <c r="C1665" t="s">
        <v>53</v>
      </c>
      <c r="D1665" t="s">
        <v>27</v>
      </c>
      <c r="E1665">
        <v>8</v>
      </c>
      <c r="F1665" t="str">
        <f t="shared" si="25"/>
        <v>Aggregate1-in-10October System Peak DayAll8</v>
      </c>
      <c r="G1665">
        <v>17.591909999999999</v>
      </c>
      <c r="H1665">
        <v>17.591909999999999</v>
      </c>
      <c r="I1665">
        <v>65.845699999999994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23602</v>
      </c>
    </row>
    <row r="1666" spans="1:15">
      <c r="A1666" t="s">
        <v>31</v>
      </c>
      <c r="B1666" t="s">
        <v>43</v>
      </c>
      <c r="C1666" t="s">
        <v>53</v>
      </c>
      <c r="D1666" t="s">
        <v>27</v>
      </c>
      <c r="E1666">
        <v>9</v>
      </c>
      <c r="F1666" t="str">
        <f t="shared" si="25"/>
        <v>Average Per Ton1-in-10October System Peak DayAll9</v>
      </c>
      <c r="G1666">
        <v>0.19023880000000001</v>
      </c>
      <c r="H1666">
        <v>0.19023880000000001</v>
      </c>
      <c r="I1666">
        <v>74.575599999999994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23602</v>
      </c>
    </row>
    <row r="1667" spans="1:15">
      <c r="A1667" t="s">
        <v>29</v>
      </c>
      <c r="B1667" t="s">
        <v>43</v>
      </c>
      <c r="C1667" t="s">
        <v>53</v>
      </c>
      <c r="D1667" t="s">
        <v>27</v>
      </c>
      <c r="E1667">
        <v>9</v>
      </c>
      <c r="F1667" t="str">
        <f t="shared" ref="F1667:F1730" si="26">CONCATENATE(A1667,B1667,C1667,D1667,E1667)</f>
        <v>Average Per Premise1-in-10October System Peak DayAll9</v>
      </c>
      <c r="G1667">
        <v>0.81548229999999999</v>
      </c>
      <c r="H1667">
        <v>0.81548229999999999</v>
      </c>
      <c r="I1667">
        <v>74.575599999999994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23602</v>
      </c>
    </row>
    <row r="1668" spans="1:15">
      <c r="A1668" t="s">
        <v>30</v>
      </c>
      <c r="B1668" t="s">
        <v>43</v>
      </c>
      <c r="C1668" t="s">
        <v>53</v>
      </c>
      <c r="D1668" t="s">
        <v>27</v>
      </c>
      <c r="E1668">
        <v>9</v>
      </c>
      <c r="F1668" t="str">
        <f t="shared" si="26"/>
        <v>Average Per Device1-in-10October System Peak DayAll9</v>
      </c>
      <c r="G1668">
        <v>0.67775949999999996</v>
      </c>
      <c r="H1668">
        <v>0.67775949999999996</v>
      </c>
      <c r="I1668">
        <v>74.575599999999994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23602</v>
      </c>
    </row>
    <row r="1669" spans="1:15">
      <c r="A1669" t="s">
        <v>52</v>
      </c>
      <c r="B1669" t="s">
        <v>43</v>
      </c>
      <c r="C1669" t="s">
        <v>53</v>
      </c>
      <c r="D1669" t="s">
        <v>27</v>
      </c>
      <c r="E1669">
        <v>9</v>
      </c>
      <c r="F1669" t="str">
        <f t="shared" si="26"/>
        <v>Aggregate1-in-10October System Peak DayAll9</v>
      </c>
      <c r="G1669">
        <v>19.24701</v>
      </c>
      <c r="H1669">
        <v>19.24701</v>
      </c>
      <c r="I1669">
        <v>74.575599999999994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23602</v>
      </c>
    </row>
    <row r="1670" spans="1:15">
      <c r="A1670" t="s">
        <v>31</v>
      </c>
      <c r="B1670" t="s">
        <v>43</v>
      </c>
      <c r="C1670" t="s">
        <v>53</v>
      </c>
      <c r="D1670" t="s">
        <v>27</v>
      </c>
      <c r="E1670">
        <v>10</v>
      </c>
      <c r="F1670" t="str">
        <f t="shared" si="26"/>
        <v>Average Per Ton1-in-10October System Peak DayAll10</v>
      </c>
      <c r="G1670">
        <v>0.2103373</v>
      </c>
      <c r="H1670">
        <v>0.2103373</v>
      </c>
      <c r="I1670">
        <v>83.500299999999996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23602</v>
      </c>
    </row>
    <row r="1671" spans="1:15">
      <c r="A1671" t="s">
        <v>29</v>
      </c>
      <c r="B1671" t="s">
        <v>43</v>
      </c>
      <c r="C1671" t="s">
        <v>53</v>
      </c>
      <c r="D1671" t="s">
        <v>27</v>
      </c>
      <c r="E1671">
        <v>10</v>
      </c>
      <c r="F1671" t="str">
        <f t="shared" si="26"/>
        <v>Average Per Premise1-in-10October System Peak DayAll10</v>
      </c>
      <c r="G1671">
        <v>0.90163700000000002</v>
      </c>
      <c r="H1671">
        <v>0.90163700000000002</v>
      </c>
      <c r="I1671">
        <v>83.500299999999996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23602</v>
      </c>
    </row>
    <row r="1672" spans="1:15">
      <c r="A1672" t="s">
        <v>30</v>
      </c>
      <c r="B1672" t="s">
        <v>43</v>
      </c>
      <c r="C1672" t="s">
        <v>53</v>
      </c>
      <c r="D1672" t="s">
        <v>27</v>
      </c>
      <c r="E1672">
        <v>10</v>
      </c>
      <c r="F1672" t="str">
        <f t="shared" si="26"/>
        <v>Average Per Device1-in-10October System Peak DayAll10</v>
      </c>
      <c r="G1672">
        <v>0.74936389999999997</v>
      </c>
      <c r="H1672">
        <v>0.74936389999999997</v>
      </c>
      <c r="I1672">
        <v>83.500299999999996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23602</v>
      </c>
    </row>
    <row r="1673" spans="1:15">
      <c r="A1673" t="s">
        <v>52</v>
      </c>
      <c r="B1673" t="s">
        <v>43</v>
      </c>
      <c r="C1673" t="s">
        <v>53</v>
      </c>
      <c r="D1673" t="s">
        <v>27</v>
      </c>
      <c r="E1673">
        <v>10</v>
      </c>
      <c r="F1673" t="str">
        <f t="shared" si="26"/>
        <v>Aggregate1-in-10October System Peak DayAll10</v>
      </c>
      <c r="G1673">
        <v>21.280439999999999</v>
      </c>
      <c r="H1673">
        <v>21.280439999999999</v>
      </c>
      <c r="I1673">
        <v>83.500299999999996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23602</v>
      </c>
    </row>
    <row r="1674" spans="1:15">
      <c r="A1674" t="s">
        <v>31</v>
      </c>
      <c r="B1674" t="s">
        <v>43</v>
      </c>
      <c r="C1674" t="s">
        <v>53</v>
      </c>
      <c r="D1674" t="s">
        <v>27</v>
      </c>
      <c r="E1674">
        <v>11</v>
      </c>
      <c r="F1674" t="str">
        <f t="shared" si="26"/>
        <v>Average Per Ton1-in-10October System Peak DayAll11</v>
      </c>
      <c r="G1674">
        <v>0.24868270000000001</v>
      </c>
      <c r="H1674">
        <v>0.24868270000000001</v>
      </c>
      <c r="I1674">
        <v>87.876199999999997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23602</v>
      </c>
    </row>
    <row r="1675" spans="1:15">
      <c r="A1675" t="s">
        <v>29</v>
      </c>
      <c r="B1675" t="s">
        <v>43</v>
      </c>
      <c r="C1675" t="s">
        <v>53</v>
      </c>
      <c r="D1675" t="s">
        <v>27</v>
      </c>
      <c r="E1675">
        <v>11</v>
      </c>
      <c r="F1675" t="str">
        <f t="shared" si="26"/>
        <v>Average Per Premise1-in-10October System Peak DayAll11</v>
      </c>
      <c r="G1675">
        <v>1.066009</v>
      </c>
      <c r="H1675">
        <v>1.066009</v>
      </c>
      <c r="I1675">
        <v>87.876199999999997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23602</v>
      </c>
    </row>
    <row r="1676" spans="1:15">
      <c r="A1676" t="s">
        <v>30</v>
      </c>
      <c r="B1676" t="s">
        <v>43</v>
      </c>
      <c r="C1676" t="s">
        <v>53</v>
      </c>
      <c r="D1676" t="s">
        <v>27</v>
      </c>
      <c r="E1676">
        <v>11</v>
      </c>
      <c r="F1676" t="str">
        <f t="shared" si="26"/>
        <v>Average Per Device1-in-10October System Peak DayAll11</v>
      </c>
      <c r="G1676">
        <v>0.88597619999999999</v>
      </c>
      <c r="H1676">
        <v>0.88597619999999999</v>
      </c>
      <c r="I1676">
        <v>87.876199999999997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23602</v>
      </c>
    </row>
    <row r="1677" spans="1:15">
      <c r="A1677" t="s">
        <v>52</v>
      </c>
      <c r="B1677" t="s">
        <v>43</v>
      </c>
      <c r="C1677" t="s">
        <v>53</v>
      </c>
      <c r="D1677" t="s">
        <v>27</v>
      </c>
      <c r="E1677">
        <v>11</v>
      </c>
      <c r="F1677" t="str">
        <f t="shared" si="26"/>
        <v>Aggregate1-in-10October System Peak DayAll11</v>
      </c>
      <c r="G1677">
        <v>25.159949999999998</v>
      </c>
      <c r="H1677">
        <v>25.159949999999998</v>
      </c>
      <c r="I1677">
        <v>87.876199999999997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23602</v>
      </c>
    </row>
    <row r="1678" spans="1:15">
      <c r="A1678" t="s">
        <v>31</v>
      </c>
      <c r="B1678" t="s">
        <v>43</v>
      </c>
      <c r="C1678" t="s">
        <v>53</v>
      </c>
      <c r="D1678" t="s">
        <v>27</v>
      </c>
      <c r="E1678">
        <v>12</v>
      </c>
      <c r="F1678" t="str">
        <f t="shared" si="26"/>
        <v>Average Per Ton1-in-10October System Peak DayAll12</v>
      </c>
      <c r="G1678">
        <v>0.29213470000000002</v>
      </c>
      <c r="H1678">
        <v>0.29213470000000002</v>
      </c>
      <c r="I1678">
        <v>93.124399999999994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23602</v>
      </c>
    </row>
    <row r="1679" spans="1:15">
      <c r="A1679" t="s">
        <v>29</v>
      </c>
      <c r="B1679" t="s">
        <v>43</v>
      </c>
      <c r="C1679" t="s">
        <v>53</v>
      </c>
      <c r="D1679" t="s">
        <v>27</v>
      </c>
      <c r="E1679">
        <v>12</v>
      </c>
      <c r="F1679" t="str">
        <f t="shared" si="26"/>
        <v>Average Per Premise1-in-10October System Peak DayAll12</v>
      </c>
      <c r="G1679">
        <v>1.2522709999999999</v>
      </c>
      <c r="H1679">
        <v>1.2522709999999999</v>
      </c>
      <c r="I1679">
        <v>93.124399999999994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23602</v>
      </c>
    </row>
    <row r="1680" spans="1:15">
      <c r="A1680" t="s">
        <v>30</v>
      </c>
      <c r="B1680" t="s">
        <v>43</v>
      </c>
      <c r="C1680" t="s">
        <v>53</v>
      </c>
      <c r="D1680" t="s">
        <v>27</v>
      </c>
      <c r="E1680">
        <v>12</v>
      </c>
      <c r="F1680" t="str">
        <f t="shared" si="26"/>
        <v>Average Per Device1-in-10October System Peak DayAll12</v>
      </c>
      <c r="G1680">
        <v>1.040781</v>
      </c>
      <c r="H1680">
        <v>1.040781</v>
      </c>
      <c r="I1680">
        <v>93.124399999999994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23602</v>
      </c>
    </row>
    <row r="1681" spans="1:15">
      <c r="A1681" t="s">
        <v>52</v>
      </c>
      <c r="B1681" t="s">
        <v>43</v>
      </c>
      <c r="C1681" t="s">
        <v>53</v>
      </c>
      <c r="D1681" t="s">
        <v>27</v>
      </c>
      <c r="E1681">
        <v>12</v>
      </c>
      <c r="F1681" t="str">
        <f t="shared" si="26"/>
        <v>Aggregate1-in-10October System Peak DayAll12</v>
      </c>
      <c r="G1681">
        <v>29.55611</v>
      </c>
      <c r="H1681">
        <v>29.55611</v>
      </c>
      <c r="I1681">
        <v>93.124399999999994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23602</v>
      </c>
    </row>
    <row r="1682" spans="1:15">
      <c r="A1682" t="s">
        <v>31</v>
      </c>
      <c r="B1682" t="s">
        <v>43</v>
      </c>
      <c r="C1682" t="s">
        <v>53</v>
      </c>
      <c r="D1682" t="s">
        <v>27</v>
      </c>
      <c r="E1682">
        <v>13</v>
      </c>
      <c r="F1682" t="str">
        <f t="shared" si="26"/>
        <v>Average Per Ton1-in-10October System Peak DayAll13</v>
      </c>
      <c r="G1682">
        <v>0.3365184</v>
      </c>
      <c r="H1682">
        <v>0.3365184</v>
      </c>
      <c r="I1682">
        <v>91.939400000000006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23602</v>
      </c>
    </row>
    <row r="1683" spans="1:15">
      <c r="A1683" t="s">
        <v>29</v>
      </c>
      <c r="B1683" t="s">
        <v>43</v>
      </c>
      <c r="C1683" t="s">
        <v>53</v>
      </c>
      <c r="D1683" t="s">
        <v>27</v>
      </c>
      <c r="E1683">
        <v>13</v>
      </c>
      <c r="F1683" t="str">
        <f t="shared" si="26"/>
        <v>Average Per Premise1-in-10October System Peak DayAll13</v>
      </c>
      <c r="G1683">
        <v>1.442528</v>
      </c>
      <c r="H1683">
        <v>1.442528</v>
      </c>
      <c r="I1683">
        <v>91.939400000000006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23602</v>
      </c>
    </row>
    <row r="1684" spans="1:15">
      <c r="A1684" t="s">
        <v>30</v>
      </c>
      <c r="B1684" t="s">
        <v>43</v>
      </c>
      <c r="C1684" t="s">
        <v>53</v>
      </c>
      <c r="D1684" t="s">
        <v>27</v>
      </c>
      <c r="E1684">
        <v>13</v>
      </c>
      <c r="F1684" t="str">
        <f t="shared" si="26"/>
        <v>Average Per Device1-in-10October System Peak DayAll13</v>
      </c>
      <c r="G1684">
        <v>1.198906</v>
      </c>
      <c r="H1684">
        <v>1.198906</v>
      </c>
      <c r="I1684">
        <v>91.939400000000006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23602</v>
      </c>
    </row>
    <row r="1685" spans="1:15">
      <c r="A1685" t="s">
        <v>52</v>
      </c>
      <c r="B1685" t="s">
        <v>43</v>
      </c>
      <c r="C1685" t="s">
        <v>53</v>
      </c>
      <c r="D1685" t="s">
        <v>27</v>
      </c>
      <c r="E1685">
        <v>13</v>
      </c>
      <c r="F1685" t="str">
        <f t="shared" si="26"/>
        <v>Aggregate1-in-10October System Peak DayAll13</v>
      </c>
      <c r="G1685">
        <v>34.04654</v>
      </c>
      <c r="H1685">
        <v>34.04654</v>
      </c>
      <c r="I1685">
        <v>91.939400000000006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23602</v>
      </c>
    </row>
    <row r="1686" spans="1:15">
      <c r="A1686" t="s">
        <v>31</v>
      </c>
      <c r="B1686" t="s">
        <v>43</v>
      </c>
      <c r="C1686" t="s">
        <v>53</v>
      </c>
      <c r="D1686" t="s">
        <v>27</v>
      </c>
      <c r="E1686">
        <v>14</v>
      </c>
      <c r="F1686" t="str">
        <f t="shared" si="26"/>
        <v>Average Per Ton1-in-10October System Peak DayAll14</v>
      </c>
      <c r="G1686">
        <v>0.27016259999999997</v>
      </c>
      <c r="H1686">
        <v>0.36425600000000002</v>
      </c>
      <c r="I1686">
        <v>92.366600000000005</v>
      </c>
      <c r="J1686">
        <v>6.0507600000000002E-2</v>
      </c>
      <c r="K1686">
        <v>8.0350400000000002E-2</v>
      </c>
      <c r="L1686">
        <v>9.4093399999999994E-2</v>
      </c>
      <c r="M1686">
        <v>0.1078365</v>
      </c>
      <c r="N1686">
        <v>0.12767919999999999</v>
      </c>
      <c r="O1686">
        <v>23602</v>
      </c>
    </row>
    <row r="1687" spans="1:15">
      <c r="A1687" t="s">
        <v>29</v>
      </c>
      <c r="B1687" t="s">
        <v>43</v>
      </c>
      <c r="C1687" t="s">
        <v>53</v>
      </c>
      <c r="D1687" t="s">
        <v>27</v>
      </c>
      <c r="E1687">
        <v>14</v>
      </c>
      <c r="F1687" t="str">
        <f t="shared" si="26"/>
        <v>Average Per Premise1-in-10October System Peak DayAll14</v>
      </c>
      <c r="G1687">
        <v>1.158085</v>
      </c>
      <c r="H1687">
        <v>1.561428</v>
      </c>
      <c r="I1687">
        <v>92.366600000000005</v>
      </c>
      <c r="J1687">
        <v>0.25937349999999998</v>
      </c>
      <c r="K1687">
        <v>0.34443200000000002</v>
      </c>
      <c r="L1687">
        <v>0.40334320000000001</v>
      </c>
      <c r="M1687">
        <v>0.46225440000000001</v>
      </c>
      <c r="N1687">
        <v>0.54731269999999999</v>
      </c>
      <c r="O1687">
        <v>23602</v>
      </c>
    </row>
    <row r="1688" spans="1:15">
      <c r="A1688" t="s">
        <v>30</v>
      </c>
      <c r="B1688" t="s">
        <v>43</v>
      </c>
      <c r="C1688" t="s">
        <v>53</v>
      </c>
      <c r="D1688" t="s">
        <v>27</v>
      </c>
      <c r="E1688">
        <v>14</v>
      </c>
      <c r="F1688" t="str">
        <f t="shared" si="26"/>
        <v>Average Per Device1-in-10October System Peak DayAll14</v>
      </c>
      <c r="G1688">
        <v>0.96250190000000002</v>
      </c>
      <c r="H1688">
        <v>1.2977259999999999</v>
      </c>
      <c r="I1688">
        <v>92.366600000000005</v>
      </c>
      <c r="J1688">
        <v>0.21556919999999999</v>
      </c>
      <c r="K1688">
        <v>0.28626249999999998</v>
      </c>
      <c r="L1688">
        <v>0.33522449999999998</v>
      </c>
      <c r="M1688">
        <v>0.38418649999999999</v>
      </c>
      <c r="N1688">
        <v>0.4548798</v>
      </c>
      <c r="O1688">
        <v>23602</v>
      </c>
    </row>
    <row r="1689" spans="1:15">
      <c r="A1689" t="s">
        <v>52</v>
      </c>
      <c r="B1689" t="s">
        <v>43</v>
      </c>
      <c r="C1689" t="s">
        <v>53</v>
      </c>
      <c r="D1689" t="s">
        <v>27</v>
      </c>
      <c r="E1689">
        <v>14</v>
      </c>
      <c r="F1689" t="str">
        <f t="shared" si="26"/>
        <v>Aggregate1-in-10October System Peak DayAll14</v>
      </c>
      <c r="G1689">
        <v>27.333130000000001</v>
      </c>
      <c r="H1689">
        <v>36.852829999999997</v>
      </c>
      <c r="I1689">
        <v>92.366600000000005</v>
      </c>
      <c r="J1689">
        <v>6.121734</v>
      </c>
      <c r="K1689">
        <v>8.1292829999999991</v>
      </c>
      <c r="L1689">
        <v>9.5197050000000001</v>
      </c>
      <c r="M1689">
        <v>10.910130000000001</v>
      </c>
      <c r="N1689">
        <v>12.917680000000001</v>
      </c>
      <c r="O1689">
        <v>23602</v>
      </c>
    </row>
    <row r="1690" spans="1:15">
      <c r="A1690" t="s">
        <v>31</v>
      </c>
      <c r="B1690" t="s">
        <v>43</v>
      </c>
      <c r="C1690" t="s">
        <v>53</v>
      </c>
      <c r="D1690" t="s">
        <v>27</v>
      </c>
      <c r="E1690">
        <v>15</v>
      </c>
      <c r="F1690" t="str">
        <f t="shared" si="26"/>
        <v>Average Per Ton1-in-10October System Peak DayAll15</v>
      </c>
      <c r="G1690">
        <v>0.28135320000000003</v>
      </c>
      <c r="H1690">
        <v>0.393623</v>
      </c>
      <c r="I1690">
        <v>95.145899999999997</v>
      </c>
      <c r="J1690">
        <v>7.2109199999999998E-2</v>
      </c>
      <c r="K1690">
        <v>9.5836400000000002E-2</v>
      </c>
      <c r="L1690">
        <v>0.1122697</v>
      </c>
      <c r="M1690">
        <v>0.12870309999999999</v>
      </c>
      <c r="N1690">
        <v>0.15243029999999999</v>
      </c>
      <c r="O1690">
        <v>23602</v>
      </c>
    </row>
    <row r="1691" spans="1:15">
      <c r="A1691" t="s">
        <v>29</v>
      </c>
      <c r="B1691" t="s">
        <v>43</v>
      </c>
      <c r="C1691" t="s">
        <v>53</v>
      </c>
      <c r="D1691" t="s">
        <v>27</v>
      </c>
      <c r="E1691">
        <v>15</v>
      </c>
      <c r="F1691" t="str">
        <f t="shared" si="26"/>
        <v>Average Per Premise1-in-10October System Peak DayAll15</v>
      </c>
      <c r="G1691">
        <v>1.2060550000000001</v>
      </c>
      <c r="H1691">
        <v>1.687314</v>
      </c>
      <c r="I1691">
        <v>95.145899999999997</v>
      </c>
      <c r="J1691">
        <v>0.30910480000000001</v>
      </c>
      <c r="K1691">
        <v>0.41081440000000002</v>
      </c>
      <c r="L1691">
        <v>0.48125810000000002</v>
      </c>
      <c r="M1691">
        <v>0.55170189999999997</v>
      </c>
      <c r="N1691">
        <v>0.65341130000000003</v>
      </c>
      <c r="O1691">
        <v>23602</v>
      </c>
    </row>
    <row r="1692" spans="1:15">
      <c r="A1692" t="s">
        <v>30</v>
      </c>
      <c r="B1692" t="s">
        <v>43</v>
      </c>
      <c r="C1692" t="s">
        <v>53</v>
      </c>
      <c r="D1692" t="s">
        <v>27</v>
      </c>
      <c r="E1692">
        <v>15</v>
      </c>
      <c r="F1692" t="str">
        <f t="shared" si="26"/>
        <v>Average Per Device1-in-10October System Peak DayAll15</v>
      </c>
      <c r="G1692">
        <v>1.0023709999999999</v>
      </c>
      <c r="H1692">
        <v>1.4023509999999999</v>
      </c>
      <c r="I1692">
        <v>95.145899999999997</v>
      </c>
      <c r="J1692">
        <v>0.25690160000000001</v>
      </c>
      <c r="K1692">
        <v>0.34143400000000002</v>
      </c>
      <c r="L1692">
        <v>0.39998080000000003</v>
      </c>
      <c r="M1692">
        <v>0.45852759999999998</v>
      </c>
      <c r="N1692">
        <v>0.54305990000000004</v>
      </c>
      <c r="O1692">
        <v>23602</v>
      </c>
    </row>
    <row r="1693" spans="1:15">
      <c r="A1693" t="s">
        <v>52</v>
      </c>
      <c r="B1693" t="s">
        <v>43</v>
      </c>
      <c r="C1693" t="s">
        <v>53</v>
      </c>
      <c r="D1693" t="s">
        <v>27</v>
      </c>
      <c r="E1693">
        <v>15</v>
      </c>
      <c r="F1693" t="str">
        <f t="shared" si="26"/>
        <v>Aggregate1-in-10October System Peak DayAll15</v>
      </c>
      <c r="G1693">
        <v>28.465319999999998</v>
      </c>
      <c r="H1693">
        <v>39.823979999999999</v>
      </c>
      <c r="I1693">
        <v>95.145899999999997</v>
      </c>
      <c r="J1693">
        <v>7.2954920000000003</v>
      </c>
      <c r="K1693">
        <v>9.6960409999999992</v>
      </c>
      <c r="L1693">
        <v>11.358650000000001</v>
      </c>
      <c r="M1693">
        <v>13.021269999999999</v>
      </c>
      <c r="N1693">
        <v>15.421810000000001</v>
      </c>
      <c r="O1693">
        <v>23602</v>
      </c>
    </row>
    <row r="1694" spans="1:15">
      <c r="A1694" t="s">
        <v>31</v>
      </c>
      <c r="B1694" t="s">
        <v>43</v>
      </c>
      <c r="C1694" t="s">
        <v>53</v>
      </c>
      <c r="D1694" t="s">
        <v>27</v>
      </c>
      <c r="E1694">
        <v>16</v>
      </c>
      <c r="F1694" t="str">
        <f t="shared" si="26"/>
        <v>Average Per Ton1-in-10October System Peak DayAll16</v>
      </c>
      <c r="G1694">
        <v>0.30333500000000002</v>
      </c>
      <c r="H1694">
        <v>0.42914049999999998</v>
      </c>
      <c r="I1694">
        <v>94.854500000000002</v>
      </c>
      <c r="J1694">
        <v>8.0830299999999994E-2</v>
      </c>
      <c r="K1694">
        <v>0.107402</v>
      </c>
      <c r="L1694">
        <v>0.12580549999999999</v>
      </c>
      <c r="M1694">
        <v>0.144209</v>
      </c>
      <c r="N1694">
        <v>0.17078080000000001</v>
      </c>
      <c r="O1694">
        <v>23602</v>
      </c>
    </row>
    <row r="1695" spans="1:15">
      <c r="A1695" t="s">
        <v>29</v>
      </c>
      <c r="B1695" t="s">
        <v>43</v>
      </c>
      <c r="C1695" t="s">
        <v>53</v>
      </c>
      <c r="D1695" t="s">
        <v>27</v>
      </c>
      <c r="E1695">
        <v>16</v>
      </c>
      <c r="F1695" t="str">
        <f t="shared" si="26"/>
        <v>Average Per Premise1-in-10October System Peak DayAll16</v>
      </c>
      <c r="G1695">
        <v>1.3002830000000001</v>
      </c>
      <c r="H1695">
        <v>1.839564</v>
      </c>
      <c r="I1695">
        <v>94.854500000000002</v>
      </c>
      <c r="J1695">
        <v>0.34648889999999999</v>
      </c>
      <c r="K1695">
        <v>0.46039200000000002</v>
      </c>
      <c r="L1695">
        <v>0.53928089999999995</v>
      </c>
      <c r="M1695">
        <v>0.61816990000000005</v>
      </c>
      <c r="N1695">
        <v>0.73207290000000003</v>
      </c>
      <c r="O1695">
        <v>23602</v>
      </c>
    </row>
    <row r="1696" spans="1:15">
      <c r="A1696" t="s">
        <v>30</v>
      </c>
      <c r="B1696" t="s">
        <v>43</v>
      </c>
      <c r="C1696" t="s">
        <v>53</v>
      </c>
      <c r="D1696" t="s">
        <v>27</v>
      </c>
      <c r="E1696">
        <v>16</v>
      </c>
      <c r="F1696" t="str">
        <f t="shared" si="26"/>
        <v>Average Per Device1-in-10October System Peak DayAll16</v>
      </c>
      <c r="G1696">
        <v>1.0806849999999999</v>
      </c>
      <c r="H1696">
        <v>1.5288889999999999</v>
      </c>
      <c r="I1696">
        <v>94.854500000000002</v>
      </c>
      <c r="J1696">
        <v>0.28797210000000001</v>
      </c>
      <c r="K1696">
        <v>0.3826387</v>
      </c>
      <c r="L1696">
        <v>0.4482044</v>
      </c>
      <c r="M1696">
        <v>0.51377019999999995</v>
      </c>
      <c r="N1696">
        <v>0.60843670000000005</v>
      </c>
      <c r="O1696">
        <v>23602</v>
      </c>
    </row>
    <row r="1697" spans="1:15">
      <c r="A1697" t="s">
        <v>52</v>
      </c>
      <c r="B1697" t="s">
        <v>43</v>
      </c>
      <c r="C1697" t="s">
        <v>53</v>
      </c>
      <c r="D1697" t="s">
        <v>27</v>
      </c>
      <c r="E1697">
        <v>16</v>
      </c>
      <c r="F1697" t="str">
        <f t="shared" si="26"/>
        <v>Aggregate1-in-10October System Peak DayAll16</v>
      </c>
      <c r="G1697">
        <v>30.68928</v>
      </c>
      <c r="H1697">
        <v>43.417389999999997</v>
      </c>
      <c r="I1697">
        <v>94.854500000000002</v>
      </c>
      <c r="J1697">
        <v>8.1778320000000004</v>
      </c>
      <c r="K1697">
        <v>10.86617</v>
      </c>
      <c r="L1697">
        <v>12.728109999999999</v>
      </c>
      <c r="M1697">
        <v>14.59004</v>
      </c>
      <c r="N1697">
        <v>17.278390000000002</v>
      </c>
      <c r="O1697">
        <v>23602</v>
      </c>
    </row>
    <row r="1698" spans="1:15">
      <c r="A1698" t="s">
        <v>31</v>
      </c>
      <c r="B1698" t="s">
        <v>43</v>
      </c>
      <c r="C1698" t="s">
        <v>53</v>
      </c>
      <c r="D1698" t="s">
        <v>27</v>
      </c>
      <c r="E1698">
        <v>17</v>
      </c>
      <c r="F1698" t="str">
        <f t="shared" si="26"/>
        <v>Average Per Ton1-in-10October System Peak DayAll17</v>
      </c>
      <c r="G1698">
        <v>0.32867659999999999</v>
      </c>
      <c r="H1698">
        <v>0.46865180000000001</v>
      </c>
      <c r="I1698">
        <v>89.666200000000003</v>
      </c>
      <c r="J1698">
        <v>8.9782000000000001E-2</v>
      </c>
      <c r="K1698">
        <v>0.1194366</v>
      </c>
      <c r="L1698">
        <v>0.13997519999999999</v>
      </c>
      <c r="M1698">
        <v>0.16051389999999999</v>
      </c>
      <c r="N1698">
        <v>0.19016839999999999</v>
      </c>
      <c r="O1698">
        <v>23602</v>
      </c>
    </row>
    <row r="1699" spans="1:15">
      <c r="A1699" t="s">
        <v>29</v>
      </c>
      <c r="B1699" t="s">
        <v>43</v>
      </c>
      <c r="C1699" t="s">
        <v>53</v>
      </c>
      <c r="D1699" t="s">
        <v>27</v>
      </c>
      <c r="E1699">
        <v>17</v>
      </c>
      <c r="F1699" t="str">
        <f t="shared" si="26"/>
        <v>Average Per Premise1-in-10October System Peak DayAll17</v>
      </c>
      <c r="G1699">
        <v>1.4089130000000001</v>
      </c>
      <c r="H1699">
        <v>2.008934</v>
      </c>
      <c r="I1699">
        <v>89.666200000000003</v>
      </c>
      <c r="J1699">
        <v>0.38486169999999997</v>
      </c>
      <c r="K1699">
        <v>0.51197959999999998</v>
      </c>
      <c r="L1699">
        <v>0.60002109999999997</v>
      </c>
      <c r="M1699">
        <v>0.68806259999999997</v>
      </c>
      <c r="N1699">
        <v>0.81518040000000003</v>
      </c>
      <c r="O1699">
        <v>23602</v>
      </c>
    </row>
    <row r="1700" spans="1:15">
      <c r="A1700" t="s">
        <v>30</v>
      </c>
      <c r="B1700" t="s">
        <v>43</v>
      </c>
      <c r="C1700" t="s">
        <v>53</v>
      </c>
      <c r="D1700" t="s">
        <v>27</v>
      </c>
      <c r="E1700">
        <v>17</v>
      </c>
      <c r="F1700" t="str">
        <f t="shared" si="26"/>
        <v>Average Per Device1-in-10October System Peak DayAll17</v>
      </c>
      <c r="G1700">
        <v>1.170968</v>
      </c>
      <c r="H1700">
        <v>1.6696549999999999</v>
      </c>
      <c r="I1700">
        <v>89.666200000000003</v>
      </c>
      <c r="J1700">
        <v>0.31986429999999999</v>
      </c>
      <c r="K1700">
        <v>0.4255139</v>
      </c>
      <c r="L1700">
        <v>0.49868649999999998</v>
      </c>
      <c r="M1700">
        <v>0.57185900000000001</v>
      </c>
      <c r="N1700">
        <v>0.67750860000000002</v>
      </c>
      <c r="O1700">
        <v>23602</v>
      </c>
    </row>
    <row r="1701" spans="1:15">
      <c r="A1701" t="s">
        <v>52</v>
      </c>
      <c r="B1701" t="s">
        <v>43</v>
      </c>
      <c r="C1701" t="s">
        <v>53</v>
      </c>
      <c r="D1701" t="s">
        <v>27</v>
      </c>
      <c r="E1701">
        <v>17</v>
      </c>
      <c r="F1701" t="str">
        <f t="shared" si="26"/>
        <v>Aggregate1-in-10October System Peak DayAll17</v>
      </c>
      <c r="G1701">
        <v>33.253160000000001</v>
      </c>
      <c r="H1701">
        <v>47.414859999999997</v>
      </c>
      <c r="I1701">
        <v>89.666200000000003</v>
      </c>
      <c r="J1701">
        <v>9.0835059999999999</v>
      </c>
      <c r="K1701">
        <v>12.083740000000001</v>
      </c>
      <c r="L1701">
        <v>14.1617</v>
      </c>
      <c r="M1701">
        <v>16.239650000000001</v>
      </c>
      <c r="N1701">
        <v>19.239889999999999</v>
      </c>
      <c r="O1701">
        <v>23602</v>
      </c>
    </row>
    <row r="1702" spans="1:15">
      <c r="A1702" t="s">
        <v>31</v>
      </c>
      <c r="B1702" t="s">
        <v>43</v>
      </c>
      <c r="C1702" t="s">
        <v>53</v>
      </c>
      <c r="D1702" t="s">
        <v>27</v>
      </c>
      <c r="E1702">
        <v>18</v>
      </c>
      <c r="F1702" t="str">
        <f t="shared" si="26"/>
        <v>Average Per Ton1-in-10October System Peak DayAll18</v>
      </c>
      <c r="G1702">
        <v>0.37696289999999999</v>
      </c>
      <c r="H1702">
        <v>0.49438890000000002</v>
      </c>
      <c r="I1702">
        <v>85.980199999999996</v>
      </c>
      <c r="J1702">
        <v>7.5386700000000001E-2</v>
      </c>
      <c r="K1702">
        <v>0.1002239</v>
      </c>
      <c r="L1702">
        <v>0.117426</v>
      </c>
      <c r="M1702">
        <v>0.1346281</v>
      </c>
      <c r="N1702">
        <v>0.1594653</v>
      </c>
      <c r="O1702">
        <v>23602</v>
      </c>
    </row>
    <row r="1703" spans="1:15">
      <c r="A1703" t="s">
        <v>29</v>
      </c>
      <c r="B1703" t="s">
        <v>43</v>
      </c>
      <c r="C1703" t="s">
        <v>53</v>
      </c>
      <c r="D1703" t="s">
        <v>27</v>
      </c>
      <c r="E1703">
        <v>18</v>
      </c>
      <c r="F1703" t="str">
        <f t="shared" si="26"/>
        <v>Average Per Premise1-in-10October System Peak DayAll18</v>
      </c>
      <c r="G1703">
        <v>1.6158980000000001</v>
      </c>
      <c r="H1703">
        <v>2.119259</v>
      </c>
      <c r="I1703">
        <v>85.980199999999996</v>
      </c>
      <c r="J1703">
        <v>0.32315460000000001</v>
      </c>
      <c r="K1703">
        <v>0.42962210000000001</v>
      </c>
      <c r="L1703">
        <v>0.50336110000000001</v>
      </c>
      <c r="M1703">
        <v>0.57710019999999995</v>
      </c>
      <c r="N1703">
        <v>0.68356760000000005</v>
      </c>
      <c r="O1703">
        <v>23602</v>
      </c>
    </row>
    <row r="1704" spans="1:15">
      <c r="A1704" t="s">
        <v>30</v>
      </c>
      <c r="B1704" t="s">
        <v>43</v>
      </c>
      <c r="C1704" t="s">
        <v>53</v>
      </c>
      <c r="D1704" t="s">
        <v>27</v>
      </c>
      <c r="E1704">
        <v>18</v>
      </c>
      <c r="F1704" t="str">
        <f t="shared" si="26"/>
        <v>Average Per Device1-in-10October System Peak DayAll18</v>
      </c>
      <c r="G1704">
        <v>1.342997</v>
      </c>
      <c r="H1704">
        <v>1.7613479999999999</v>
      </c>
      <c r="I1704">
        <v>85.980199999999996</v>
      </c>
      <c r="J1704">
        <v>0.2685786</v>
      </c>
      <c r="K1704">
        <v>0.35706529999999997</v>
      </c>
      <c r="L1704">
        <v>0.41835090000000003</v>
      </c>
      <c r="M1704">
        <v>0.47963650000000002</v>
      </c>
      <c r="N1704">
        <v>0.56812320000000005</v>
      </c>
      <c r="O1704">
        <v>23602</v>
      </c>
    </row>
    <row r="1705" spans="1:15">
      <c r="A1705" t="s">
        <v>52</v>
      </c>
      <c r="B1705" t="s">
        <v>43</v>
      </c>
      <c r="C1705" t="s">
        <v>53</v>
      </c>
      <c r="D1705" t="s">
        <v>27</v>
      </c>
      <c r="E1705">
        <v>18</v>
      </c>
      <c r="F1705" t="str">
        <f t="shared" si="26"/>
        <v>Aggregate1-in-10October System Peak DayAll18</v>
      </c>
      <c r="G1705">
        <v>38.13843</v>
      </c>
      <c r="H1705">
        <v>50.01876</v>
      </c>
      <c r="I1705">
        <v>85.980199999999996</v>
      </c>
      <c r="J1705">
        <v>7.6270959999999999</v>
      </c>
      <c r="K1705">
        <v>10.139939999999999</v>
      </c>
      <c r="L1705">
        <v>11.880330000000001</v>
      </c>
      <c r="M1705">
        <v>13.62072</v>
      </c>
      <c r="N1705">
        <v>16.133559999999999</v>
      </c>
      <c r="O1705">
        <v>23602</v>
      </c>
    </row>
    <row r="1706" spans="1:15">
      <c r="A1706" t="s">
        <v>31</v>
      </c>
      <c r="B1706" t="s">
        <v>43</v>
      </c>
      <c r="C1706" t="s">
        <v>53</v>
      </c>
      <c r="D1706" t="s">
        <v>27</v>
      </c>
      <c r="E1706">
        <v>19</v>
      </c>
      <c r="F1706" t="str">
        <f t="shared" si="26"/>
        <v>Average Per Ton1-in-10October System Peak DayAll19</v>
      </c>
      <c r="G1706">
        <v>0.49111739999999998</v>
      </c>
      <c r="H1706">
        <v>0.47756369999999998</v>
      </c>
      <c r="I1706">
        <v>77.995800000000003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23602</v>
      </c>
    </row>
    <row r="1707" spans="1:15">
      <c r="A1707" t="s">
        <v>29</v>
      </c>
      <c r="B1707" t="s">
        <v>43</v>
      </c>
      <c r="C1707" t="s">
        <v>53</v>
      </c>
      <c r="D1707" t="s">
        <v>27</v>
      </c>
      <c r="E1707">
        <v>19</v>
      </c>
      <c r="F1707" t="str">
        <f t="shared" si="26"/>
        <v>Average Per Premise1-in-10October System Peak DayAll19</v>
      </c>
      <c r="G1707">
        <v>2.1052360000000001</v>
      </c>
      <c r="H1707">
        <v>2.0471360000000001</v>
      </c>
      <c r="I1707">
        <v>77.995800000000003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23602</v>
      </c>
    </row>
    <row r="1708" spans="1:15">
      <c r="A1708" t="s">
        <v>30</v>
      </c>
      <c r="B1708" t="s">
        <v>43</v>
      </c>
      <c r="C1708" t="s">
        <v>53</v>
      </c>
      <c r="D1708" t="s">
        <v>27</v>
      </c>
      <c r="E1708">
        <v>19</v>
      </c>
      <c r="F1708" t="str">
        <f t="shared" si="26"/>
        <v>Average Per Device1-in-10October System Peak DayAll19</v>
      </c>
      <c r="G1708">
        <v>1.7496929999999999</v>
      </c>
      <c r="H1708">
        <v>1.7014050000000001</v>
      </c>
      <c r="I1708">
        <v>77.995800000000003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23602</v>
      </c>
    </row>
    <row r="1709" spans="1:15">
      <c r="A1709" t="s">
        <v>52</v>
      </c>
      <c r="B1709" t="s">
        <v>43</v>
      </c>
      <c r="C1709" t="s">
        <v>53</v>
      </c>
      <c r="D1709" t="s">
        <v>27</v>
      </c>
      <c r="E1709">
        <v>19</v>
      </c>
      <c r="F1709" t="str">
        <f t="shared" si="26"/>
        <v>Aggregate1-in-10October System Peak DayAll19</v>
      </c>
      <c r="G1709">
        <v>49.68777</v>
      </c>
      <c r="H1709">
        <v>48.316499999999998</v>
      </c>
      <c r="I1709">
        <v>77.995800000000003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23602</v>
      </c>
    </row>
    <row r="1710" spans="1:15">
      <c r="A1710" t="s">
        <v>31</v>
      </c>
      <c r="B1710" t="s">
        <v>43</v>
      </c>
      <c r="C1710" t="s">
        <v>53</v>
      </c>
      <c r="D1710" t="s">
        <v>27</v>
      </c>
      <c r="E1710">
        <v>20</v>
      </c>
      <c r="F1710" t="str">
        <f t="shared" si="26"/>
        <v>Average Per Ton1-in-10October System Peak DayAll20</v>
      </c>
      <c r="G1710">
        <v>0.51397269999999995</v>
      </c>
      <c r="H1710">
        <v>0.45050410000000002</v>
      </c>
      <c r="I1710">
        <v>75.367699999999999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23602</v>
      </c>
    </row>
    <row r="1711" spans="1:15">
      <c r="A1711" t="s">
        <v>29</v>
      </c>
      <c r="B1711" t="s">
        <v>43</v>
      </c>
      <c r="C1711" t="s">
        <v>53</v>
      </c>
      <c r="D1711" t="s">
        <v>27</v>
      </c>
      <c r="E1711">
        <v>20</v>
      </c>
      <c r="F1711" t="str">
        <f t="shared" si="26"/>
        <v>Average Per Premise1-in-10October System Peak DayAll20</v>
      </c>
      <c r="G1711">
        <v>2.2032080000000001</v>
      </c>
      <c r="H1711">
        <v>1.931141</v>
      </c>
      <c r="I1711">
        <v>75.367699999999999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23602</v>
      </c>
    </row>
    <row r="1712" spans="1:15">
      <c r="A1712" t="s">
        <v>30</v>
      </c>
      <c r="B1712" t="s">
        <v>43</v>
      </c>
      <c r="C1712" t="s">
        <v>53</v>
      </c>
      <c r="D1712" t="s">
        <v>27</v>
      </c>
      <c r="E1712">
        <v>20</v>
      </c>
      <c r="F1712" t="str">
        <f t="shared" si="26"/>
        <v>Average Per Device1-in-10October System Peak DayAll20</v>
      </c>
      <c r="G1712">
        <v>1.8311189999999999</v>
      </c>
      <c r="H1712">
        <v>1.605</v>
      </c>
      <c r="I1712">
        <v>75.367699999999999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23602</v>
      </c>
    </row>
    <row r="1713" spans="1:15">
      <c r="A1713" t="s">
        <v>52</v>
      </c>
      <c r="B1713" t="s">
        <v>43</v>
      </c>
      <c r="C1713" t="s">
        <v>53</v>
      </c>
      <c r="D1713" t="s">
        <v>27</v>
      </c>
      <c r="E1713">
        <v>20</v>
      </c>
      <c r="F1713" t="str">
        <f t="shared" si="26"/>
        <v>Aggregate1-in-10October System Peak DayAll20</v>
      </c>
      <c r="G1713">
        <v>52.000100000000003</v>
      </c>
      <c r="H1713">
        <v>45.578800000000001</v>
      </c>
      <c r="I1713">
        <v>75.367699999999999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23602</v>
      </c>
    </row>
    <row r="1714" spans="1:15">
      <c r="A1714" t="s">
        <v>31</v>
      </c>
      <c r="B1714" t="s">
        <v>43</v>
      </c>
      <c r="C1714" t="s">
        <v>53</v>
      </c>
      <c r="D1714" t="s">
        <v>27</v>
      </c>
      <c r="E1714">
        <v>21</v>
      </c>
      <c r="F1714" t="str">
        <f t="shared" si="26"/>
        <v>Average Per Ton1-in-10October System Peak DayAll21</v>
      </c>
      <c r="G1714">
        <v>0.48996109999999998</v>
      </c>
      <c r="H1714">
        <v>0.43402030000000003</v>
      </c>
      <c r="I1714">
        <v>69.659400000000005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23602</v>
      </c>
    </row>
    <row r="1715" spans="1:15">
      <c r="A1715" t="s">
        <v>29</v>
      </c>
      <c r="B1715" t="s">
        <v>43</v>
      </c>
      <c r="C1715" t="s">
        <v>53</v>
      </c>
      <c r="D1715" t="s">
        <v>27</v>
      </c>
      <c r="E1715">
        <v>21</v>
      </c>
      <c r="F1715" t="str">
        <f t="shared" si="26"/>
        <v>Average Per Premise1-in-10October System Peak DayAll21</v>
      </c>
      <c r="G1715">
        <v>2.100279</v>
      </c>
      <c r="H1715">
        <v>1.860482</v>
      </c>
      <c r="I1715">
        <v>69.659400000000005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23602</v>
      </c>
    </row>
    <row r="1716" spans="1:15">
      <c r="A1716" t="s">
        <v>30</v>
      </c>
      <c r="B1716" t="s">
        <v>43</v>
      </c>
      <c r="C1716" t="s">
        <v>53</v>
      </c>
      <c r="D1716" t="s">
        <v>27</v>
      </c>
      <c r="E1716">
        <v>21</v>
      </c>
      <c r="F1716" t="str">
        <f t="shared" si="26"/>
        <v>Average Per Device1-in-10October System Peak DayAll21</v>
      </c>
      <c r="G1716">
        <v>1.745573</v>
      </c>
      <c r="H1716">
        <v>1.5462739999999999</v>
      </c>
      <c r="I1716">
        <v>69.659400000000005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23602</v>
      </c>
    </row>
    <row r="1717" spans="1:15">
      <c r="A1717" t="s">
        <v>52</v>
      </c>
      <c r="B1717" t="s">
        <v>43</v>
      </c>
      <c r="C1717" t="s">
        <v>53</v>
      </c>
      <c r="D1717" t="s">
        <v>27</v>
      </c>
      <c r="E1717">
        <v>21</v>
      </c>
      <c r="F1717" t="str">
        <f t="shared" si="26"/>
        <v>Aggregate1-in-10October System Peak DayAll21</v>
      </c>
      <c r="G1717">
        <v>49.570779999999999</v>
      </c>
      <c r="H1717">
        <v>43.911090000000002</v>
      </c>
      <c r="I1717">
        <v>69.659400000000005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23602</v>
      </c>
    </row>
    <row r="1718" spans="1:15">
      <c r="A1718" t="s">
        <v>31</v>
      </c>
      <c r="B1718" t="s">
        <v>43</v>
      </c>
      <c r="C1718" t="s">
        <v>53</v>
      </c>
      <c r="D1718" t="s">
        <v>27</v>
      </c>
      <c r="E1718">
        <v>22</v>
      </c>
      <c r="F1718" t="str">
        <f t="shared" si="26"/>
        <v>Average Per Ton1-in-10October System Peak DayAll22</v>
      </c>
      <c r="G1718">
        <v>0.42778159999999998</v>
      </c>
      <c r="H1718">
        <v>0.39027010000000001</v>
      </c>
      <c r="I1718">
        <v>70.032799999999995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23602</v>
      </c>
    </row>
    <row r="1719" spans="1:15">
      <c r="A1719" t="s">
        <v>29</v>
      </c>
      <c r="B1719" t="s">
        <v>43</v>
      </c>
      <c r="C1719" t="s">
        <v>53</v>
      </c>
      <c r="D1719" t="s">
        <v>27</v>
      </c>
      <c r="E1719">
        <v>22</v>
      </c>
      <c r="F1719" t="str">
        <f t="shared" si="26"/>
        <v>Average Per Premise1-in-10October System Peak DayAll22</v>
      </c>
      <c r="G1719">
        <v>1.833739</v>
      </c>
      <c r="H1719">
        <v>1.672941</v>
      </c>
      <c r="I1719">
        <v>70.032799999999995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23602</v>
      </c>
    </row>
    <row r="1720" spans="1:15">
      <c r="A1720" t="s">
        <v>30</v>
      </c>
      <c r="B1720" t="s">
        <v>43</v>
      </c>
      <c r="C1720" t="s">
        <v>53</v>
      </c>
      <c r="D1720" t="s">
        <v>27</v>
      </c>
      <c r="E1720">
        <v>22</v>
      </c>
      <c r="F1720" t="str">
        <f t="shared" si="26"/>
        <v>Average Per Device1-in-10October System Peak DayAll22</v>
      </c>
      <c r="G1720">
        <v>1.5240480000000001</v>
      </c>
      <c r="H1720">
        <v>1.390406</v>
      </c>
      <c r="I1720">
        <v>70.032799999999995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23602</v>
      </c>
    </row>
    <row r="1721" spans="1:15">
      <c r="A1721" t="s">
        <v>52</v>
      </c>
      <c r="B1721" t="s">
        <v>43</v>
      </c>
      <c r="C1721" t="s">
        <v>53</v>
      </c>
      <c r="D1721" t="s">
        <v>27</v>
      </c>
      <c r="E1721">
        <v>22</v>
      </c>
      <c r="F1721" t="str">
        <f t="shared" si="26"/>
        <v>Aggregate1-in-10October System Peak DayAll22</v>
      </c>
      <c r="G1721">
        <v>43.279899999999998</v>
      </c>
      <c r="H1721">
        <v>39.484749999999998</v>
      </c>
      <c r="I1721">
        <v>70.032799999999995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23602</v>
      </c>
    </row>
    <row r="1722" spans="1:15">
      <c r="A1722" t="s">
        <v>31</v>
      </c>
      <c r="B1722" t="s">
        <v>43</v>
      </c>
      <c r="C1722" t="s">
        <v>53</v>
      </c>
      <c r="D1722" t="s">
        <v>27</v>
      </c>
      <c r="E1722">
        <v>23</v>
      </c>
      <c r="F1722" t="str">
        <f t="shared" si="26"/>
        <v>Average Per Ton1-in-10October System Peak DayAll23</v>
      </c>
      <c r="G1722">
        <v>0.34738049999999998</v>
      </c>
      <c r="H1722">
        <v>0.32440780000000002</v>
      </c>
      <c r="I1722">
        <v>68.59</v>
      </c>
      <c r="J1722">
        <v>0</v>
      </c>
      <c r="K1722">
        <v>0</v>
      </c>
      <c r="L1722">
        <v>0</v>
      </c>
      <c r="M1722">
        <v>0</v>
      </c>
      <c r="N1722">
        <v>0</v>
      </c>
      <c r="O1722">
        <v>23602</v>
      </c>
    </row>
    <row r="1723" spans="1:15">
      <c r="A1723" t="s">
        <v>29</v>
      </c>
      <c r="B1723" t="s">
        <v>43</v>
      </c>
      <c r="C1723" t="s">
        <v>53</v>
      </c>
      <c r="D1723" t="s">
        <v>27</v>
      </c>
      <c r="E1723">
        <v>23</v>
      </c>
      <c r="F1723" t="str">
        <f t="shared" si="26"/>
        <v>Average Per Premise1-in-10October System Peak DayAll23</v>
      </c>
      <c r="G1723">
        <v>1.4890890000000001</v>
      </c>
      <c r="H1723">
        <v>1.390614</v>
      </c>
      <c r="I1723">
        <v>68.59</v>
      </c>
      <c r="J1723">
        <v>0</v>
      </c>
      <c r="K1723">
        <v>0</v>
      </c>
      <c r="L1723">
        <v>0</v>
      </c>
      <c r="M1723">
        <v>0</v>
      </c>
      <c r="N1723">
        <v>0</v>
      </c>
      <c r="O1723">
        <v>23602</v>
      </c>
    </row>
    <row r="1724" spans="1:15">
      <c r="A1724" t="s">
        <v>30</v>
      </c>
      <c r="B1724" t="s">
        <v>43</v>
      </c>
      <c r="C1724" t="s">
        <v>53</v>
      </c>
      <c r="D1724" t="s">
        <v>27</v>
      </c>
      <c r="E1724">
        <v>23</v>
      </c>
      <c r="F1724" t="str">
        <f t="shared" si="26"/>
        <v>Average Per Device1-in-10October System Peak DayAll23</v>
      </c>
      <c r="G1724">
        <v>1.2376039999999999</v>
      </c>
      <c r="H1724">
        <v>1.1557599999999999</v>
      </c>
      <c r="I1724">
        <v>68.59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23602</v>
      </c>
    </row>
    <row r="1725" spans="1:15">
      <c r="A1725" t="s">
        <v>52</v>
      </c>
      <c r="B1725" t="s">
        <v>43</v>
      </c>
      <c r="C1725" t="s">
        <v>53</v>
      </c>
      <c r="D1725" t="s">
        <v>27</v>
      </c>
      <c r="E1725">
        <v>23</v>
      </c>
      <c r="F1725" t="str">
        <f t="shared" si="26"/>
        <v>Aggregate1-in-10October System Peak DayAll23</v>
      </c>
      <c r="G1725">
        <v>35.145490000000002</v>
      </c>
      <c r="H1725">
        <v>32.821269999999998</v>
      </c>
      <c r="I1725">
        <v>68.59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23602</v>
      </c>
    </row>
    <row r="1726" spans="1:15">
      <c r="A1726" t="s">
        <v>31</v>
      </c>
      <c r="B1726" t="s">
        <v>43</v>
      </c>
      <c r="C1726" t="s">
        <v>53</v>
      </c>
      <c r="D1726" t="s">
        <v>27</v>
      </c>
      <c r="E1726">
        <v>24</v>
      </c>
      <c r="F1726" t="str">
        <f t="shared" si="26"/>
        <v>Average Per Ton1-in-10October System Peak DayAll24</v>
      </c>
      <c r="G1726">
        <v>0.27950550000000002</v>
      </c>
      <c r="H1726">
        <v>0.26270270000000001</v>
      </c>
      <c r="I1726">
        <v>67.022499999999994</v>
      </c>
      <c r="J1726">
        <v>0</v>
      </c>
      <c r="K1726">
        <v>0</v>
      </c>
      <c r="L1726">
        <v>0</v>
      </c>
      <c r="M1726">
        <v>0</v>
      </c>
      <c r="N1726">
        <v>0</v>
      </c>
      <c r="O1726">
        <v>23602</v>
      </c>
    </row>
    <row r="1727" spans="1:15">
      <c r="A1727" t="s">
        <v>29</v>
      </c>
      <c r="B1727" t="s">
        <v>43</v>
      </c>
      <c r="C1727" t="s">
        <v>53</v>
      </c>
      <c r="D1727" t="s">
        <v>27</v>
      </c>
      <c r="E1727">
        <v>24</v>
      </c>
      <c r="F1727" t="str">
        <f t="shared" si="26"/>
        <v>Average Per Premise1-in-10October System Peak DayAll24</v>
      </c>
      <c r="G1727">
        <v>1.198135</v>
      </c>
      <c r="H1727">
        <v>1.1261080000000001</v>
      </c>
      <c r="I1727">
        <v>67.022499999999994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23602</v>
      </c>
    </row>
    <row r="1728" spans="1:15">
      <c r="A1728" t="s">
        <v>30</v>
      </c>
      <c r="B1728" t="s">
        <v>43</v>
      </c>
      <c r="C1728" t="s">
        <v>53</v>
      </c>
      <c r="D1728" t="s">
        <v>27</v>
      </c>
      <c r="E1728">
        <v>24</v>
      </c>
      <c r="F1728" t="str">
        <f t="shared" si="26"/>
        <v>Average Per Device1-in-10October System Peak DayAll24</v>
      </c>
      <c r="G1728">
        <v>0.9957878</v>
      </c>
      <c r="H1728">
        <v>0.93592489999999995</v>
      </c>
      <c r="I1728">
        <v>67.022499999999994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23602</v>
      </c>
    </row>
    <row r="1729" spans="1:15">
      <c r="A1729" t="s">
        <v>52</v>
      </c>
      <c r="B1729" t="s">
        <v>43</v>
      </c>
      <c r="C1729" t="s">
        <v>53</v>
      </c>
      <c r="D1729" t="s">
        <v>27</v>
      </c>
      <c r="E1729">
        <v>24</v>
      </c>
      <c r="F1729" t="str">
        <f t="shared" si="26"/>
        <v>Aggregate1-in-10October System Peak DayAll24</v>
      </c>
      <c r="G1729">
        <v>28.278379999999999</v>
      </c>
      <c r="H1729">
        <v>26.578389999999999</v>
      </c>
      <c r="I1729">
        <v>67.022499999999994</v>
      </c>
      <c r="J1729">
        <v>0</v>
      </c>
      <c r="K1729">
        <v>0</v>
      </c>
      <c r="L1729">
        <v>0</v>
      </c>
      <c r="M1729">
        <v>0</v>
      </c>
      <c r="N1729">
        <v>0</v>
      </c>
      <c r="O1729">
        <v>23602</v>
      </c>
    </row>
    <row r="1730" spans="1:15">
      <c r="A1730" t="s">
        <v>31</v>
      </c>
      <c r="B1730" t="s">
        <v>43</v>
      </c>
      <c r="C1730" t="s">
        <v>44</v>
      </c>
      <c r="D1730" t="s">
        <v>33</v>
      </c>
      <c r="E1730">
        <v>1</v>
      </c>
      <c r="F1730" t="str">
        <f t="shared" si="26"/>
        <v>Average Per Ton1-in-10September System Peak Day100% Cycling1</v>
      </c>
      <c r="G1730">
        <v>0.3415145</v>
      </c>
      <c r="H1730">
        <v>0.3415145</v>
      </c>
      <c r="I1730">
        <v>76.668800000000005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11444</v>
      </c>
    </row>
    <row r="1731" spans="1:15">
      <c r="A1731" t="s">
        <v>29</v>
      </c>
      <c r="B1731" t="s">
        <v>43</v>
      </c>
      <c r="C1731" t="s">
        <v>44</v>
      </c>
      <c r="D1731" t="s">
        <v>33</v>
      </c>
      <c r="E1731">
        <v>1</v>
      </c>
      <c r="F1731" t="str">
        <f t="shared" ref="F1731:F1794" si="27">CONCATENATE(A1731,B1731,C1731,D1731,E1731)</f>
        <v>Average Per Premise1-in-10September System Peak Day100% Cycling1</v>
      </c>
      <c r="G1731">
        <v>1.5261169999999999</v>
      </c>
      <c r="H1731">
        <v>1.5261169999999999</v>
      </c>
      <c r="I1731">
        <v>76.668800000000005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11444</v>
      </c>
    </row>
    <row r="1732" spans="1:15">
      <c r="A1732" t="s">
        <v>30</v>
      </c>
      <c r="B1732" t="s">
        <v>43</v>
      </c>
      <c r="C1732" t="s">
        <v>44</v>
      </c>
      <c r="D1732" t="s">
        <v>33</v>
      </c>
      <c r="E1732">
        <v>1</v>
      </c>
      <c r="F1732" t="str">
        <f t="shared" si="27"/>
        <v>Average Per Device1-in-10September System Peak Day100% Cycling1</v>
      </c>
      <c r="G1732">
        <v>1.2379420000000001</v>
      </c>
      <c r="H1732">
        <v>1.2379420000000001</v>
      </c>
      <c r="I1732">
        <v>76.668800000000005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11444</v>
      </c>
    </row>
    <row r="1733" spans="1:15">
      <c r="A1733" t="s">
        <v>52</v>
      </c>
      <c r="B1733" t="s">
        <v>43</v>
      </c>
      <c r="C1733" t="s">
        <v>44</v>
      </c>
      <c r="D1733" t="s">
        <v>33</v>
      </c>
      <c r="E1733">
        <v>1</v>
      </c>
      <c r="F1733" t="str">
        <f t="shared" si="27"/>
        <v>Aggregate1-in-10September System Peak Day100% Cycling1</v>
      </c>
      <c r="G1733">
        <v>17.464880000000001</v>
      </c>
      <c r="H1733">
        <v>17.464880000000001</v>
      </c>
      <c r="I1733">
        <v>76.668800000000005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11444</v>
      </c>
    </row>
    <row r="1734" spans="1:15">
      <c r="A1734" t="s">
        <v>31</v>
      </c>
      <c r="B1734" t="s">
        <v>43</v>
      </c>
      <c r="C1734" t="s">
        <v>44</v>
      </c>
      <c r="D1734" t="s">
        <v>33</v>
      </c>
      <c r="E1734">
        <v>2</v>
      </c>
      <c r="F1734" t="str">
        <f t="shared" si="27"/>
        <v>Average Per Ton1-in-10September System Peak Day100% Cycling2</v>
      </c>
      <c r="G1734">
        <v>0.29260140000000001</v>
      </c>
      <c r="H1734">
        <v>0.29260140000000001</v>
      </c>
      <c r="I1734">
        <v>75.889200000000002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11444</v>
      </c>
    </row>
    <row r="1735" spans="1:15">
      <c r="A1735" t="s">
        <v>29</v>
      </c>
      <c r="B1735" t="s">
        <v>43</v>
      </c>
      <c r="C1735" t="s">
        <v>44</v>
      </c>
      <c r="D1735" t="s">
        <v>33</v>
      </c>
      <c r="E1735">
        <v>2</v>
      </c>
      <c r="F1735" t="str">
        <f t="shared" si="27"/>
        <v>Average Per Premise1-in-10September System Peak Day100% Cycling2</v>
      </c>
      <c r="G1735">
        <v>1.3075399999999999</v>
      </c>
      <c r="H1735">
        <v>1.3075399999999999</v>
      </c>
      <c r="I1735">
        <v>75.889200000000002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11444</v>
      </c>
    </row>
    <row r="1736" spans="1:15">
      <c r="A1736" t="s">
        <v>30</v>
      </c>
      <c r="B1736" t="s">
        <v>43</v>
      </c>
      <c r="C1736" t="s">
        <v>44</v>
      </c>
      <c r="D1736" t="s">
        <v>33</v>
      </c>
      <c r="E1736">
        <v>2</v>
      </c>
      <c r="F1736" t="str">
        <f t="shared" si="27"/>
        <v>Average Per Device1-in-10September System Peak Day100% Cycling2</v>
      </c>
      <c r="G1736">
        <v>1.0606390000000001</v>
      </c>
      <c r="H1736">
        <v>1.0606390000000001</v>
      </c>
      <c r="I1736">
        <v>75.889200000000002</v>
      </c>
      <c r="J1736">
        <v>0</v>
      </c>
      <c r="K1736">
        <v>0</v>
      </c>
      <c r="L1736">
        <v>0</v>
      </c>
      <c r="M1736">
        <v>0</v>
      </c>
      <c r="N1736">
        <v>0</v>
      </c>
      <c r="O1736">
        <v>11444</v>
      </c>
    </row>
    <row r="1737" spans="1:15">
      <c r="A1737" t="s">
        <v>52</v>
      </c>
      <c r="B1737" t="s">
        <v>43</v>
      </c>
      <c r="C1737" t="s">
        <v>44</v>
      </c>
      <c r="D1737" t="s">
        <v>33</v>
      </c>
      <c r="E1737">
        <v>2</v>
      </c>
      <c r="F1737" t="str">
        <f t="shared" si="27"/>
        <v>Aggregate1-in-10September System Peak Day100% Cycling2</v>
      </c>
      <c r="G1737">
        <v>14.96349</v>
      </c>
      <c r="H1737">
        <v>14.96349</v>
      </c>
      <c r="I1737">
        <v>75.889200000000002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11444</v>
      </c>
    </row>
    <row r="1738" spans="1:15">
      <c r="A1738" t="s">
        <v>31</v>
      </c>
      <c r="B1738" t="s">
        <v>43</v>
      </c>
      <c r="C1738" t="s">
        <v>44</v>
      </c>
      <c r="D1738" t="s">
        <v>33</v>
      </c>
      <c r="E1738">
        <v>3</v>
      </c>
      <c r="F1738" t="str">
        <f t="shared" si="27"/>
        <v>Average Per Ton1-in-10September System Peak Day100% Cycling3</v>
      </c>
      <c r="G1738">
        <v>0.2723025</v>
      </c>
      <c r="H1738">
        <v>0.2723025</v>
      </c>
      <c r="I1738">
        <v>75.537999999999997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11444</v>
      </c>
    </row>
    <row r="1739" spans="1:15">
      <c r="A1739" t="s">
        <v>29</v>
      </c>
      <c r="B1739" t="s">
        <v>43</v>
      </c>
      <c r="C1739" t="s">
        <v>44</v>
      </c>
      <c r="D1739" t="s">
        <v>33</v>
      </c>
      <c r="E1739">
        <v>3</v>
      </c>
      <c r="F1739" t="str">
        <f t="shared" si="27"/>
        <v>Average Per Premise1-in-10September System Peak Day100% Cycling3</v>
      </c>
      <c r="G1739">
        <v>1.216831</v>
      </c>
      <c r="H1739">
        <v>1.216831</v>
      </c>
      <c r="I1739">
        <v>75.537999999999997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11444</v>
      </c>
    </row>
    <row r="1740" spans="1:15">
      <c r="A1740" t="s">
        <v>30</v>
      </c>
      <c r="B1740" t="s">
        <v>43</v>
      </c>
      <c r="C1740" t="s">
        <v>44</v>
      </c>
      <c r="D1740" t="s">
        <v>33</v>
      </c>
      <c r="E1740">
        <v>3</v>
      </c>
      <c r="F1740" t="str">
        <f t="shared" si="27"/>
        <v>Average Per Device1-in-10September System Peak Day100% Cycling3</v>
      </c>
      <c r="G1740">
        <v>0.98705790000000004</v>
      </c>
      <c r="H1740">
        <v>0.98705790000000004</v>
      </c>
      <c r="I1740">
        <v>75.537999999999997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11444</v>
      </c>
    </row>
    <row r="1741" spans="1:15">
      <c r="A1741" t="s">
        <v>52</v>
      </c>
      <c r="B1741" t="s">
        <v>43</v>
      </c>
      <c r="C1741" t="s">
        <v>44</v>
      </c>
      <c r="D1741" t="s">
        <v>33</v>
      </c>
      <c r="E1741">
        <v>3</v>
      </c>
      <c r="F1741" t="str">
        <f t="shared" si="27"/>
        <v>Aggregate1-in-10September System Peak Day100% Cycling3</v>
      </c>
      <c r="G1741">
        <v>13.925409999999999</v>
      </c>
      <c r="H1741">
        <v>13.925409999999999</v>
      </c>
      <c r="I1741">
        <v>75.537999999999997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11444</v>
      </c>
    </row>
    <row r="1742" spans="1:15">
      <c r="A1742" t="s">
        <v>31</v>
      </c>
      <c r="B1742" t="s">
        <v>43</v>
      </c>
      <c r="C1742" t="s">
        <v>44</v>
      </c>
      <c r="D1742" t="s">
        <v>33</v>
      </c>
      <c r="E1742">
        <v>4</v>
      </c>
      <c r="F1742" t="str">
        <f t="shared" si="27"/>
        <v>Average Per Ton1-in-10September System Peak Day100% Cycling4</v>
      </c>
      <c r="G1742">
        <v>0.2477106</v>
      </c>
      <c r="H1742">
        <v>0.2477106</v>
      </c>
      <c r="I1742">
        <v>74.7791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11444</v>
      </c>
    </row>
    <row r="1743" spans="1:15">
      <c r="A1743" t="s">
        <v>29</v>
      </c>
      <c r="B1743" t="s">
        <v>43</v>
      </c>
      <c r="C1743" t="s">
        <v>44</v>
      </c>
      <c r="D1743" t="s">
        <v>33</v>
      </c>
      <c r="E1743">
        <v>4</v>
      </c>
      <c r="F1743" t="str">
        <f t="shared" si="27"/>
        <v>Average Per Premise1-in-10September System Peak Day100% Cycling4</v>
      </c>
      <c r="G1743">
        <v>1.106938</v>
      </c>
      <c r="H1743">
        <v>1.106938</v>
      </c>
      <c r="I1743">
        <v>74.7791</v>
      </c>
      <c r="J1743">
        <v>0</v>
      </c>
      <c r="K1743">
        <v>0</v>
      </c>
      <c r="L1743">
        <v>0</v>
      </c>
      <c r="M1743">
        <v>0</v>
      </c>
      <c r="N1743">
        <v>0</v>
      </c>
      <c r="O1743">
        <v>11444</v>
      </c>
    </row>
    <row r="1744" spans="1:15">
      <c r="A1744" t="s">
        <v>30</v>
      </c>
      <c r="B1744" t="s">
        <v>43</v>
      </c>
      <c r="C1744" t="s">
        <v>44</v>
      </c>
      <c r="D1744" t="s">
        <v>33</v>
      </c>
      <c r="E1744">
        <v>4</v>
      </c>
      <c r="F1744" t="str">
        <f t="shared" si="27"/>
        <v>Average Per Device1-in-10September System Peak Day100% Cycling4</v>
      </c>
      <c r="G1744">
        <v>0.89791589999999999</v>
      </c>
      <c r="H1744">
        <v>0.89791589999999999</v>
      </c>
      <c r="I1744">
        <v>74.7791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11444</v>
      </c>
    </row>
    <row r="1745" spans="1:15">
      <c r="A1745" t="s">
        <v>52</v>
      </c>
      <c r="B1745" t="s">
        <v>43</v>
      </c>
      <c r="C1745" t="s">
        <v>44</v>
      </c>
      <c r="D1745" t="s">
        <v>33</v>
      </c>
      <c r="E1745">
        <v>4</v>
      </c>
      <c r="F1745" t="str">
        <f t="shared" si="27"/>
        <v>Aggregate1-in-10September System Peak Day100% Cycling4</v>
      </c>
      <c r="G1745">
        <v>12.6678</v>
      </c>
      <c r="H1745">
        <v>12.6678</v>
      </c>
      <c r="I1745">
        <v>74.7791</v>
      </c>
      <c r="J1745">
        <v>0</v>
      </c>
      <c r="K1745">
        <v>0</v>
      </c>
      <c r="L1745">
        <v>0</v>
      </c>
      <c r="M1745">
        <v>0</v>
      </c>
      <c r="N1745">
        <v>0</v>
      </c>
      <c r="O1745">
        <v>11444</v>
      </c>
    </row>
    <row r="1746" spans="1:15">
      <c r="A1746" t="s">
        <v>31</v>
      </c>
      <c r="B1746" t="s">
        <v>43</v>
      </c>
      <c r="C1746" t="s">
        <v>44</v>
      </c>
      <c r="D1746" t="s">
        <v>33</v>
      </c>
      <c r="E1746">
        <v>5</v>
      </c>
      <c r="F1746" t="str">
        <f t="shared" si="27"/>
        <v>Average Per Ton1-in-10September System Peak Day100% Cycling5</v>
      </c>
      <c r="G1746">
        <v>0.2436497</v>
      </c>
      <c r="H1746">
        <v>0.2436497</v>
      </c>
      <c r="I1746">
        <v>74.968100000000007</v>
      </c>
      <c r="J1746">
        <v>0</v>
      </c>
      <c r="K1746">
        <v>0</v>
      </c>
      <c r="L1746">
        <v>0</v>
      </c>
      <c r="M1746">
        <v>0</v>
      </c>
      <c r="N1746">
        <v>0</v>
      </c>
      <c r="O1746">
        <v>11444</v>
      </c>
    </row>
    <row r="1747" spans="1:15">
      <c r="A1747" t="s">
        <v>29</v>
      </c>
      <c r="B1747" t="s">
        <v>43</v>
      </c>
      <c r="C1747" t="s">
        <v>44</v>
      </c>
      <c r="D1747" t="s">
        <v>33</v>
      </c>
      <c r="E1747">
        <v>5</v>
      </c>
      <c r="F1747" t="str">
        <f t="shared" si="27"/>
        <v>Average Per Premise1-in-10September System Peak Day100% Cycling5</v>
      </c>
      <c r="G1747">
        <v>1.0887910000000001</v>
      </c>
      <c r="H1747">
        <v>1.0887910000000001</v>
      </c>
      <c r="I1747">
        <v>74.968100000000007</v>
      </c>
      <c r="J1747">
        <v>0</v>
      </c>
      <c r="K1747">
        <v>0</v>
      </c>
      <c r="L1747">
        <v>0</v>
      </c>
      <c r="M1747">
        <v>0</v>
      </c>
      <c r="N1747">
        <v>0</v>
      </c>
      <c r="O1747">
        <v>11444</v>
      </c>
    </row>
    <row r="1748" spans="1:15">
      <c r="A1748" t="s">
        <v>30</v>
      </c>
      <c r="B1748" t="s">
        <v>43</v>
      </c>
      <c r="C1748" t="s">
        <v>44</v>
      </c>
      <c r="D1748" t="s">
        <v>33</v>
      </c>
      <c r="E1748">
        <v>5</v>
      </c>
      <c r="F1748" t="str">
        <f t="shared" si="27"/>
        <v>Average Per Device1-in-10September System Peak Day100% Cycling5</v>
      </c>
      <c r="G1748">
        <v>0.88319559999999997</v>
      </c>
      <c r="H1748">
        <v>0.88319559999999997</v>
      </c>
      <c r="I1748">
        <v>74.968100000000007</v>
      </c>
      <c r="J1748">
        <v>0</v>
      </c>
      <c r="K1748">
        <v>0</v>
      </c>
      <c r="L1748">
        <v>0</v>
      </c>
      <c r="M1748">
        <v>0</v>
      </c>
      <c r="N1748">
        <v>0</v>
      </c>
      <c r="O1748">
        <v>11444</v>
      </c>
    </row>
    <row r="1749" spans="1:15">
      <c r="A1749" t="s">
        <v>52</v>
      </c>
      <c r="B1749" t="s">
        <v>43</v>
      </c>
      <c r="C1749" t="s">
        <v>44</v>
      </c>
      <c r="D1749" t="s">
        <v>33</v>
      </c>
      <c r="E1749">
        <v>5</v>
      </c>
      <c r="F1749" t="str">
        <f t="shared" si="27"/>
        <v>Aggregate1-in-10September System Peak Day100% Cycling5</v>
      </c>
      <c r="G1749">
        <v>12.46012</v>
      </c>
      <c r="H1749">
        <v>12.46012</v>
      </c>
      <c r="I1749">
        <v>74.968100000000007</v>
      </c>
      <c r="J1749">
        <v>0</v>
      </c>
      <c r="K1749">
        <v>0</v>
      </c>
      <c r="L1749">
        <v>0</v>
      </c>
      <c r="M1749">
        <v>0</v>
      </c>
      <c r="N1749">
        <v>0</v>
      </c>
      <c r="O1749">
        <v>11444</v>
      </c>
    </row>
    <row r="1750" spans="1:15">
      <c r="A1750" t="s">
        <v>31</v>
      </c>
      <c r="B1750" t="s">
        <v>43</v>
      </c>
      <c r="C1750" t="s">
        <v>44</v>
      </c>
      <c r="D1750" t="s">
        <v>33</v>
      </c>
      <c r="E1750">
        <v>6</v>
      </c>
      <c r="F1750" t="str">
        <f t="shared" si="27"/>
        <v>Average Per Ton1-in-10September System Peak Day100% Cycling6</v>
      </c>
      <c r="G1750">
        <v>0.25613900000000001</v>
      </c>
      <c r="H1750">
        <v>0.25613900000000001</v>
      </c>
      <c r="I1750">
        <v>75.512500000000003</v>
      </c>
      <c r="J1750">
        <v>0</v>
      </c>
      <c r="K1750">
        <v>0</v>
      </c>
      <c r="L1750">
        <v>0</v>
      </c>
      <c r="M1750">
        <v>0</v>
      </c>
      <c r="N1750">
        <v>0</v>
      </c>
      <c r="O1750">
        <v>11444</v>
      </c>
    </row>
    <row r="1751" spans="1:15">
      <c r="A1751" t="s">
        <v>29</v>
      </c>
      <c r="B1751" t="s">
        <v>43</v>
      </c>
      <c r="C1751" t="s">
        <v>44</v>
      </c>
      <c r="D1751" t="s">
        <v>33</v>
      </c>
      <c r="E1751">
        <v>6</v>
      </c>
      <c r="F1751" t="str">
        <f t="shared" si="27"/>
        <v>Average Per Premise1-in-10September System Peak Day100% Cycling6</v>
      </c>
      <c r="G1751">
        <v>1.144601</v>
      </c>
      <c r="H1751">
        <v>1.144601</v>
      </c>
      <c r="I1751">
        <v>75.512500000000003</v>
      </c>
      <c r="J1751">
        <v>0</v>
      </c>
      <c r="K1751">
        <v>0</v>
      </c>
      <c r="L1751">
        <v>0</v>
      </c>
      <c r="M1751">
        <v>0</v>
      </c>
      <c r="N1751">
        <v>0</v>
      </c>
      <c r="O1751">
        <v>11444</v>
      </c>
    </row>
    <row r="1752" spans="1:15">
      <c r="A1752" t="s">
        <v>30</v>
      </c>
      <c r="B1752" t="s">
        <v>43</v>
      </c>
      <c r="C1752" t="s">
        <v>44</v>
      </c>
      <c r="D1752" t="s">
        <v>33</v>
      </c>
      <c r="E1752">
        <v>6</v>
      </c>
      <c r="F1752" t="str">
        <f t="shared" si="27"/>
        <v>Average Per Device1-in-10September System Peak Day100% Cycling6</v>
      </c>
      <c r="G1752">
        <v>0.9284675</v>
      </c>
      <c r="H1752">
        <v>0.9284675</v>
      </c>
      <c r="I1752">
        <v>75.512500000000003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11444</v>
      </c>
    </row>
    <row r="1753" spans="1:15">
      <c r="A1753" t="s">
        <v>52</v>
      </c>
      <c r="B1753" t="s">
        <v>43</v>
      </c>
      <c r="C1753" t="s">
        <v>44</v>
      </c>
      <c r="D1753" t="s">
        <v>33</v>
      </c>
      <c r="E1753">
        <v>6</v>
      </c>
      <c r="F1753" t="str">
        <f t="shared" si="27"/>
        <v>Aggregate1-in-10September System Peak Day100% Cycling6</v>
      </c>
      <c r="G1753">
        <v>13.09882</v>
      </c>
      <c r="H1753">
        <v>13.09882</v>
      </c>
      <c r="I1753">
        <v>75.512500000000003</v>
      </c>
      <c r="J1753">
        <v>0</v>
      </c>
      <c r="K1753">
        <v>0</v>
      </c>
      <c r="L1753">
        <v>0</v>
      </c>
      <c r="M1753">
        <v>0</v>
      </c>
      <c r="N1753">
        <v>0</v>
      </c>
      <c r="O1753">
        <v>11444</v>
      </c>
    </row>
    <row r="1754" spans="1:15">
      <c r="A1754" t="s">
        <v>31</v>
      </c>
      <c r="B1754" t="s">
        <v>43</v>
      </c>
      <c r="C1754" t="s">
        <v>44</v>
      </c>
      <c r="D1754" t="s">
        <v>33</v>
      </c>
      <c r="E1754">
        <v>7</v>
      </c>
      <c r="F1754" t="str">
        <f t="shared" si="27"/>
        <v>Average Per Ton1-in-10September System Peak Day100% Cycling7</v>
      </c>
      <c r="G1754">
        <v>0.29559770000000002</v>
      </c>
      <c r="H1754">
        <v>0.29559770000000002</v>
      </c>
      <c r="I1754">
        <v>76.245400000000004</v>
      </c>
      <c r="J1754">
        <v>0</v>
      </c>
      <c r="K1754">
        <v>0</v>
      </c>
      <c r="L1754">
        <v>0</v>
      </c>
      <c r="M1754">
        <v>0</v>
      </c>
      <c r="N1754">
        <v>0</v>
      </c>
      <c r="O1754">
        <v>11444</v>
      </c>
    </row>
    <row r="1755" spans="1:15">
      <c r="A1755" t="s">
        <v>29</v>
      </c>
      <c r="B1755" t="s">
        <v>43</v>
      </c>
      <c r="C1755" t="s">
        <v>44</v>
      </c>
      <c r="D1755" t="s">
        <v>33</v>
      </c>
      <c r="E1755">
        <v>7</v>
      </c>
      <c r="F1755" t="str">
        <f t="shared" si="27"/>
        <v>Average Per Premise1-in-10September System Peak Day100% Cycling7</v>
      </c>
      <c r="G1755">
        <v>1.320929</v>
      </c>
      <c r="H1755">
        <v>1.320929</v>
      </c>
      <c r="I1755">
        <v>76.245400000000004</v>
      </c>
      <c r="J1755">
        <v>0</v>
      </c>
      <c r="K1755">
        <v>0</v>
      </c>
      <c r="L1755">
        <v>0</v>
      </c>
      <c r="M1755">
        <v>0</v>
      </c>
      <c r="N1755">
        <v>0</v>
      </c>
      <c r="O1755">
        <v>11444</v>
      </c>
    </row>
    <row r="1756" spans="1:15">
      <c r="A1756" t="s">
        <v>30</v>
      </c>
      <c r="B1756" t="s">
        <v>43</v>
      </c>
      <c r="C1756" t="s">
        <v>44</v>
      </c>
      <c r="D1756" t="s">
        <v>33</v>
      </c>
      <c r="E1756">
        <v>7</v>
      </c>
      <c r="F1756" t="str">
        <f t="shared" si="27"/>
        <v>Average Per Device1-in-10September System Peak Day100% Cycling7</v>
      </c>
      <c r="G1756">
        <v>1.0714999999999999</v>
      </c>
      <c r="H1756">
        <v>1.0714999999999999</v>
      </c>
      <c r="I1756">
        <v>76.245400000000004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11444</v>
      </c>
    </row>
    <row r="1757" spans="1:15">
      <c r="A1757" t="s">
        <v>52</v>
      </c>
      <c r="B1757" t="s">
        <v>43</v>
      </c>
      <c r="C1757" t="s">
        <v>44</v>
      </c>
      <c r="D1757" t="s">
        <v>33</v>
      </c>
      <c r="E1757">
        <v>7</v>
      </c>
      <c r="F1757" t="str">
        <f t="shared" si="27"/>
        <v>Aggregate1-in-10September System Peak Day100% Cycling7</v>
      </c>
      <c r="G1757">
        <v>15.116720000000001</v>
      </c>
      <c r="H1757">
        <v>15.116720000000001</v>
      </c>
      <c r="I1757">
        <v>76.245400000000004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11444</v>
      </c>
    </row>
    <row r="1758" spans="1:15">
      <c r="A1758" t="s">
        <v>31</v>
      </c>
      <c r="B1758" t="s">
        <v>43</v>
      </c>
      <c r="C1758" t="s">
        <v>44</v>
      </c>
      <c r="D1758" t="s">
        <v>33</v>
      </c>
      <c r="E1758">
        <v>8</v>
      </c>
      <c r="F1758" t="str">
        <f t="shared" si="27"/>
        <v>Average Per Ton1-in-10September System Peak Day100% Cycling8</v>
      </c>
      <c r="G1758">
        <v>0.30915870000000001</v>
      </c>
      <c r="H1758">
        <v>0.30915870000000001</v>
      </c>
      <c r="I1758">
        <v>81.466300000000004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11444</v>
      </c>
    </row>
    <row r="1759" spans="1:15">
      <c r="A1759" t="s">
        <v>29</v>
      </c>
      <c r="B1759" t="s">
        <v>43</v>
      </c>
      <c r="C1759" t="s">
        <v>44</v>
      </c>
      <c r="D1759" t="s">
        <v>33</v>
      </c>
      <c r="E1759">
        <v>8</v>
      </c>
      <c r="F1759" t="str">
        <f t="shared" si="27"/>
        <v>Average Per Premise1-in-10September System Peak Day100% Cycling8</v>
      </c>
      <c r="G1759">
        <v>1.381529</v>
      </c>
      <c r="H1759">
        <v>1.381529</v>
      </c>
      <c r="I1759">
        <v>81.466300000000004</v>
      </c>
      <c r="J1759">
        <v>0</v>
      </c>
      <c r="K1759">
        <v>0</v>
      </c>
      <c r="L1759">
        <v>0</v>
      </c>
      <c r="M1759">
        <v>0</v>
      </c>
      <c r="N1759">
        <v>0</v>
      </c>
      <c r="O1759">
        <v>11444</v>
      </c>
    </row>
    <row r="1760" spans="1:15">
      <c r="A1760" t="s">
        <v>30</v>
      </c>
      <c r="B1760" t="s">
        <v>43</v>
      </c>
      <c r="C1760" t="s">
        <v>44</v>
      </c>
      <c r="D1760" t="s">
        <v>33</v>
      </c>
      <c r="E1760">
        <v>8</v>
      </c>
      <c r="F1760" t="str">
        <f t="shared" si="27"/>
        <v>Average Per Device1-in-10September System Peak Day100% Cycling8</v>
      </c>
      <c r="G1760">
        <v>1.120657</v>
      </c>
      <c r="H1760">
        <v>1.120657</v>
      </c>
      <c r="I1760">
        <v>81.466300000000004</v>
      </c>
      <c r="J1760">
        <v>0</v>
      </c>
      <c r="K1760">
        <v>0</v>
      </c>
      <c r="L1760">
        <v>0</v>
      </c>
      <c r="M1760">
        <v>0</v>
      </c>
      <c r="N1760">
        <v>0</v>
      </c>
      <c r="O1760">
        <v>11444</v>
      </c>
    </row>
    <row r="1761" spans="1:15">
      <c r="A1761" t="s">
        <v>52</v>
      </c>
      <c r="B1761" t="s">
        <v>43</v>
      </c>
      <c r="C1761" t="s">
        <v>44</v>
      </c>
      <c r="D1761" t="s">
        <v>33</v>
      </c>
      <c r="E1761">
        <v>8</v>
      </c>
      <c r="F1761" t="str">
        <f t="shared" si="27"/>
        <v>Aggregate1-in-10September System Peak Day100% Cycling8</v>
      </c>
      <c r="G1761">
        <v>15.810219999999999</v>
      </c>
      <c r="H1761">
        <v>15.810219999999999</v>
      </c>
      <c r="I1761">
        <v>81.466300000000004</v>
      </c>
      <c r="J1761">
        <v>0</v>
      </c>
      <c r="K1761">
        <v>0</v>
      </c>
      <c r="L1761">
        <v>0</v>
      </c>
      <c r="M1761">
        <v>0</v>
      </c>
      <c r="N1761">
        <v>0</v>
      </c>
      <c r="O1761">
        <v>11444</v>
      </c>
    </row>
    <row r="1762" spans="1:15">
      <c r="A1762" t="s">
        <v>31</v>
      </c>
      <c r="B1762" t="s">
        <v>43</v>
      </c>
      <c r="C1762" t="s">
        <v>44</v>
      </c>
      <c r="D1762" t="s">
        <v>33</v>
      </c>
      <c r="E1762">
        <v>9</v>
      </c>
      <c r="F1762" t="str">
        <f t="shared" si="27"/>
        <v>Average Per Ton1-in-10September System Peak Day100% Cycling9</v>
      </c>
      <c r="G1762">
        <v>0.3373486</v>
      </c>
      <c r="H1762">
        <v>0.3373486</v>
      </c>
      <c r="I1762">
        <v>86.832700000000003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11444</v>
      </c>
    </row>
    <row r="1763" spans="1:15">
      <c r="A1763" t="s">
        <v>29</v>
      </c>
      <c r="B1763" t="s">
        <v>43</v>
      </c>
      <c r="C1763" t="s">
        <v>44</v>
      </c>
      <c r="D1763" t="s">
        <v>33</v>
      </c>
      <c r="E1763">
        <v>9</v>
      </c>
      <c r="F1763" t="str">
        <f t="shared" si="27"/>
        <v>Average Per Premise1-in-10September System Peak Day100% Cycling9</v>
      </c>
      <c r="G1763">
        <v>1.507501</v>
      </c>
      <c r="H1763">
        <v>1.507501</v>
      </c>
      <c r="I1763">
        <v>86.832700000000003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11444</v>
      </c>
    </row>
    <row r="1764" spans="1:15">
      <c r="A1764" t="s">
        <v>30</v>
      </c>
      <c r="B1764" t="s">
        <v>43</v>
      </c>
      <c r="C1764" t="s">
        <v>44</v>
      </c>
      <c r="D1764" t="s">
        <v>33</v>
      </c>
      <c r="E1764">
        <v>9</v>
      </c>
      <c r="F1764" t="str">
        <f t="shared" si="27"/>
        <v>Average Per Device1-in-10September System Peak Day100% Cycling9</v>
      </c>
      <c r="G1764">
        <v>1.2228410000000001</v>
      </c>
      <c r="H1764">
        <v>1.2228410000000001</v>
      </c>
      <c r="I1764">
        <v>86.832700000000003</v>
      </c>
      <c r="J1764">
        <v>0</v>
      </c>
      <c r="K1764">
        <v>0</v>
      </c>
      <c r="L1764">
        <v>0</v>
      </c>
      <c r="M1764">
        <v>0</v>
      </c>
      <c r="N1764">
        <v>0</v>
      </c>
      <c r="O1764">
        <v>11444</v>
      </c>
    </row>
    <row r="1765" spans="1:15">
      <c r="A1765" t="s">
        <v>52</v>
      </c>
      <c r="B1765" t="s">
        <v>43</v>
      </c>
      <c r="C1765" t="s">
        <v>44</v>
      </c>
      <c r="D1765" t="s">
        <v>33</v>
      </c>
      <c r="E1765">
        <v>9</v>
      </c>
      <c r="F1765" t="str">
        <f t="shared" si="27"/>
        <v>Aggregate1-in-10September System Peak Day100% Cycling9</v>
      </c>
      <c r="G1765">
        <v>17.251840000000001</v>
      </c>
      <c r="H1765">
        <v>17.251840000000001</v>
      </c>
      <c r="I1765">
        <v>86.832700000000003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11444</v>
      </c>
    </row>
    <row r="1766" spans="1:15">
      <c r="A1766" t="s">
        <v>31</v>
      </c>
      <c r="B1766" t="s">
        <v>43</v>
      </c>
      <c r="C1766" t="s">
        <v>44</v>
      </c>
      <c r="D1766" t="s">
        <v>33</v>
      </c>
      <c r="E1766">
        <v>10</v>
      </c>
      <c r="F1766" t="str">
        <f t="shared" si="27"/>
        <v>Average Per Ton1-in-10September System Peak Day100% Cycling10</v>
      </c>
      <c r="G1766">
        <v>0.3657473</v>
      </c>
      <c r="H1766">
        <v>0.3657473</v>
      </c>
      <c r="I1766">
        <v>91.735799999999998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11444</v>
      </c>
    </row>
    <row r="1767" spans="1:15">
      <c r="A1767" t="s">
        <v>29</v>
      </c>
      <c r="B1767" t="s">
        <v>43</v>
      </c>
      <c r="C1767" t="s">
        <v>44</v>
      </c>
      <c r="D1767" t="s">
        <v>33</v>
      </c>
      <c r="E1767">
        <v>10</v>
      </c>
      <c r="F1767" t="str">
        <f t="shared" si="27"/>
        <v>Average Per Premise1-in-10September System Peak Day100% Cycling10</v>
      </c>
      <c r="G1767">
        <v>1.6344050000000001</v>
      </c>
      <c r="H1767">
        <v>1.6344050000000001</v>
      </c>
      <c r="I1767">
        <v>91.735799999999998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11444</v>
      </c>
    </row>
    <row r="1768" spans="1:15">
      <c r="A1768" t="s">
        <v>30</v>
      </c>
      <c r="B1768" t="s">
        <v>43</v>
      </c>
      <c r="C1768" t="s">
        <v>44</v>
      </c>
      <c r="D1768" t="s">
        <v>33</v>
      </c>
      <c r="E1768">
        <v>10</v>
      </c>
      <c r="F1768" t="str">
        <f t="shared" si="27"/>
        <v>Average Per Device1-in-10September System Peak Day100% Cycling10</v>
      </c>
      <c r="G1768">
        <v>1.325782</v>
      </c>
      <c r="H1768">
        <v>1.325782</v>
      </c>
      <c r="I1768">
        <v>91.735799999999998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11444</v>
      </c>
    </row>
    <row r="1769" spans="1:15">
      <c r="A1769" t="s">
        <v>52</v>
      </c>
      <c r="B1769" t="s">
        <v>43</v>
      </c>
      <c r="C1769" t="s">
        <v>44</v>
      </c>
      <c r="D1769" t="s">
        <v>33</v>
      </c>
      <c r="E1769">
        <v>10</v>
      </c>
      <c r="F1769" t="str">
        <f t="shared" si="27"/>
        <v>Aggregate1-in-10September System Peak Day100% Cycling10</v>
      </c>
      <c r="G1769">
        <v>18.704129999999999</v>
      </c>
      <c r="H1769">
        <v>18.704129999999999</v>
      </c>
      <c r="I1769">
        <v>91.735799999999998</v>
      </c>
      <c r="J1769">
        <v>0</v>
      </c>
      <c r="K1769">
        <v>0</v>
      </c>
      <c r="L1769">
        <v>0</v>
      </c>
      <c r="M1769">
        <v>0</v>
      </c>
      <c r="N1769">
        <v>0</v>
      </c>
      <c r="O1769">
        <v>11444</v>
      </c>
    </row>
    <row r="1770" spans="1:15">
      <c r="A1770" t="s">
        <v>31</v>
      </c>
      <c r="B1770" t="s">
        <v>43</v>
      </c>
      <c r="C1770" t="s">
        <v>44</v>
      </c>
      <c r="D1770" t="s">
        <v>33</v>
      </c>
      <c r="E1770">
        <v>11</v>
      </c>
      <c r="F1770" t="str">
        <f t="shared" si="27"/>
        <v>Average Per Ton1-in-10September System Peak Day100% Cycling11</v>
      </c>
      <c r="G1770">
        <v>0.4195875</v>
      </c>
      <c r="H1770">
        <v>0.4195875</v>
      </c>
      <c r="I1770">
        <v>96.883200000000002</v>
      </c>
      <c r="J1770">
        <v>0</v>
      </c>
      <c r="K1770">
        <v>0</v>
      </c>
      <c r="L1770">
        <v>0</v>
      </c>
      <c r="M1770">
        <v>0</v>
      </c>
      <c r="N1770">
        <v>0</v>
      </c>
      <c r="O1770">
        <v>11444</v>
      </c>
    </row>
    <row r="1771" spans="1:15">
      <c r="A1771" t="s">
        <v>29</v>
      </c>
      <c r="B1771" t="s">
        <v>43</v>
      </c>
      <c r="C1771" t="s">
        <v>44</v>
      </c>
      <c r="D1771" t="s">
        <v>33</v>
      </c>
      <c r="E1771">
        <v>11</v>
      </c>
      <c r="F1771" t="str">
        <f t="shared" si="27"/>
        <v>Average Per Premise1-in-10September System Peak Day100% Cycling11</v>
      </c>
      <c r="G1771">
        <v>1.875</v>
      </c>
      <c r="H1771">
        <v>1.875</v>
      </c>
      <c r="I1771">
        <v>96.883200000000002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11444</v>
      </c>
    </row>
    <row r="1772" spans="1:15">
      <c r="A1772" t="s">
        <v>30</v>
      </c>
      <c r="B1772" t="s">
        <v>43</v>
      </c>
      <c r="C1772" t="s">
        <v>44</v>
      </c>
      <c r="D1772" t="s">
        <v>33</v>
      </c>
      <c r="E1772">
        <v>11</v>
      </c>
      <c r="F1772" t="str">
        <f t="shared" si="27"/>
        <v>Average Per Device1-in-10September System Peak Day100% Cycling11</v>
      </c>
      <c r="G1772">
        <v>1.520945</v>
      </c>
      <c r="H1772">
        <v>1.520945</v>
      </c>
      <c r="I1772">
        <v>96.883200000000002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11444</v>
      </c>
    </row>
    <row r="1773" spans="1:15">
      <c r="A1773" t="s">
        <v>52</v>
      </c>
      <c r="B1773" t="s">
        <v>43</v>
      </c>
      <c r="C1773" t="s">
        <v>44</v>
      </c>
      <c r="D1773" t="s">
        <v>33</v>
      </c>
      <c r="E1773">
        <v>11</v>
      </c>
      <c r="F1773" t="str">
        <f t="shared" si="27"/>
        <v>Aggregate1-in-10September System Peak Day100% Cycling11</v>
      </c>
      <c r="G1773">
        <v>21.45749</v>
      </c>
      <c r="H1773">
        <v>21.45749</v>
      </c>
      <c r="I1773">
        <v>96.883200000000002</v>
      </c>
      <c r="J1773">
        <v>0</v>
      </c>
      <c r="K1773">
        <v>0</v>
      </c>
      <c r="L1773">
        <v>0</v>
      </c>
      <c r="M1773">
        <v>0</v>
      </c>
      <c r="N1773">
        <v>0</v>
      </c>
      <c r="O1773">
        <v>11444</v>
      </c>
    </row>
    <row r="1774" spans="1:15">
      <c r="A1774" t="s">
        <v>31</v>
      </c>
      <c r="B1774" t="s">
        <v>43</v>
      </c>
      <c r="C1774" t="s">
        <v>44</v>
      </c>
      <c r="D1774" t="s">
        <v>33</v>
      </c>
      <c r="E1774">
        <v>12</v>
      </c>
      <c r="F1774" t="str">
        <f t="shared" si="27"/>
        <v>Average Per Ton1-in-10September System Peak Day100% Cycling12</v>
      </c>
      <c r="G1774">
        <v>0.4799677</v>
      </c>
      <c r="H1774">
        <v>0.4799677</v>
      </c>
      <c r="I1774">
        <v>99.942099999999996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11444</v>
      </c>
    </row>
    <row r="1775" spans="1:15">
      <c r="A1775" t="s">
        <v>29</v>
      </c>
      <c r="B1775" t="s">
        <v>43</v>
      </c>
      <c r="C1775" t="s">
        <v>44</v>
      </c>
      <c r="D1775" t="s">
        <v>33</v>
      </c>
      <c r="E1775">
        <v>12</v>
      </c>
      <c r="F1775" t="str">
        <f t="shared" si="27"/>
        <v>Average Per Premise1-in-10September System Peak Day100% Cycling12</v>
      </c>
      <c r="G1775">
        <v>2.144819</v>
      </c>
      <c r="H1775">
        <v>2.144819</v>
      </c>
      <c r="I1775">
        <v>99.942099999999996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11444</v>
      </c>
    </row>
    <row r="1776" spans="1:15">
      <c r="A1776" t="s">
        <v>30</v>
      </c>
      <c r="B1776" t="s">
        <v>43</v>
      </c>
      <c r="C1776" t="s">
        <v>44</v>
      </c>
      <c r="D1776" t="s">
        <v>33</v>
      </c>
      <c r="E1776">
        <v>12</v>
      </c>
      <c r="F1776" t="str">
        <f t="shared" si="27"/>
        <v>Average Per Device1-in-10September System Peak Day100% Cycling12</v>
      </c>
      <c r="G1776">
        <v>1.7398149999999999</v>
      </c>
      <c r="H1776">
        <v>1.7398149999999999</v>
      </c>
      <c r="I1776">
        <v>99.942099999999996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11444</v>
      </c>
    </row>
    <row r="1777" spans="1:15">
      <c r="A1777" t="s">
        <v>52</v>
      </c>
      <c r="B1777" t="s">
        <v>43</v>
      </c>
      <c r="C1777" t="s">
        <v>44</v>
      </c>
      <c r="D1777" t="s">
        <v>33</v>
      </c>
      <c r="E1777">
        <v>12</v>
      </c>
      <c r="F1777" t="str">
        <f t="shared" si="27"/>
        <v>Aggregate1-in-10September System Peak Day100% Cycling12</v>
      </c>
      <c r="G1777">
        <v>24.545310000000001</v>
      </c>
      <c r="H1777">
        <v>24.545310000000001</v>
      </c>
      <c r="I1777">
        <v>99.942099999999996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11444</v>
      </c>
    </row>
    <row r="1778" spans="1:15">
      <c r="A1778" t="s">
        <v>31</v>
      </c>
      <c r="B1778" t="s">
        <v>43</v>
      </c>
      <c r="C1778" t="s">
        <v>44</v>
      </c>
      <c r="D1778" t="s">
        <v>33</v>
      </c>
      <c r="E1778">
        <v>13</v>
      </c>
      <c r="F1778" t="str">
        <f t="shared" si="27"/>
        <v>Average Per Ton1-in-10September System Peak Day100% Cycling13</v>
      </c>
      <c r="G1778">
        <v>0.53705539999999996</v>
      </c>
      <c r="H1778">
        <v>0.53705539999999996</v>
      </c>
      <c r="I1778">
        <v>95.960999999999999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11444</v>
      </c>
    </row>
    <row r="1779" spans="1:15">
      <c r="A1779" t="s">
        <v>29</v>
      </c>
      <c r="B1779" t="s">
        <v>43</v>
      </c>
      <c r="C1779" t="s">
        <v>44</v>
      </c>
      <c r="D1779" t="s">
        <v>33</v>
      </c>
      <c r="E1779">
        <v>13</v>
      </c>
      <c r="F1779" t="str">
        <f t="shared" si="27"/>
        <v>Average Per Premise1-in-10September System Peak Day100% Cycling13</v>
      </c>
      <c r="G1779">
        <v>2.3999250000000001</v>
      </c>
      <c r="H1779">
        <v>2.3999250000000001</v>
      </c>
      <c r="I1779">
        <v>95.960999999999999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11444</v>
      </c>
    </row>
    <row r="1780" spans="1:15">
      <c r="A1780" t="s">
        <v>30</v>
      </c>
      <c r="B1780" t="s">
        <v>43</v>
      </c>
      <c r="C1780" t="s">
        <v>44</v>
      </c>
      <c r="D1780" t="s">
        <v>33</v>
      </c>
      <c r="E1780">
        <v>13</v>
      </c>
      <c r="F1780" t="str">
        <f t="shared" si="27"/>
        <v>Average Per Device1-in-10September System Peak Day100% Cycling13</v>
      </c>
      <c r="G1780">
        <v>1.94675</v>
      </c>
      <c r="H1780">
        <v>1.94675</v>
      </c>
      <c r="I1780">
        <v>95.960999999999999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11444</v>
      </c>
    </row>
    <row r="1781" spans="1:15">
      <c r="A1781" t="s">
        <v>52</v>
      </c>
      <c r="B1781" t="s">
        <v>43</v>
      </c>
      <c r="C1781" t="s">
        <v>44</v>
      </c>
      <c r="D1781" t="s">
        <v>33</v>
      </c>
      <c r="E1781">
        <v>13</v>
      </c>
      <c r="F1781" t="str">
        <f t="shared" si="27"/>
        <v>Aggregate1-in-10September System Peak Day100% Cycling13</v>
      </c>
      <c r="G1781">
        <v>27.464739999999999</v>
      </c>
      <c r="H1781">
        <v>27.464739999999999</v>
      </c>
      <c r="I1781">
        <v>95.960999999999999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11444</v>
      </c>
    </row>
    <row r="1782" spans="1:15">
      <c r="A1782" t="s">
        <v>31</v>
      </c>
      <c r="B1782" t="s">
        <v>43</v>
      </c>
      <c r="C1782" t="s">
        <v>44</v>
      </c>
      <c r="D1782" t="s">
        <v>33</v>
      </c>
      <c r="E1782">
        <v>14</v>
      </c>
      <c r="F1782" t="str">
        <f t="shared" si="27"/>
        <v>Average Per Ton1-in-10September System Peak Day100% Cycling14</v>
      </c>
      <c r="G1782">
        <v>0.39607599999999998</v>
      </c>
      <c r="H1782">
        <v>0.56777529999999998</v>
      </c>
      <c r="I1782">
        <v>94.329700000000003</v>
      </c>
      <c r="J1782">
        <v>0.1367834</v>
      </c>
      <c r="K1782">
        <v>0.157412</v>
      </c>
      <c r="L1782">
        <v>0.1716993</v>
      </c>
      <c r="M1782">
        <v>0.1859867</v>
      </c>
      <c r="N1782">
        <v>0.2066153</v>
      </c>
      <c r="O1782">
        <v>11444</v>
      </c>
    </row>
    <row r="1783" spans="1:15">
      <c r="A1783" t="s">
        <v>29</v>
      </c>
      <c r="B1783" t="s">
        <v>43</v>
      </c>
      <c r="C1783" t="s">
        <v>44</v>
      </c>
      <c r="D1783" t="s">
        <v>33</v>
      </c>
      <c r="E1783">
        <v>14</v>
      </c>
      <c r="F1783" t="str">
        <f t="shared" si="27"/>
        <v>Average Per Premise1-in-10September System Peak Day100% Cycling14</v>
      </c>
      <c r="G1783">
        <v>1.7699339999999999</v>
      </c>
      <c r="H1783">
        <v>2.5372020000000002</v>
      </c>
      <c r="I1783">
        <v>94.329700000000003</v>
      </c>
      <c r="J1783">
        <v>0.61124040000000002</v>
      </c>
      <c r="K1783">
        <v>0.70342289999999996</v>
      </c>
      <c r="L1783">
        <v>0.76726830000000001</v>
      </c>
      <c r="M1783">
        <v>0.83111360000000001</v>
      </c>
      <c r="N1783">
        <v>0.92329609999999995</v>
      </c>
      <c r="O1783">
        <v>11444</v>
      </c>
    </row>
    <row r="1784" spans="1:15">
      <c r="A1784" t="s">
        <v>30</v>
      </c>
      <c r="B1784" t="s">
        <v>43</v>
      </c>
      <c r="C1784" t="s">
        <v>44</v>
      </c>
      <c r="D1784" t="s">
        <v>33</v>
      </c>
      <c r="E1784">
        <v>14</v>
      </c>
      <c r="F1784" t="str">
        <f t="shared" si="27"/>
        <v>Average Per Device1-in-10September System Peak Day100% Cycling14</v>
      </c>
      <c r="G1784">
        <v>1.435719</v>
      </c>
      <c r="H1784">
        <v>2.0581049999999999</v>
      </c>
      <c r="I1784">
        <v>94.329700000000003</v>
      </c>
      <c r="J1784">
        <v>0.49582039999999999</v>
      </c>
      <c r="K1784">
        <v>0.57059629999999995</v>
      </c>
      <c r="L1784">
        <v>0.62238579999999999</v>
      </c>
      <c r="M1784">
        <v>0.67417519999999997</v>
      </c>
      <c r="N1784">
        <v>0.74895100000000003</v>
      </c>
      <c r="O1784">
        <v>11444</v>
      </c>
    </row>
    <row r="1785" spans="1:15">
      <c r="A1785" t="s">
        <v>52</v>
      </c>
      <c r="B1785" t="s">
        <v>43</v>
      </c>
      <c r="C1785" t="s">
        <v>44</v>
      </c>
      <c r="D1785" t="s">
        <v>33</v>
      </c>
      <c r="E1785">
        <v>14</v>
      </c>
      <c r="F1785" t="str">
        <f t="shared" si="27"/>
        <v>Aggregate1-in-10September System Peak Day100% Cycling14</v>
      </c>
      <c r="G1785">
        <v>20.255130000000001</v>
      </c>
      <c r="H1785">
        <v>29.035740000000001</v>
      </c>
      <c r="I1785">
        <v>94.329700000000003</v>
      </c>
      <c r="J1785">
        <v>6.9950349999999997</v>
      </c>
      <c r="K1785">
        <v>8.0499720000000003</v>
      </c>
      <c r="L1785">
        <v>8.7806180000000005</v>
      </c>
      <c r="M1785">
        <v>9.5112640000000006</v>
      </c>
      <c r="N1785">
        <v>10.5662</v>
      </c>
      <c r="O1785">
        <v>11444</v>
      </c>
    </row>
    <row r="1786" spans="1:15">
      <c r="A1786" t="s">
        <v>31</v>
      </c>
      <c r="B1786" t="s">
        <v>43</v>
      </c>
      <c r="C1786" t="s">
        <v>44</v>
      </c>
      <c r="D1786" t="s">
        <v>33</v>
      </c>
      <c r="E1786">
        <v>15</v>
      </c>
      <c r="F1786" t="str">
        <f t="shared" si="27"/>
        <v>Average Per Ton1-in-10September System Peak Day100% Cycling15</v>
      </c>
      <c r="G1786">
        <v>0.39346320000000001</v>
      </c>
      <c r="H1786">
        <v>0.61501910000000004</v>
      </c>
      <c r="I1786">
        <v>94.685500000000005</v>
      </c>
      <c r="J1786">
        <v>0.1765014</v>
      </c>
      <c r="K1786">
        <v>0.20311999999999999</v>
      </c>
      <c r="L1786">
        <v>0.2215559</v>
      </c>
      <c r="M1786">
        <v>0.23999190000000001</v>
      </c>
      <c r="N1786">
        <v>0.26661049999999997</v>
      </c>
      <c r="O1786">
        <v>11444</v>
      </c>
    </row>
    <row r="1787" spans="1:15">
      <c r="A1787" t="s">
        <v>29</v>
      </c>
      <c r="B1787" t="s">
        <v>43</v>
      </c>
      <c r="C1787" t="s">
        <v>44</v>
      </c>
      <c r="D1787" t="s">
        <v>33</v>
      </c>
      <c r="E1787">
        <v>15</v>
      </c>
      <c r="F1787" t="str">
        <f t="shared" si="27"/>
        <v>Average Per Premise1-in-10September System Peak Day100% Cycling15</v>
      </c>
      <c r="G1787">
        <v>1.7582580000000001</v>
      </c>
      <c r="H1787">
        <v>2.7483200000000001</v>
      </c>
      <c r="I1787">
        <v>94.685500000000005</v>
      </c>
      <c r="J1787">
        <v>0.78872730000000002</v>
      </c>
      <c r="K1787">
        <v>0.90767699999999996</v>
      </c>
      <c r="L1787">
        <v>0.99006110000000003</v>
      </c>
      <c r="M1787">
        <v>1.0724450000000001</v>
      </c>
      <c r="N1787">
        <v>1.191395</v>
      </c>
      <c r="O1787">
        <v>11444</v>
      </c>
    </row>
    <row r="1788" spans="1:15">
      <c r="A1788" t="s">
        <v>30</v>
      </c>
      <c r="B1788" t="s">
        <v>43</v>
      </c>
      <c r="C1788" t="s">
        <v>44</v>
      </c>
      <c r="D1788" t="s">
        <v>33</v>
      </c>
      <c r="E1788">
        <v>15</v>
      </c>
      <c r="F1788" t="str">
        <f t="shared" si="27"/>
        <v>Average Per Device1-in-10September System Peak Day100% Cycling15</v>
      </c>
      <c r="G1788">
        <v>1.426248</v>
      </c>
      <c r="H1788">
        <v>2.2293569999999998</v>
      </c>
      <c r="I1788">
        <v>94.685500000000005</v>
      </c>
      <c r="J1788">
        <v>0.63979269999999999</v>
      </c>
      <c r="K1788">
        <v>0.73628119999999997</v>
      </c>
      <c r="L1788">
        <v>0.80310890000000001</v>
      </c>
      <c r="M1788">
        <v>0.86993659999999995</v>
      </c>
      <c r="N1788">
        <v>0.96642510000000004</v>
      </c>
      <c r="O1788">
        <v>11444</v>
      </c>
    </row>
    <row r="1789" spans="1:15">
      <c r="A1789" t="s">
        <v>52</v>
      </c>
      <c r="B1789" t="s">
        <v>43</v>
      </c>
      <c r="C1789" t="s">
        <v>44</v>
      </c>
      <c r="D1789" t="s">
        <v>33</v>
      </c>
      <c r="E1789">
        <v>15</v>
      </c>
      <c r="F1789" t="str">
        <f t="shared" si="27"/>
        <v>Aggregate1-in-10September System Peak Day100% Cycling15</v>
      </c>
      <c r="G1789">
        <v>20.121510000000001</v>
      </c>
      <c r="H1789">
        <v>31.45177</v>
      </c>
      <c r="I1789">
        <v>94.685500000000005</v>
      </c>
      <c r="J1789">
        <v>9.0261949999999995</v>
      </c>
      <c r="K1789">
        <v>10.387460000000001</v>
      </c>
      <c r="L1789">
        <v>11.330260000000001</v>
      </c>
      <c r="M1789">
        <v>12.273070000000001</v>
      </c>
      <c r="N1789">
        <v>13.63433</v>
      </c>
      <c r="O1789">
        <v>11444</v>
      </c>
    </row>
    <row r="1790" spans="1:15">
      <c r="A1790" t="s">
        <v>31</v>
      </c>
      <c r="B1790" t="s">
        <v>43</v>
      </c>
      <c r="C1790" t="s">
        <v>44</v>
      </c>
      <c r="D1790" t="s">
        <v>33</v>
      </c>
      <c r="E1790">
        <v>16</v>
      </c>
      <c r="F1790" t="str">
        <f t="shared" si="27"/>
        <v>Average Per Ton1-in-10September System Peak Day100% Cycling16</v>
      </c>
      <c r="G1790">
        <v>0.42201369999999999</v>
      </c>
      <c r="H1790">
        <v>0.66504580000000002</v>
      </c>
      <c r="I1790">
        <v>91.508200000000002</v>
      </c>
      <c r="J1790">
        <v>0.19361030000000001</v>
      </c>
      <c r="K1790">
        <v>0.22280910000000001</v>
      </c>
      <c r="L1790">
        <v>0.2430321</v>
      </c>
      <c r="M1790">
        <v>0.26325510000000002</v>
      </c>
      <c r="N1790">
        <v>0.29245389999999999</v>
      </c>
      <c r="O1790">
        <v>11444</v>
      </c>
    </row>
    <row r="1791" spans="1:15">
      <c r="A1791" t="s">
        <v>29</v>
      </c>
      <c r="B1791" t="s">
        <v>43</v>
      </c>
      <c r="C1791" t="s">
        <v>44</v>
      </c>
      <c r="D1791" t="s">
        <v>33</v>
      </c>
      <c r="E1791">
        <v>16</v>
      </c>
      <c r="F1791" t="str">
        <f t="shared" si="27"/>
        <v>Average Per Premise1-in-10September System Peak Day100% Cycling16</v>
      </c>
      <c r="G1791">
        <v>1.8858410000000001</v>
      </c>
      <c r="H1791">
        <v>2.9718719999999998</v>
      </c>
      <c r="I1791">
        <v>91.508200000000002</v>
      </c>
      <c r="J1791">
        <v>0.86518099999999998</v>
      </c>
      <c r="K1791">
        <v>0.99566089999999996</v>
      </c>
      <c r="L1791">
        <v>1.086031</v>
      </c>
      <c r="M1791">
        <v>1.176401</v>
      </c>
      <c r="N1791">
        <v>1.306881</v>
      </c>
      <c r="O1791">
        <v>11444</v>
      </c>
    </row>
    <row r="1792" spans="1:15">
      <c r="A1792" t="s">
        <v>30</v>
      </c>
      <c r="B1792" t="s">
        <v>43</v>
      </c>
      <c r="C1792" t="s">
        <v>44</v>
      </c>
      <c r="D1792" t="s">
        <v>33</v>
      </c>
      <c r="E1792">
        <v>16</v>
      </c>
      <c r="F1792" t="str">
        <f t="shared" si="27"/>
        <v>Average Per Device1-in-10September System Peak Day100% Cycling16</v>
      </c>
      <c r="G1792">
        <v>1.5297400000000001</v>
      </c>
      <c r="H1792">
        <v>2.4106969999999999</v>
      </c>
      <c r="I1792">
        <v>91.508200000000002</v>
      </c>
      <c r="J1792">
        <v>0.70180969999999998</v>
      </c>
      <c r="K1792">
        <v>0.80765120000000001</v>
      </c>
      <c r="L1792">
        <v>0.88095679999999998</v>
      </c>
      <c r="M1792">
        <v>0.95426219999999995</v>
      </c>
      <c r="N1792">
        <v>1.0601039999999999</v>
      </c>
      <c r="O1792">
        <v>11444</v>
      </c>
    </row>
    <row r="1793" spans="1:15">
      <c r="A1793" t="s">
        <v>52</v>
      </c>
      <c r="B1793" t="s">
        <v>43</v>
      </c>
      <c r="C1793" t="s">
        <v>44</v>
      </c>
      <c r="D1793" t="s">
        <v>33</v>
      </c>
      <c r="E1793">
        <v>16</v>
      </c>
      <c r="F1793" t="str">
        <f t="shared" si="27"/>
        <v>Aggregate1-in-10September System Peak Day100% Cycling16</v>
      </c>
      <c r="G1793">
        <v>21.581569999999999</v>
      </c>
      <c r="H1793">
        <v>34.010109999999997</v>
      </c>
      <c r="I1793">
        <v>91.508200000000002</v>
      </c>
      <c r="J1793">
        <v>9.9011320000000005</v>
      </c>
      <c r="K1793">
        <v>11.39434</v>
      </c>
      <c r="L1793">
        <v>12.42854</v>
      </c>
      <c r="M1793">
        <v>13.462730000000001</v>
      </c>
      <c r="N1793">
        <v>14.95594</v>
      </c>
      <c r="O1793">
        <v>11444</v>
      </c>
    </row>
    <row r="1794" spans="1:15">
      <c r="A1794" t="s">
        <v>31</v>
      </c>
      <c r="B1794" t="s">
        <v>43</v>
      </c>
      <c r="C1794" t="s">
        <v>44</v>
      </c>
      <c r="D1794" t="s">
        <v>33</v>
      </c>
      <c r="E1794">
        <v>17</v>
      </c>
      <c r="F1794" t="str">
        <f t="shared" si="27"/>
        <v>Average Per Ton1-in-10September System Peak Day100% Cycling17</v>
      </c>
      <c r="G1794">
        <v>0.44579679999999999</v>
      </c>
      <c r="H1794">
        <v>0.74544140000000003</v>
      </c>
      <c r="I1794">
        <v>90.737099999999998</v>
      </c>
      <c r="J1794">
        <v>0.23871039999999999</v>
      </c>
      <c r="K1794">
        <v>0.27471079999999998</v>
      </c>
      <c r="L1794">
        <v>0.29964459999999998</v>
      </c>
      <c r="M1794">
        <v>0.32457839999999999</v>
      </c>
      <c r="N1794">
        <v>0.36057889999999998</v>
      </c>
      <c r="O1794">
        <v>11444</v>
      </c>
    </row>
    <row r="1795" spans="1:15">
      <c r="A1795" t="s">
        <v>29</v>
      </c>
      <c r="B1795" t="s">
        <v>43</v>
      </c>
      <c r="C1795" t="s">
        <v>44</v>
      </c>
      <c r="D1795" t="s">
        <v>33</v>
      </c>
      <c r="E1795">
        <v>17</v>
      </c>
      <c r="F1795" t="str">
        <f t="shared" ref="F1795:F1858" si="28">CONCATENATE(A1795,B1795,C1795,D1795,E1795)</f>
        <v>Average Per Premise1-in-10September System Peak Day100% Cycling17</v>
      </c>
      <c r="G1795">
        <v>1.9921199999999999</v>
      </c>
      <c r="H1795">
        <v>3.331134</v>
      </c>
      <c r="I1795">
        <v>90.737099999999998</v>
      </c>
      <c r="J1795">
        <v>1.066719</v>
      </c>
      <c r="K1795">
        <v>1.2275929999999999</v>
      </c>
      <c r="L1795">
        <v>1.3390139999999999</v>
      </c>
      <c r="M1795">
        <v>1.4504349999999999</v>
      </c>
      <c r="N1795">
        <v>1.6113090000000001</v>
      </c>
      <c r="O1795">
        <v>11444</v>
      </c>
    </row>
    <row r="1796" spans="1:15">
      <c r="A1796" t="s">
        <v>30</v>
      </c>
      <c r="B1796" t="s">
        <v>43</v>
      </c>
      <c r="C1796" t="s">
        <v>44</v>
      </c>
      <c r="D1796" t="s">
        <v>33</v>
      </c>
      <c r="E1796">
        <v>17</v>
      </c>
      <c r="F1796" t="str">
        <f t="shared" si="28"/>
        <v>Average Per Device1-in-10September System Peak Day100% Cycling17</v>
      </c>
      <c r="G1796">
        <v>1.61595</v>
      </c>
      <c r="H1796">
        <v>2.7021190000000002</v>
      </c>
      <c r="I1796">
        <v>90.737099999999998</v>
      </c>
      <c r="J1796">
        <v>0.86529120000000004</v>
      </c>
      <c r="K1796">
        <v>0.99578770000000005</v>
      </c>
      <c r="L1796">
        <v>1.0861689999999999</v>
      </c>
      <c r="M1796">
        <v>1.1765509999999999</v>
      </c>
      <c r="N1796">
        <v>1.3070470000000001</v>
      </c>
      <c r="O1796">
        <v>11444</v>
      </c>
    </row>
    <row r="1797" spans="1:15">
      <c r="A1797" t="s">
        <v>52</v>
      </c>
      <c r="B1797" t="s">
        <v>43</v>
      </c>
      <c r="C1797" t="s">
        <v>44</v>
      </c>
      <c r="D1797" t="s">
        <v>33</v>
      </c>
      <c r="E1797">
        <v>17</v>
      </c>
      <c r="F1797" t="str">
        <f t="shared" si="28"/>
        <v>Aggregate1-in-10September System Peak Day100% Cycling17</v>
      </c>
      <c r="G1797">
        <v>22.797830000000001</v>
      </c>
      <c r="H1797">
        <v>38.121499999999997</v>
      </c>
      <c r="I1797">
        <v>90.737099999999998</v>
      </c>
      <c r="J1797">
        <v>12.20753</v>
      </c>
      <c r="K1797">
        <v>14.04857</v>
      </c>
      <c r="L1797">
        <v>15.32368</v>
      </c>
      <c r="M1797">
        <v>16.598780000000001</v>
      </c>
      <c r="N1797">
        <v>18.439820000000001</v>
      </c>
      <c r="O1797">
        <v>11444</v>
      </c>
    </row>
    <row r="1798" spans="1:15">
      <c r="A1798" t="s">
        <v>31</v>
      </c>
      <c r="B1798" t="s">
        <v>43</v>
      </c>
      <c r="C1798" t="s">
        <v>44</v>
      </c>
      <c r="D1798" t="s">
        <v>33</v>
      </c>
      <c r="E1798">
        <v>18</v>
      </c>
      <c r="F1798" t="str">
        <f t="shared" si="28"/>
        <v>Average Per Ton1-in-10September System Peak Day100% Cycling18</v>
      </c>
      <c r="G1798">
        <v>0.56619240000000004</v>
      </c>
      <c r="H1798">
        <v>0.80449079999999995</v>
      </c>
      <c r="I1798">
        <v>87.982399999999998</v>
      </c>
      <c r="J1798">
        <v>0.18983920000000001</v>
      </c>
      <c r="K1798">
        <v>0.21846930000000001</v>
      </c>
      <c r="L1798">
        <v>0.23829839999999999</v>
      </c>
      <c r="M1798">
        <v>0.25812750000000001</v>
      </c>
      <c r="N1798">
        <v>0.2867576</v>
      </c>
      <c r="O1798">
        <v>11444</v>
      </c>
    </row>
    <row r="1799" spans="1:15">
      <c r="A1799" t="s">
        <v>29</v>
      </c>
      <c r="B1799" t="s">
        <v>43</v>
      </c>
      <c r="C1799" t="s">
        <v>44</v>
      </c>
      <c r="D1799" t="s">
        <v>33</v>
      </c>
      <c r="E1799">
        <v>18</v>
      </c>
      <c r="F1799" t="str">
        <f t="shared" si="28"/>
        <v>Average Per Premise1-in-10September System Peak Day100% Cycling18</v>
      </c>
      <c r="G1799">
        <v>2.5301290000000001</v>
      </c>
      <c r="H1799">
        <v>3.5950069999999998</v>
      </c>
      <c r="I1799">
        <v>87.982399999999998</v>
      </c>
      <c r="J1799">
        <v>0.84832940000000001</v>
      </c>
      <c r="K1799">
        <v>0.97626780000000002</v>
      </c>
      <c r="L1799">
        <v>1.064878</v>
      </c>
      <c r="M1799">
        <v>1.1534869999999999</v>
      </c>
      <c r="N1799">
        <v>1.281426</v>
      </c>
      <c r="O1799">
        <v>11444</v>
      </c>
    </row>
    <row r="1800" spans="1:15">
      <c r="A1800" t="s">
        <v>30</v>
      </c>
      <c r="B1800" t="s">
        <v>43</v>
      </c>
      <c r="C1800" t="s">
        <v>44</v>
      </c>
      <c r="D1800" t="s">
        <v>33</v>
      </c>
      <c r="E1800">
        <v>18</v>
      </c>
      <c r="F1800" t="str">
        <f t="shared" si="28"/>
        <v>Average Per Device1-in-10September System Peak Day100% Cycling18</v>
      </c>
      <c r="G1800">
        <v>2.0523669999999998</v>
      </c>
      <c r="H1800">
        <v>2.9161649999999999</v>
      </c>
      <c r="I1800">
        <v>87.982399999999998</v>
      </c>
      <c r="J1800">
        <v>0.68814019999999998</v>
      </c>
      <c r="K1800">
        <v>0.79192010000000002</v>
      </c>
      <c r="L1800">
        <v>0.86379779999999995</v>
      </c>
      <c r="M1800">
        <v>0.93567549999999999</v>
      </c>
      <c r="N1800">
        <v>1.039455</v>
      </c>
      <c r="O1800">
        <v>11444</v>
      </c>
    </row>
    <row r="1801" spans="1:15">
      <c r="A1801" t="s">
        <v>52</v>
      </c>
      <c r="B1801" t="s">
        <v>43</v>
      </c>
      <c r="C1801" t="s">
        <v>44</v>
      </c>
      <c r="D1801" t="s">
        <v>33</v>
      </c>
      <c r="E1801">
        <v>18</v>
      </c>
      <c r="F1801" t="str">
        <f t="shared" si="28"/>
        <v>Aggregate1-in-10September System Peak Day100% Cycling18</v>
      </c>
      <c r="G1801">
        <v>28.954799999999999</v>
      </c>
      <c r="H1801">
        <v>41.141260000000003</v>
      </c>
      <c r="I1801">
        <v>87.982399999999998</v>
      </c>
      <c r="J1801">
        <v>9.7082809999999995</v>
      </c>
      <c r="K1801">
        <v>11.172409999999999</v>
      </c>
      <c r="L1801">
        <v>12.18646</v>
      </c>
      <c r="M1801">
        <v>13.20051</v>
      </c>
      <c r="N1801">
        <v>14.66464</v>
      </c>
      <c r="O1801">
        <v>11444</v>
      </c>
    </row>
    <row r="1802" spans="1:15">
      <c r="A1802" t="s">
        <v>31</v>
      </c>
      <c r="B1802" t="s">
        <v>43</v>
      </c>
      <c r="C1802" t="s">
        <v>44</v>
      </c>
      <c r="D1802" t="s">
        <v>33</v>
      </c>
      <c r="E1802">
        <v>19</v>
      </c>
      <c r="F1802" t="str">
        <f t="shared" si="28"/>
        <v>Average Per Ton1-in-10September System Peak Day100% Cycling19</v>
      </c>
      <c r="G1802">
        <v>0.78431209999999996</v>
      </c>
      <c r="H1802">
        <v>0.81193749999999998</v>
      </c>
      <c r="I1802">
        <v>85.790599999999998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11444</v>
      </c>
    </row>
    <row r="1803" spans="1:15">
      <c r="A1803" t="s">
        <v>29</v>
      </c>
      <c r="B1803" t="s">
        <v>43</v>
      </c>
      <c r="C1803" t="s">
        <v>44</v>
      </c>
      <c r="D1803" t="s">
        <v>33</v>
      </c>
      <c r="E1803">
        <v>19</v>
      </c>
      <c r="F1803" t="str">
        <f t="shared" si="28"/>
        <v>Average Per Premise1-in-10September System Peak Day100% Cycling19</v>
      </c>
      <c r="G1803">
        <v>3.5048339999999998</v>
      </c>
      <c r="H1803">
        <v>3.6282830000000001</v>
      </c>
      <c r="I1803">
        <v>85.790599999999998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11444</v>
      </c>
    </row>
    <row r="1804" spans="1:15">
      <c r="A1804" t="s">
        <v>30</v>
      </c>
      <c r="B1804" t="s">
        <v>43</v>
      </c>
      <c r="C1804" t="s">
        <v>44</v>
      </c>
      <c r="D1804" t="s">
        <v>33</v>
      </c>
      <c r="E1804">
        <v>19</v>
      </c>
      <c r="F1804" t="str">
        <f t="shared" si="28"/>
        <v>Average Per Device1-in-10September System Peak Day100% Cycling19</v>
      </c>
      <c r="G1804">
        <v>2.8430200000000001</v>
      </c>
      <c r="H1804">
        <v>2.9431579999999999</v>
      </c>
      <c r="I1804">
        <v>85.790599999999998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11444</v>
      </c>
    </row>
    <row r="1805" spans="1:15">
      <c r="A1805" t="s">
        <v>52</v>
      </c>
      <c r="B1805" t="s">
        <v>43</v>
      </c>
      <c r="C1805" t="s">
        <v>44</v>
      </c>
      <c r="D1805" t="s">
        <v>33</v>
      </c>
      <c r="E1805">
        <v>19</v>
      </c>
      <c r="F1805" t="str">
        <f t="shared" si="28"/>
        <v>Aggregate1-in-10September System Peak Day100% Cycling19</v>
      </c>
      <c r="G1805">
        <v>40.109319999999997</v>
      </c>
      <c r="H1805">
        <v>41.522069999999999</v>
      </c>
      <c r="I1805">
        <v>85.790599999999998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11444</v>
      </c>
    </row>
    <row r="1806" spans="1:15">
      <c r="A1806" t="s">
        <v>31</v>
      </c>
      <c r="B1806" t="s">
        <v>43</v>
      </c>
      <c r="C1806" t="s">
        <v>44</v>
      </c>
      <c r="D1806" t="s">
        <v>33</v>
      </c>
      <c r="E1806">
        <v>20</v>
      </c>
      <c r="F1806" t="str">
        <f t="shared" si="28"/>
        <v>Average Per Ton1-in-10September System Peak Day100% Cycling20</v>
      </c>
      <c r="G1806">
        <v>0.89389039999999997</v>
      </c>
      <c r="H1806">
        <v>0.77459630000000002</v>
      </c>
      <c r="I1806">
        <v>82.693299999999994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11444</v>
      </c>
    </row>
    <row r="1807" spans="1:15">
      <c r="A1807" t="s">
        <v>29</v>
      </c>
      <c r="B1807" t="s">
        <v>43</v>
      </c>
      <c r="C1807" t="s">
        <v>44</v>
      </c>
      <c r="D1807" t="s">
        <v>33</v>
      </c>
      <c r="E1807">
        <v>20</v>
      </c>
      <c r="F1807" t="str">
        <f t="shared" si="28"/>
        <v>Average Per Premise1-in-10September System Peak Day100% Cycling20</v>
      </c>
      <c r="G1807">
        <v>3.9945040000000001</v>
      </c>
      <c r="H1807">
        <v>3.4614180000000001</v>
      </c>
      <c r="I1807">
        <v>82.693299999999994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11444</v>
      </c>
    </row>
    <row r="1808" spans="1:15">
      <c r="A1808" t="s">
        <v>30</v>
      </c>
      <c r="B1808" t="s">
        <v>43</v>
      </c>
      <c r="C1808" t="s">
        <v>44</v>
      </c>
      <c r="D1808" t="s">
        <v>33</v>
      </c>
      <c r="E1808">
        <v>20</v>
      </c>
      <c r="F1808" t="str">
        <f t="shared" si="28"/>
        <v>Average Per Device1-in-10September System Peak Day100% Cycling20</v>
      </c>
      <c r="G1808">
        <v>3.2402259999999998</v>
      </c>
      <c r="H1808">
        <v>2.8078020000000001</v>
      </c>
      <c r="I1808">
        <v>82.693299999999994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11444</v>
      </c>
    </row>
    <row r="1809" spans="1:15">
      <c r="A1809" t="s">
        <v>52</v>
      </c>
      <c r="B1809" t="s">
        <v>43</v>
      </c>
      <c r="C1809" t="s">
        <v>44</v>
      </c>
      <c r="D1809" t="s">
        <v>33</v>
      </c>
      <c r="E1809">
        <v>20</v>
      </c>
      <c r="F1809" t="str">
        <f t="shared" si="28"/>
        <v>Aggregate1-in-10September System Peak Day100% Cycling20</v>
      </c>
      <c r="G1809">
        <v>45.713099999999997</v>
      </c>
      <c r="H1809">
        <v>39.612459999999999</v>
      </c>
      <c r="I1809">
        <v>82.693299999999994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11444</v>
      </c>
    </row>
    <row r="1810" spans="1:15">
      <c r="A1810" t="s">
        <v>31</v>
      </c>
      <c r="B1810" t="s">
        <v>43</v>
      </c>
      <c r="C1810" t="s">
        <v>44</v>
      </c>
      <c r="D1810" t="s">
        <v>33</v>
      </c>
      <c r="E1810">
        <v>21</v>
      </c>
      <c r="F1810" t="str">
        <f t="shared" si="28"/>
        <v>Average Per Ton1-in-10September System Peak Day100% Cycling21</v>
      </c>
      <c r="G1810">
        <v>0.88765970000000005</v>
      </c>
      <c r="H1810">
        <v>0.76344659999999998</v>
      </c>
      <c r="I1810">
        <v>81.599000000000004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11444</v>
      </c>
    </row>
    <row r="1811" spans="1:15">
      <c r="A1811" t="s">
        <v>29</v>
      </c>
      <c r="B1811" t="s">
        <v>43</v>
      </c>
      <c r="C1811" t="s">
        <v>44</v>
      </c>
      <c r="D1811" t="s">
        <v>33</v>
      </c>
      <c r="E1811">
        <v>21</v>
      </c>
      <c r="F1811" t="str">
        <f t="shared" si="28"/>
        <v>Average Per Premise1-in-10September System Peak Day100% Cycling21</v>
      </c>
      <c r="G1811">
        <v>3.9666610000000002</v>
      </c>
      <c r="H1811">
        <v>3.4115929999999999</v>
      </c>
      <c r="I1811">
        <v>81.599000000000004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11444</v>
      </c>
    </row>
    <row r="1812" spans="1:15">
      <c r="A1812" t="s">
        <v>30</v>
      </c>
      <c r="B1812" t="s">
        <v>43</v>
      </c>
      <c r="C1812" t="s">
        <v>44</v>
      </c>
      <c r="D1812" t="s">
        <v>33</v>
      </c>
      <c r="E1812">
        <v>21</v>
      </c>
      <c r="F1812" t="str">
        <f t="shared" si="28"/>
        <v>Average Per Device1-in-10September System Peak Day100% Cycling21</v>
      </c>
      <c r="G1812">
        <v>3.2176399999999998</v>
      </c>
      <c r="H1812">
        <v>2.7673860000000001</v>
      </c>
      <c r="I1812">
        <v>81.599000000000004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11444</v>
      </c>
    </row>
    <row r="1813" spans="1:15">
      <c r="A1813" t="s">
        <v>52</v>
      </c>
      <c r="B1813" t="s">
        <v>43</v>
      </c>
      <c r="C1813" t="s">
        <v>44</v>
      </c>
      <c r="D1813" t="s">
        <v>33</v>
      </c>
      <c r="E1813">
        <v>21</v>
      </c>
      <c r="F1813" t="str">
        <f t="shared" si="28"/>
        <v>Aggregate1-in-10September System Peak Day100% Cycling21</v>
      </c>
      <c r="G1813">
        <v>45.394469999999998</v>
      </c>
      <c r="H1813">
        <v>39.042270000000002</v>
      </c>
      <c r="I1813">
        <v>81.599000000000004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11444</v>
      </c>
    </row>
    <row r="1814" spans="1:15">
      <c r="A1814" t="s">
        <v>31</v>
      </c>
      <c r="B1814" t="s">
        <v>43</v>
      </c>
      <c r="C1814" t="s">
        <v>44</v>
      </c>
      <c r="D1814" t="s">
        <v>33</v>
      </c>
      <c r="E1814">
        <v>22</v>
      </c>
      <c r="F1814" t="str">
        <f t="shared" si="28"/>
        <v>Average Per Ton1-in-10September System Peak Day100% Cycling22</v>
      </c>
      <c r="G1814">
        <v>0.77909779999999995</v>
      </c>
      <c r="H1814">
        <v>0.68719520000000001</v>
      </c>
      <c r="I1814">
        <v>78.546800000000005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11444</v>
      </c>
    </row>
    <row r="1815" spans="1:15">
      <c r="A1815" t="s">
        <v>29</v>
      </c>
      <c r="B1815" t="s">
        <v>43</v>
      </c>
      <c r="C1815" t="s">
        <v>44</v>
      </c>
      <c r="D1815" t="s">
        <v>33</v>
      </c>
      <c r="E1815">
        <v>22</v>
      </c>
      <c r="F1815" t="str">
        <f t="shared" si="28"/>
        <v>Average Per Premise1-in-10September System Peak Day100% Cycling22</v>
      </c>
      <c r="G1815">
        <v>3.4815339999999999</v>
      </c>
      <c r="H1815">
        <v>3.0708510000000002</v>
      </c>
      <c r="I1815">
        <v>78.546800000000005</v>
      </c>
      <c r="J1815">
        <v>0</v>
      </c>
      <c r="K1815">
        <v>0</v>
      </c>
      <c r="L1815">
        <v>0</v>
      </c>
      <c r="M1815">
        <v>0</v>
      </c>
      <c r="N1815">
        <v>0</v>
      </c>
      <c r="O1815">
        <v>11444</v>
      </c>
    </row>
    <row r="1816" spans="1:15">
      <c r="A1816" t="s">
        <v>30</v>
      </c>
      <c r="B1816" t="s">
        <v>43</v>
      </c>
      <c r="C1816" t="s">
        <v>44</v>
      </c>
      <c r="D1816" t="s">
        <v>33</v>
      </c>
      <c r="E1816">
        <v>22</v>
      </c>
      <c r="F1816" t="str">
        <f t="shared" si="28"/>
        <v>Average Per Device1-in-10September System Peak Day100% Cycling22</v>
      </c>
      <c r="G1816">
        <v>2.824119</v>
      </c>
      <c r="H1816">
        <v>2.4909849999999998</v>
      </c>
      <c r="I1816">
        <v>78.546800000000005</v>
      </c>
      <c r="J1816">
        <v>0</v>
      </c>
      <c r="K1816">
        <v>0</v>
      </c>
      <c r="L1816">
        <v>0</v>
      </c>
      <c r="M1816">
        <v>0</v>
      </c>
      <c r="N1816">
        <v>0</v>
      </c>
      <c r="O1816">
        <v>11444</v>
      </c>
    </row>
    <row r="1817" spans="1:15">
      <c r="A1817" t="s">
        <v>52</v>
      </c>
      <c r="B1817" t="s">
        <v>43</v>
      </c>
      <c r="C1817" t="s">
        <v>44</v>
      </c>
      <c r="D1817" t="s">
        <v>33</v>
      </c>
      <c r="E1817">
        <v>22</v>
      </c>
      <c r="F1817" t="str">
        <f t="shared" si="28"/>
        <v>Aggregate1-in-10September System Peak Day100% Cycling22</v>
      </c>
      <c r="G1817">
        <v>39.842669999999998</v>
      </c>
      <c r="H1817">
        <v>35.14282</v>
      </c>
      <c r="I1817">
        <v>78.546800000000005</v>
      </c>
      <c r="J1817">
        <v>0</v>
      </c>
      <c r="K1817">
        <v>0</v>
      </c>
      <c r="L1817">
        <v>0</v>
      </c>
      <c r="M1817">
        <v>0</v>
      </c>
      <c r="N1817">
        <v>0</v>
      </c>
      <c r="O1817">
        <v>11444</v>
      </c>
    </row>
    <row r="1818" spans="1:15">
      <c r="A1818" t="s">
        <v>31</v>
      </c>
      <c r="B1818" t="s">
        <v>43</v>
      </c>
      <c r="C1818" t="s">
        <v>44</v>
      </c>
      <c r="D1818" t="s">
        <v>33</v>
      </c>
      <c r="E1818">
        <v>23</v>
      </c>
      <c r="F1818" t="str">
        <f t="shared" si="28"/>
        <v>Average Per Ton1-in-10September System Peak Day100% Cycling23</v>
      </c>
      <c r="G1818">
        <v>0.63204530000000003</v>
      </c>
      <c r="H1818">
        <v>0.57109869999999996</v>
      </c>
      <c r="I1818">
        <v>75.842200000000005</v>
      </c>
      <c r="J1818">
        <v>0</v>
      </c>
      <c r="K1818">
        <v>0</v>
      </c>
      <c r="L1818">
        <v>0</v>
      </c>
      <c r="M1818">
        <v>0</v>
      </c>
      <c r="N1818">
        <v>0</v>
      </c>
      <c r="O1818">
        <v>11444</v>
      </c>
    </row>
    <row r="1819" spans="1:15">
      <c r="A1819" t="s">
        <v>29</v>
      </c>
      <c r="B1819" t="s">
        <v>43</v>
      </c>
      <c r="C1819" t="s">
        <v>44</v>
      </c>
      <c r="D1819" t="s">
        <v>33</v>
      </c>
      <c r="E1819">
        <v>23</v>
      </c>
      <c r="F1819" t="str">
        <f t="shared" si="28"/>
        <v>Average Per Premise1-in-10September System Peak Day100% Cycling23</v>
      </c>
      <c r="G1819">
        <v>2.8244039999999999</v>
      </c>
      <c r="H1819">
        <v>2.552054</v>
      </c>
      <c r="I1819">
        <v>75.842200000000005</v>
      </c>
      <c r="J1819">
        <v>0</v>
      </c>
      <c r="K1819">
        <v>0</v>
      </c>
      <c r="L1819">
        <v>0</v>
      </c>
      <c r="M1819">
        <v>0</v>
      </c>
      <c r="N1819">
        <v>0</v>
      </c>
      <c r="O1819">
        <v>11444</v>
      </c>
    </row>
    <row r="1820" spans="1:15">
      <c r="A1820" t="s">
        <v>30</v>
      </c>
      <c r="B1820" t="s">
        <v>43</v>
      </c>
      <c r="C1820" t="s">
        <v>44</v>
      </c>
      <c r="D1820" t="s">
        <v>33</v>
      </c>
      <c r="E1820">
        <v>23</v>
      </c>
      <c r="F1820" t="str">
        <f t="shared" si="28"/>
        <v>Average Per Device1-in-10September System Peak Day100% Cycling23</v>
      </c>
      <c r="G1820">
        <v>2.2910750000000002</v>
      </c>
      <c r="H1820">
        <v>2.0701520000000002</v>
      </c>
      <c r="I1820">
        <v>75.842200000000005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11444</v>
      </c>
    </row>
    <row r="1821" spans="1:15">
      <c r="A1821" t="s">
        <v>52</v>
      </c>
      <c r="B1821" t="s">
        <v>43</v>
      </c>
      <c r="C1821" t="s">
        <v>44</v>
      </c>
      <c r="D1821" t="s">
        <v>33</v>
      </c>
      <c r="E1821">
        <v>23</v>
      </c>
      <c r="F1821" t="str">
        <f t="shared" si="28"/>
        <v>Aggregate1-in-10September System Peak Day100% Cycling23</v>
      </c>
      <c r="G1821">
        <v>32.322479999999999</v>
      </c>
      <c r="H1821">
        <v>29.2057</v>
      </c>
      <c r="I1821">
        <v>75.842200000000005</v>
      </c>
      <c r="J1821">
        <v>0</v>
      </c>
      <c r="K1821">
        <v>0</v>
      </c>
      <c r="L1821">
        <v>0</v>
      </c>
      <c r="M1821">
        <v>0</v>
      </c>
      <c r="N1821">
        <v>0</v>
      </c>
      <c r="O1821">
        <v>11444</v>
      </c>
    </row>
    <row r="1822" spans="1:15">
      <c r="A1822" t="s">
        <v>31</v>
      </c>
      <c r="B1822" t="s">
        <v>43</v>
      </c>
      <c r="C1822" t="s">
        <v>44</v>
      </c>
      <c r="D1822" t="s">
        <v>33</v>
      </c>
      <c r="E1822">
        <v>24</v>
      </c>
      <c r="F1822" t="str">
        <f t="shared" si="28"/>
        <v>Average Per Ton1-in-10September System Peak Day100% Cycling24</v>
      </c>
      <c r="G1822">
        <v>0.4922163</v>
      </c>
      <c r="H1822">
        <v>0.45613320000000002</v>
      </c>
      <c r="I1822">
        <v>75.285499999999999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11444</v>
      </c>
    </row>
    <row r="1823" spans="1:15">
      <c r="A1823" t="s">
        <v>29</v>
      </c>
      <c r="B1823" t="s">
        <v>43</v>
      </c>
      <c r="C1823" t="s">
        <v>44</v>
      </c>
      <c r="D1823" t="s">
        <v>33</v>
      </c>
      <c r="E1823">
        <v>24</v>
      </c>
      <c r="F1823" t="str">
        <f t="shared" si="28"/>
        <v>Average Per Premise1-in-10September System Peak Day100% Cycling24</v>
      </c>
      <c r="G1823">
        <v>2.199554</v>
      </c>
      <c r="H1823">
        <v>2.0383100000000001</v>
      </c>
      <c r="I1823">
        <v>75.285499999999999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11444</v>
      </c>
    </row>
    <row r="1824" spans="1:15">
      <c r="A1824" t="s">
        <v>30</v>
      </c>
      <c r="B1824" t="s">
        <v>43</v>
      </c>
      <c r="C1824" t="s">
        <v>44</v>
      </c>
      <c r="D1824" t="s">
        <v>33</v>
      </c>
      <c r="E1824">
        <v>24</v>
      </c>
      <c r="F1824" t="str">
        <f t="shared" si="28"/>
        <v>Average Per Device1-in-10September System Peak Day100% Cycling24</v>
      </c>
      <c r="G1824">
        <v>1.784214</v>
      </c>
      <c r="H1824">
        <v>1.6534180000000001</v>
      </c>
      <c r="I1824">
        <v>75.285499999999999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11444</v>
      </c>
    </row>
    <row r="1825" spans="1:15">
      <c r="A1825" t="s">
        <v>52</v>
      </c>
      <c r="B1825" t="s">
        <v>43</v>
      </c>
      <c r="C1825" t="s">
        <v>44</v>
      </c>
      <c r="D1825" t="s">
        <v>33</v>
      </c>
      <c r="E1825">
        <v>24</v>
      </c>
      <c r="F1825" t="str">
        <f t="shared" si="28"/>
        <v>Aggregate1-in-10September System Peak Day100% Cycling24</v>
      </c>
      <c r="G1825">
        <v>25.171690000000002</v>
      </c>
      <c r="H1825">
        <v>23.326419999999999</v>
      </c>
      <c r="I1825">
        <v>75.285499999999999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11444</v>
      </c>
    </row>
    <row r="1826" spans="1:15">
      <c r="A1826" t="s">
        <v>31</v>
      </c>
      <c r="B1826" t="s">
        <v>43</v>
      </c>
      <c r="C1826" t="s">
        <v>44</v>
      </c>
      <c r="D1826" t="s">
        <v>32</v>
      </c>
      <c r="E1826">
        <v>1</v>
      </c>
      <c r="F1826" t="str">
        <f t="shared" si="28"/>
        <v>Average Per Ton1-in-10September System Peak Day50% Cycling1</v>
      </c>
      <c r="G1826">
        <v>0.45386310000000002</v>
      </c>
      <c r="H1826">
        <v>0.45386310000000002</v>
      </c>
      <c r="I1826">
        <v>76.722200000000001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12158</v>
      </c>
    </row>
    <row r="1827" spans="1:15">
      <c r="A1827" t="s">
        <v>29</v>
      </c>
      <c r="B1827" t="s">
        <v>43</v>
      </c>
      <c r="C1827" t="s">
        <v>44</v>
      </c>
      <c r="D1827" t="s">
        <v>32</v>
      </c>
      <c r="E1827">
        <v>1</v>
      </c>
      <c r="F1827" t="str">
        <f t="shared" si="28"/>
        <v>Average Per Premise1-in-10September System Peak Day50% Cycling1</v>
      </c>
      <c r="G1827">
        <v>1.8677680000000001</v>
      </c>
      <c r="H1827">
        <v>1.8677680000000001</v>
      </c>
      <c r="I1827">
        <v>76.722200000000001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12158</v>
      </c>
    </row>
    <row r="1828" spans="1:15">
      <c r="A1828" t="s">
        <v>30</v>
      </c>
      <c r="B1828" t="s">
        <v>43</v>
      </c>
      <c r="C1828" t="s">
        <v>44</v>
      </c>
      <c r="D1828" t="s">
        <v>32</v>
      </c>
      <c r="E1828">
        <v>1</v>
      </c>
      <c r="F1828" t="str">
        <f t="shared" si="28"/>
        <v>Average Per Device1-in-10September System Peak Day50% Cycling1</v>
      </c>
      <c r="G1828">
        <v>1.589105</v>
      </c>
      <c r="H1828">
        <v>1.589105</v>
      </c>
      <c r="I1828">
        <v>76.722200000000001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12158</v>
      </c>
    </row>
    <row r="1829" spans="1:15">
      <c r="A1829" t="s">
        <v>52</v>
      </c>
      <c r="B1829" t="s">
        <v>43</v>
      </c>
      <c r="C1829" t="s">
        <v>44</v>
      </c>
      <c r="D1829" t="s">
        <v>32</v>
      </c>
      <c r="E1829">
        <v>1</v>
      </c>
      <c r="F1829" t="str">
        <f t="shared" si="28"/>
        <v>Aggregate1-in-10September System Peak Day50% Cycling1</v>
      </c>
      <c r="G1829">
        <v>22.708320000000001</v>
      </c>
      <c r="H1829">
        <v>22.708320000000001</v>
      </c>
      <c r="I1829">
        <v>76.722200000000001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12158</v>
      </c>
    </row>
    <row r="1830" spans="1:15">
      <c r="A1830" t="s">
        <v>31</v>
      </c>
      <c r="B1830" t="s">
        <v>43</v>
      </c>
      <c r="C1830" t="s">
        <v>44</v>
      </c>
      <c r="D1830" t="s">
        <v>32</v>
      </c>
      <c r="E1830">
        <v>2</v>
      </c>
      <c r="F1830" t="str">
        <f t="shared" si="28"/>
        <v>Average Per Ton1-in-10September System Peak Day50% Cycling2</v>
      </c>
      <c r="G1830">
        <v>0.3975764</v>
      </c>
      <c r="H1830">
        <v>0.3975764</v>
      </c>
      <c r="I1830">
        <v>75.998599999999996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12158</v>
      </c>
    </row>
    <row r="1831" spans="1:15">
      <c r="A1831" t="s">
        <v>29</v>
      </c>
      <c r="B1831" t="s">
        <v>43</v>
      </c>
      <c r="C1831" t="s">
        <v>44</v>
      </c>
      <c r="D1831" t="s">
        <v>32</v>
      </c>
      <c r="E1831">
        <v>2</v>
      </c>
      <c r="F1831" t="str">
        <f t="shared" si="28"/>
        <v>Average Per Premise1-in-10September System Peak Day50% Cycling2</v>
      </c>
      <c r="G1831">
        <v>1.6361319999999999</v>
      </c>
      <c r="H1831">
        <v>1.6361319999999999</v>
      </c>
      <c r="I1831">
        <v>75.998599999999996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12158</v>
      </c>
    </row>
    <row r="1832" spans="1:15">
      <c r="A1832" t="s">
        <v>30</v>
      </c>
      <c r="B1832" t="s">
        <v>43</v>
      </c>
      <c r="C1832" t="s">
        <v>44</v>
      </c>
      <c r="D1832" t="s">
        <v>32</v>
      </c>
      <c r="E1832">
        <v>2</v>
      </c>
      <c r="F1832" t="str">
        <f t="shared" si="28"/>
        <v>Average Per Device1-in-10September System Peak Day50% Cycling2</v>
      </c>
      <c r="G1832">
        <v>1.392029</v>
      </c>
      <c r="H1832">
        <v>1.392029</v>
      </c>
      <c r="I1832">
        <v>75.998599999999996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12158</v>
      </c>
    </row>
    <row r="1833" spans="1:15">
      <c r="A1833" t="s">
        <v>52</v>
      </c>
      <c r="B1833" t="s">
        <v>43</v>
      </c>
      <c r="C1833" t="s">
        <v>44</v>
      </c>
      <c r="D1833" t="s">
        <v>32</v>
      </c>
      <c r="E1833">
        <v>2</v>
      </c>
      <c r="F1833" t="str">
        <f t="shared" si="28"/>
        <v>Aggregate1-in-10September System Peak Day50% Cycling2</v>
      </c>
      <c r="G1833">
        <v>19.892099999999999</v>
      </c>
      <c r="H1833">
        <v>19.892099999999999</v>
      </c>
      <c r="I1833">
        <v>75.998599999999996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12158</v>
      </c>
    </row>
    <row r="1834" spans="1:15">
      <c r="A1834" t="s">
        <v>31</v>
      </c>
      <c r="B1834" t="s">
        <v>43</v>
      </c>
      <c r="C1834" t="s">
        <v>44</v>
      </c>
      <c r="D1834" t="s">
        <v>32</v>
      </c>
      <c r="E1834">
        <v>3</v>
      </c>
      <c r="F1834" t="str">
        <f t="shared" si="28"/>
        <v>Average Per Ton1-in-10September System Peak Day50% Cycling3</v>
      </c>
      <c r="G1834">
        <v>0.35231859999999998</v>
      </c>
      <c r="H1834">
        <v>0.35231859999999998</v>
      </c>
      <c r="I1834">
        <v>75.712500000000006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12158</v>
      </c>
    </row>
    <row r="1835" spans="1:15">
      <c r="A1835" t="s">
        <v>29</v>
      </c>
      <c r="B1835" t="s">
        <v>43</v>
      </c>
      <c r="C1835" t="s">
        <v>44</v>
      </c>
      <c r="D1835" t="s">
        <v>32</v>
      </c>
      <c r="E1835">
        <v>3</v>
      </c>
      <c r="F1835" t="str">
        <f t="shared" si="28"/>
        <v>Average Per Premise1-in-10September System Peak Day50% Cycling3</v>
      </c>
      <c r="G1835">
        <v>1.4498850000000001</v>
      </c>
      <c r="H1835">
        <v>1.4498850000000001</v>
      </c>
      <c r="I1835">
        <v>75.712500000000006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12158</v>
      </c>
    </row>
    <row r="1836" spans="1:15">
      <c r="A1836" t="s">
        <v>30</v>
      </c>
      <c r="B1836" t="s">
        <v>43</v>
      </c>
      <c r="C1836" t="s">
        <v>44</v>
      </c>
      <c r="D1836" t="s">
        <v>32</v>
      </c>
      <c r="E1836">
        <v>3</v>
      </c>
      <c r="F1836" t="str">
        <f t="shared" si="28"/>
        <v>Average Per Device1-in-10September System Peak Day50% Cycling3</v>
      </c>
      <c r="G1836">
        <v>1.2335689999999999</v>
      </c>
      <c r="H1836">
        <v>1.2335689999999999</v>
      </c>
      <c r="I1836">
        <v>75.712500000000006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12158</v>
      </c>
    </row>
    <row r="1837" spans="1:15">
      <c r="A1837" t="s">
        <v>52</v>
      </c>
      <c r="B1837" t="s">
        <v>43</v>
      </c>
      <c r="C1837" t="s">
        <v>44</v>
      </c>
      <c r="D1837" t="s">
        <v>32</v>
      </c>
      <c r="E1837">
        <v>3</v>
      </c>
      <c r="F1837" t="str">
        <f t="shared" si="28"/>
        <v>Aggregate1-in-10September System Peak Day50% Cycling3</v>
      </c>
      <c r="G1837">
        <v>17.627700000000001</v>
      </c>
      <c r="H1837">
        <v>17.627700000000001</v>
      </c>
      <c r="I1837">
        <v>75.712500000000006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12158</v>
      </c>
    </row>
    <row r="1838" spans="1:15">
      <c r="A1838" t="s">
        <v>31</v>
      </c>
      <c r="B1838" t="s">
        <v>43</v>
      </c>
      <c r="C1838" t="s">
        <v>44</v>
      </c>
      <c r="D1838" t="s">
        <v>32</v>
      </c>
      <c r="E1838">
        <v>4</v>
      </c>
      <c r="F1838" t="str">
        <f t="shared" si="28"/>
        <v>Average Per Ton1-in-10September System Peak Day50% Cycling4</v>
      </c>
      <c r="G1838">
        <v>0.31789420000000002</v>
      </c>
      <c r="H1838">
        <v>0.31789420000000002</v>
      </c>
      <c r="I1838">
        <v>74.897800000000004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12158</v>
      </c>
    </row>
    <row r="1839" spans="1:15">
      <c r="A1839" t="s">
        <v>29</v>
      </c>
      <c r="B1839" t="s">
        <v>43</v>
      </c>
      <c r="C1839" t="s">
        <v>44</v>
      </c>
      <c r="D1839" t="s">
        <v>32</v>
      </c>
      <c r="E1839">
        <v>4</v>
      </c>
      <c r="F1839" t="str">
        <f t="shared" si="28"/>
        <v>Average Per Premise1-in-10September System Peak Day50% Cycling4</v>
      </c>
      <c r="G1839">
        <v>1.308219</v>
      </c>
      <c r="H1839">
        <v>1.308219</v>
      </c>
      <c r="I1839">
        <v>74.897800000000004</v>
      </c>
      <c r="J1839">
        <v>0</v>
      </c>
      <c r="K1839">
        <v>0</v>
      </c>
      <c r="L1839">
        <v>0</v>
      </c>
      <c r="M1839">
        <v>0</v>
      </c>
      <c r="N1839">
        <v>0</v>
      </c>
      <c r="O1839">
        <v>12158</v>
      </c>
    </row>
    <row r="1840" spans="1:15">
      <c r="A1840" t="s">
        <v>30</v>
      </c>
      <c r="B1840" t="s">
        <v>43</v>
      </c>
      <c r="C1840" t="s">
        <v>44</v>
      </c>
      <c r="D1840" t="s">
        <v>32</v>
      </c>
      <c r="E1840">
        <v>4</v>
      </c>
      <c r="F1840" t="str">
        <f t="shared" si="28"/>
        <v>Average Per Device1-in-10September System Peak Day50% Cycling4</v>
      </c>
      <c r="G1840">
        <v>1.1130389999999999</v>
      </c>
      <c r="H1840">
        <v>1.1130389999999999</v>
      </c>
      <c r="I1840">
        <v>74.897800000000004</v>
      </c>
      <c r="J1840">
        <v>0</v>
      </c>
      <c r="K1840">
        <v>0</v>
      </c>
      <c r="L1840">
        <v>0</v>
      </c>
      <c r="M1840">
        <v>0</v>
      </c>
      <c r="N1840">
        <v>0</v>
      </c>
      <c r="O1840">
        <v>12158</v>
      </c>
    </row>
    <row r="1841" spans="1:15">
      <c r="A1841" t="s">
        <v>52</v>
      </c>
      <c r="B1841" t="s">
        <v>43</v>
      </c>
      <c r="C1841" t="s">
        <v>44</v>
      </c>
      <c r="D1841" t="s">
        <v>32</v>
      </c>
      <c r="E1841">
        <v>4</v>
      </c>
      <c r="F1841" t="str">
        <f t="shared" si="28"/>
        <v>Aggregate1-in-10September System Peak Day50% Cycling4</v>
      </c>
      <c r="G1841">
        <v>15.905329999999999</v>
      </c>
      <c r="H1841">
        <v>15.905329999999999</v>
      </c>
      <c r="I1841">
        <v>74.897800000000004</v>
      </c>
      <c r="J1841">
        <v>0</v>
      </c>
      <c r="K1841">
        <v>0</v>
      </c>
      <c r="L1841">
        <v>0</v>
      </c>
      <c r="M1841">
        <v>0</v>
      </c>
      <c r="N1841">
        <v>0</v>
      </c>
      <c r="O1841">
        <v>12158</v>
      </c>
    </row>
    <row r="1842" spans="1:15">
      <c r="A1842" t="s">
        <v>31</v>
      </c>
      <c r="B1842" t="s">
        <v>43</v>
      </c>
      <c r="C1842" t="s">
        <v>44</v>
      </c>
      <c r="D1842" t="s">
        <v>32</v>
      </c>
      <c r="E1842">
        <v>5</v>
      </c>
      <c r="F1842" t="str">
        <f t="shared" si="28"/>
        <v>Average Per Ton1-in-10September System Peak Day50% Cycling5</v>
      </c>
      <c r="G1842">
        <v>0.29586309999999999</v>
      </c>
      <c r="H1842">
        <v>0.29586309999999999</v>
      </c>
      <c r="I1842">
        <v>75.152699999999996</v>
      </c>
      <c r="J1842">
        <v>0</v>
      </c>
      <c r="K1842">
        <v>0</v>
      </c>
      <c r="L1842">
        <v>0</v>
      </c>
      <c r="M1842">
        <v>0</v>
      </c>
      <c r="N1842">
        <v>0</v>
      </c>
      <c r="O1842">
        <v>12158</v>
      </c>
    </row>
    <row r="1843" spans="1:15">
      <c r="A1843" t="s">
        <v>29</v>
      </c>
      <c r="B1843" t="s">
        <v>43</v>
      </c>
      <c r="C1843" t="s">
        <v>44</v>
      </c>
      <c r="D1843" t="s">
        <v>32</v>
      </c>
      <c r="E1843">
        <v>5</v>
      </c>
      <c r="F1843" t="str">
        <f t="shared" si="28"/>
        <v>Average Per Premise1-in-10September System Peak Day50% Cycling5</v>
      </c>
      <c r="G1843">
        <v>1.2175549999999999</v>
      </c>
      <c r="H1843">
        <v>1.2175549999999999</v>
      </c>
      <c r="I1843">
        <v>75.152699999999996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12158</v>
      </c>
    </row>
    <row r="1844" spans="1:15">
      <c r="A1844" t="s">
        <v>30</v>
      </c>
      <c r="B1844" t="s">
        <v>43</v>
      </c>
      <c r="C1844" t="s">
        <v>44</v>
      </c>
      <c r="D1844" t="s">
        <v>32</v>
      </c>
      <c r="E1844">
        <v>5</v>
      </c>
      <c r="F1844" t="str">
        <f t="shared" si="28"/>
        <v>Average Per Device1-in-10September System Peak Day50% Cycling5</v>
      </c>
      <c r="G1844">
        <v>1.0359020000000001</v>
      </c>
      <c r="H1844">
        <v>1.0359020000000001</v>
      </c>
      <c r="I1844">
        <v>75.152699999999996</v>
      </c>
      <c r="J1844">
        <v>0</v>
      </c>
      <c r="K1844">
        <v>0</v>
      </c>
      <c r="L1844">
        <v>0</v>
      </c>
      <c r="M1844">
        <v>0</v>
      </c>
      <c r="N1844">
        <v>0</v>
      </c>
      <c r="O1844">
        <v>12158</v>
      </c>
    </row>
    <row r="1845" spans="1:15">
      <c r="A1845" t="s">
        <v>52</v>
      </c>
      <c r="B1845" t="s">
        <v>43</v>
      </c>
      <c r="C1845" t="s">
        <v>44</v>
      </c>
      <c r="D1845" t="s">
        <v>32</v>
      </c>
      <c r="E1845">
        <v>5</v>
      </c>
      <c r="F1845" t="str">
        <f t="shared" si="28"/>
        <v>Aggregate1-in-10September System Peak Day50% Cycling5</v>
      </c>
      <c r="G1845">
        <v>14.803039999999999</v>
      </c>
      <c r="H1845">
        <v>14.803039999999999</v>
      </c>
      <c r="I1845">
        <v>75.152699999999996</v>
      </c>
      <c r="J1845">
        <v>0</v>
      </c>
      <c r="K1845">
        <v>0</v>
      </c>
      <c r="L1845">
        <v>0</v>
      </c>
      <c r="M1845">
        <v>0</v>
      </c>
      <c r="N1845">
        <v>0</v>
      </c>
      <c r="O1845">
        <v>12158</v>
      </c>
    </row>
    <row r="1846" spans="1:15">
      <c r="A1846" t="s">
        <v>31</v>
      </c>
      <c r="B1846" t="s">
        <v>43</v>
      </c>
      <c r="C1846" t="s">
        <v>44</v>
      </c>
      <c r="D1846" t="s">
        <v>32</v>
      </c>
      <c r="E1846">
        <v>6</v>
      </c>
      <c r="F1846" t="str">
        <f t="shared" si="28"/>
        <v>Average Per Ton1-in-10September System Peak Day50% Cycling6</v>
      </c>
      <c r="G1846">
        <v>0.30983119999999997</v>
      </c>
      <c r="H1846">
        <v>0.30983119999999997</v>
      </c>
      <c r="I1846">
        <v>75.860900000000001</v>
      </c>
      <c r="J1846">
        <v>0</v>
      </c>
      <c r="K1846">
        <v>0</v>
      </c>
      <c r="L1846">
        <v>0</v>
      </c>
      <c r="M1846">
        <v>0</v>
      </c>
      <c r="N1846">
        <v>0</v>
      </c>
      <c r="O1846">
        <v>12158</v>
      </c>
    </row>
    <row r="1847" spans="1:15">
      <c r="A1847" t="s">
        <v>29</v>
      </c>
      <c r="B1847" t="s">
        <v>43</v>
      </c>
      <c r="C1847" t="s">
        <v>44</v>
      </c>
      <c r="D1847" t="s">
        <v>32</v>
      </c>
      <c r="E1847">
        <v>6</v>
      </c>
      <c r="F1847" t="str">
        <f t="shared" si="28"/>
        <v>Average Per Premise1-in-10September System Peak Day50% Cycling6</v>
      </c>
      <c r="G1847">
        <v>1.2750379999999999</v>
      </c>
      <c r="H1847">
        <v>1.2750379999999999</v>
      </c>
      <c r="I1847">
        <v>75.860900000000001</v>
      </c>
      <c r="J1847">
        <v>0</v>
      </c>
      <c r="K1847">
        <v>0</v>
      </c>
      <c r="L1847">
        <v>0</v>
      </c>
      <c r="M1847">
        <v>0</v>
      </c>
      <c r="N1847">
        <v>0</v>
      </c>
      <c r="O1847">
        <v>12158</v>
      </c>
    </row>
    <row r="1848" spans="1:15">
      <c r="A1848" t="s">
        <v>30</v>
      </c>
      <c r="B1848" t="s">
        <v>43</v>
      </c>
      <c r="C1848" t="s">
        <v>44</v>
      </c>
      <c r="D1848" t="s">
        <v>32</v>
      </c>
      <c r="E1848">
        <v>6</v>
      </c>
      <c r="F1848" t="str">
        <f t="shared" si="28"/>
        <v>Average Per Device1-in-10September System Peak Day50% Cycling6</v>
      </c>
      <c r="G1848">
        <v>1.084808</v>
      </c>
      <c r="H1848">
        <v>1.084808</v>
      </c>
      <c r="I1848">
        <v>75.860900000000001</v>
      </c>
      <c r="J1848">
        <v>0</v>
      </c>
      <c r="K1848">
        <v>0</v>
      </c>
      <c r="L1848">
        <v>0</v>
      </c>
      <c r="M1848">
        <v>0</v>
      </c>
      <c r="N1848">
        <v>0</v>
      </c>
      <c r="O1848">
        <v>12158</v>
      </c>
    </row>
    <row r="1849" spans="1:15">
      <c r="A1849" t="s">
        <v>52</v>
      </c>
      <c r="B1849" t="s">
        <v>43</v>
      </c>
      <c r="C1849" t="s">
        <v>44</v>
      </c>
      <c r="D1849" t="s">
        <v>32</v>
      </c>
      <c r="E1849">
        <v>6</v>
      </c>
      <c r="F1849" t="str">
        <f t="shared" si="28"/>
        <v>Aggregate1-in-10September System Peak Day50% Cycling6</v>
      </c>
      <c r="G1849">
        <v>15.501910000000001</v>
      </c>
      <c r="H1849">
        <v>15.501910000000001</v>
      </c>
      <c r="I1849">
        <v>75.860900000000001</v>
      </c>
      <c r="J1849">
        <v>0</v>
      </c>
      <c r="K1849">
        <v>0</v>
      </c>
      <c r="L1849">
        <v>0</v>
      </c>
      <c r="M1849">
        <v>0</v>
      </c>
      <c r="N1849">
        <v>0</v>
      </c>
      <c r="O1849">
        <v>12158</v>
      </c>
    </row>
    <row r="1850" spans="1:15">
      <c r="A1850" t="s">
        <v>31</v>
      </c>
      <c r="B1850" t="s">
        <v>43</v>
      </c>
      <c r="C1850" t="s">
        <v>44</v>
      </c>
      <c r="D1850" t="s">
        <v>32</v>
      </c>
      <c r="E1850">
        <v>7</v>
      </c>
      <c r="F1850" t="str">
        <f t="shared" si="28"/>
        <v>Average Per Ton1-in-10September System Peak Day50% Cycling7</v>
      </c>
      <c r="G1850">
        <v>0.35487059999999998</v>
      </c>
      <c r="H1850">
        <v>0.35487059999999998</v>
      </c>
      <c r="I1850">
        <v>76.580799999999996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12158</v>
      </c>
    </row>
    <row r="1851" spans="1:15">
      <c r="A1851" t="s">
        <v>29</v>
      </c>
      <c r="B1851" t="s">
        <v>43</v>
      </c>
      <c r="C1851" t="s">
        <v>44</v>
      </c>
      <c r="D1851" t="s">
        <v>32</v>
      </c>
      <c r="E1851">
        <v>7</v>
      </c>
      <c r="F1851" t="str">
        <f t="shared" si="28"/>
        <v>Average Per Premise1-in-10September System Peak Day50% Cycling7</v>
      </c>
      <c r="G1851">
        <v>1.4603870000000001</v>
      </c>
      <c r="H1851">
        <v>1.4603870000000001</v>
      </c>
      <c r="I1851">
        <v>76.580799999999996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12158</v>
      </c>
    </row>
    <row r="1852" spans="1:15">
      <c r="A1852" t="s">
        <v>30</v>
      </c>
      <c r="B1852" t="s">
        <v>43</v>
      </c>
      <c r="C1852" t="s">
        <v>44</v>
      </c>
      <c r="D1852" t="s">
        <v>32</v>
      </c>
      <c r="E1852">
        <v>7</v>
      </c>
      <c r="F1852" t="str">
        <f t="shared" si="28"/>
        <v>Average Per Device1-in-10September System Peak Day50% Cycling7</v>
      </c>
      <c r="G1852">
        <v>1.2425040000000001</v>
      </c>
      <c r="H1852">
        <v>1.2425040000000001</v>
      </c>
      <c r="I1852">
        <v>76.580799999999996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12158</v>
      </c>
    </row>
    <row r="1853" spans="1:15">
      <c r="A1853" t="s">
        <v>52</v>
      </c>
      <c r="B1853" t="s">
        <v>43</v>
      </c>
      <c r="C1853" t="s">
        <v>44</v>
      </c>
      <c r="D1853" t="s">
        <v>32</v>
      </c>
      <c r="E1853">
        <v>7</v>
      </c>
      <c r="F1853" t="str">
        <f t="shared" si="28"/>
        <v>Aggregate1-in-10September System Peak Day50% Cycling7</v>
      </c>
      <c r="G1853">
        <v>17.755379999999999</v>
      </c>
      <c r="H1853">
        <v>17.755379999999999</v>
      </c>
      <c r="I1853">
        <v>76.580799999999996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12158</v>
      </c>
    </row>
    <row r="1854" spans="1:15">
      <c r="A1854" t="s">
        <v>31</v>
      </c>
      <c r="B1854" t="s">
        <v>43</v>
      </c>
      <c r="C1854" t="s">
        <v>44</v>
      </c>
      <c r="D1854" t="s">
        <v>32</v>
      </c>
      <c r="E1854">
        <v>8</v>
      </c>
      <c r="F1854" t="str">
        <f t="shared" si="28"/>
        <v>Average Per Ton1-in-10September System Peak Day50% Cycling8</v>
      </c>
      <c r="G1854">
        <v>0.38114500000000001</v>
      </c>
      <c r="H1854">
        <v>0.38114500000000001</v>
      </c>
      <c r="I1854">
        <v>81.791600000000003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12158</v>
      </c>
    </row>
    <row r="1855" spans="1:15">
      <c r="A1855" t="s">
        <v>29</v>
      </c>
      <c r="B1855" t="s">
        <v>43</v>
      </c>
      <c r="C1855" t="s">
        <v>44</v>
      </c>
      <c r="D1855" t="s">
        <v>32</v>
      </c>
      <c r="E1855">
        <v>8</v>
      </c>
      <c r="F1855" t="str">
        <f t="shared" si="28"/>
        <v>Average Per Premise1-in-10September System Peak Day50% Cycling8</v>
      </c>
      <c r="G1855">
        <v>1.568513</v>
      </c>
      <c r="H1855">
        <v>1.568513</v>
      </c>
      <c r="I1855">
        <v>81.791600000000003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12158</v>
      </c>
    </row>
    <row r="1856" spans="1:15">
      <c r="A1856" t="s">
        <v>30</v>
      </c>
      <c r="B1856" t="s">
        <v>43</v>
      </c>
      <c r="C1856" t="s">
        <v>44</v>
      </c>
      <c r="D1856" t="s">
        <v>32</v>
      </c>
      <c r="E1856">
        <v>8</v>
      </c>
      <c r="F1856" t="str">
        <f t="shared" si="28"/>
        <v>Average Per Device1-in-10September System Peak Day50% Cycling8</v>
      </c>
      <c r="G1856">
        <v>1.334498</v>
      </c>
      <c r="H1856">
        <v>1.334498</v>
      </c>
      <c r="I1856">
        <v>81.791600000000003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12158</v>
      </c>
    </row>
    <row r="1857" spans="1:15">
      <c r="A1857" t="s">
        <v>52</v>
      </c>
      <c r="B1857" t="s">
        <v>43</v>
      </c>
      <c r="C1857" t="s">
        <v>44</v>
      </c>
      <c r="D1857" t="s">
        <v>32</v>
      </c>
      <c r="E1857">
        <v>8</v>
      </c>
      <c r="F1857" t="str">
        <f t="shared" si="28"/>
        <v>Aggregate1-in-10September System Peak Day50% Cycling8</v>
      </c>
      <c r="G1857">
        <v>19.069980000000001</v>
      </c>
      <c r="H1857">
        <v>19.069980000000001</v>
      </c>
      <c r="I1857">
        <v>81.791600000000003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12158</v>
      </c>
    </row>
    <row r="1858" spans="1:15">
      <c r="A1858" t="s">
        <v>31</v>
      </c>
      <c r="B1858" t="s">
        <v>43</v>
      </c>
      <c r="C1858" t="s">
        <v>44</v>
      </c>
      <c r="D1858" t="s">
        <v>32</v>
      </c>
      <c r="E1858">
        <v>9</v>
      </c>
      <c r="F1858" t="str">
        <f t="shared" si="28"/>
        <v>Average Per Ton1-in-10September System Peak Day50% Cycling9</v>
      </c>
      <c r="G1858">
        <v>0.4178887</v>
      </c>
      <c r="H1858">
        <v>0.4178887</v>
      </c>
      <c r="I1858">
        <v>87.158199999999994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12158</v>
      </c>
    </row>
    <row r="1859" spans="1:15">
      <c r="A1859" t="s">
        <v>29</v>
      </c>
      <c r="B1859" t="s">
        <v>43</v>
      </c>
      <c r="C1859" t="s">
        <v>44</v>
      </c>
      <c r="D1859" t="s">
        <v>32</v>
      </c>
      <c r="E1859">
        <v>9</v>
      </c>
      <c r="F1859" t="str">
        <f t="shared" ref="F1859:F1922" si="29">CONCATENATE(A1859,B1859,C1859,D1859,E1859)</f>
        <v>Average Per Premise1-in-10September System Peak Day50% Cycling9</v>
      </c>
      <c r="G1859">
        <v>1.7197229999999999</v>
      </c>
      <c r="H1859">
        <v>1.7197229999999999</v>
      </c>
      <c r="I1859">
        <v>87.158199999999994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12158</v>
      </c>
    </row>
    <row r="1860" spans="1:15">
      <c r="A1860" t="s">
        <v>30</v>
      </c>
      <c r="B1860" t="s">
        <v>43</v>
      </c>
      <c r="C1860" t="s">
        <v>44</v>
      </c>
      <c r="D1860" t="s">
        <v>32</v>
      </c>
      <c r="E1860">
        <v>9</v>
      </c>
      <c r="F1860" t="str">
        <f t="shared" si="29"/>
        <v>Average Per Device1-in-10September System Peak Day50% Cycling9</v>
      </c>
      <c r="G1860">
        <v>1.463149</v>
      </c>
      <c r="H1860">
        <v>1.463149</v>
      </c>
      <c r="I1860">
        <v>87.158199999999994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12158</v>
      </c>
    </row>
    <row r="1861" spans="1:15">
      <c r="A1861" t="s">
        <v>52</v>
      </c>
      <c r="B1861" t="s">
        <v>43</v>
      </c>
      <c r="C1861" t="s">
        <v>44</v>
      </c>
      <c r="D1861" t="s">
        <v>32</v>
      </c>
      <c r="E1861">
        <v>9</v>
      </c>
      <c r="F1861" t="str">
        <f t="shared" si="29"/>
        <v>Aggregate1-in-10September System Peak Day50% Cycling9</v>
      </c>
      <c r="G1861">
        <v>20.908390000000001</v>
      </c>
      <c r="H1861">
        <v>20.908390000000001</v>
      </c>
      <c r="I1861">
        <v>87.158199999999994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12158</v>
      </c>
    </row>
    <row r="1862" spans="1:15">
      <c r="A1862" t="s">
        <v>31</v>
      </c>
      <c r="B1862" t="s">
        <v>43</v>
      </c>
      <c r="C1862" t="s">
        <v>44</v>
      </c>
      <c r="D1862" t="s">
        <v>32</v>
      </c>
      <c r="E1862">
        <v>10</v>
      </c>
      <c r="F1862" t="str">
        <f t="shared" si="29"/>
        <v>Average Per Ton1-in-10September System Peak Day50% Cycling10</v>
      </c>
      <c r="G1862">
        <v>0.46917759999999997</v>
      </c>
      <c r="H1862">
        <v>0.46917759999999997</v>
      </c>
      <c r="I1862">
        <v>92.398499999999999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12158</v>
      </c>
    </row>
    <row r="1863" spans="1:15">
      <c r="A1863" t="s">
        <v>29</v>
      </c>
      <c r="B1863" t="s">
        <v>43</v>
      </c>
      <c r="C1863" t="s">
        <v>44</v>
      </c>
      <c r="D1863" t="s">
        <v>32</v>
      </c>
      <c r="E1863">
        <v>10</v>
      </c>
      <c r="F1863" t="str">
        <f t="shared" si="29"/>
        <v>Average Per Premise1-in-10September System Peak Day50% Cycling10</v>
      </c>
      <c r="G1863">
        <v>1.93079</v>
      </c>
      <c r="H1863">
        <v>1.93079</v>
      </c>
      <c r="I1863">
        <v>92.398499999999999</v>
      </c>
      <c r="J1863">
        <v>0</v>
      </c>
      <c r="K1863">
        <v>0</v>
      </c>
      <c r="L1863">
        <v>0</v>
      </c>
      <c r="M1863">
        <v>0</v>
      </c>
      <c r="N1863">
        <v>0</v>
      </c>
      <c r="O1863">
        <v>12158</v>
      </c>
    </row>
    <row r="1864" spans="1:15">
      <c r="A1864" t="s">
        <v>30</v>
      </c>
      <c r="B1864" t="s">
        <v>43</v>
      </c>
      <c r="C1864" t="s">
        <v>44</v>
      </c>
      <c r="D1864" t="s">
        <v>32</v>
      </c>
      <c r="E1864">
        <v>10</v>
      </c>
      <c r="F1864" t="str">
        <f t="shared" si="29"/>
        <v>Average Per Device1-in-10September System Peak Day50% Cycling10</v>
      </c>
      <c r="G1864">
        <v>1.6427259999999999</v>
      </c>
      <c r="H1864">
        <v>1.6427259999999999</v>
      </c>
      <c r="I1864">
        <v>92.398499999999999</v>
      </c>
      <c r="J1864">
        <v>0</v>
      </c>
      <c r="K1864">
        <v>0</v>
      </c>
      <c r="L1864">
        <v>0</v>
      </c>
      <c r="M1864">
        <v>0</v>
      </c>
      <c r="N1864">
        <v>0</v>
      </c>
      <c r="O1864">
        <v>12158</v>
      </c>
    </row>
    <row r="1865" spans="1:15">
      <c r="A1865" t="s">
        <v>52</v>
      </c>
      <c r="B1865" t="s">
        <v>43</v>
      </c>
      <c r="C1865" t="s">
        <v>44</v>
      </c>
      <c r="D1865" t="s">
        <v>32</v>
      </c>
      <c r="E1865">
        <v>10</v>
      </c>
      <c r="F1865" t="str">
        <f t="shared" si="29"/>
        <v>Aggregate1-in-10September System Peak Day50% Cycling10</v>
      </c>
      <c r="G1865">
        <v>23.474550000000001</v>
      </c>
      <c r="H1865">
        <v>23.474550000000001</v>
      </c>
      <c r="I1865">
        <v>92.398499999999999</v>
      </c>
      <c r="J1865">
        <v>0</v>
      </c>
      <c r="K1865">
        <v>0</v>
      </c>
      <c r="L1865">
        <v>0</v>
      </c>
      <c r="M1865">
        <v>0</v>
      </c>
      <c r="N1865">
        <v>0</v>
      </c>
      <c r="O1865">
        <v>12158</v>
      </c>
    </row>
    <row r="1866" spans="1:15">
      <c r="A1866" t="s">
        <v>31</v>
      </c>
      <c r="B1866" t="s">
        <v>43</v>
      </c>
      <c r="C1866" t="s">
        <v>44</v>
      </c>
      <c r="D1866" t="s">
        <v>32</v>
      </c>
      <c r="E1866">
        <v>11</v>
      </c>
      <c r="F1866" t="str">
        <f t="shared" si="29"/>
        <v>Average Per Ton1-in-10September System Peak Day50% Cycling11</v>
      </c>
      <c r="G1866">
        <v>0.5673665</v>
      </c>
      <c r="H1866">
        <v>0.5673665</v>
      </c>
      <c r="I1866">
        <v>97.8553</v>
      </c>
      <c r="J1866">
        <v>0</v>
      </c>
      <c r="K1866">
        <v>0</v>
      </c>
      <c r="L1866">
        <v>0</v>
      </c>
      <c r="M1866">
        <v>0</v>
      </c>
      <c r="N1866">
        <v>0</v>
      </c>
      <c r="O1866">
        <v>12158</v>
      </c>
    </row>
    <row r="1867" spans="1:15">
      <c r="A1867" t="s">
        <v>29</v>
      </c>
      <c r="B1867" t="s">
        <v>43</v>
      </c>
      <c r="C1867" t="s">
        <v>44</v>
      </c>
      <c r="D1867" t="s">
        <v>32</v>
      </c>
      <c r="E1867">
        <v>11</v>
      </c>
      <c r="F1867" t="str">
        <f t="shared" si="29"/>
        <v>Average Per Premise1-in-10September System Peak Day50% Cycling11</v>
      </c>
      <c r="G1867">
        <v>2.3348640000000001</v>
      </c>
      <c r="H1867">
        <v>2.3348640000000001</v>
      </c>
      <c r="I1867">
        <v>97.8553</v>
      </c>
      <c r="J1867">
        <v>0</v>
      </c>
      <c r="K1867">
        <v>0</v>
      </c>
      <c r="L1867">
        <v>0</v>
      </c>
      <c r="M1867">
        <v>0</v>
      </c>
      <c r="N1867">
        <v>0</v>
      </c>
      <c r="O1867">
        <v>12158</v>
      </c>
    </row>
    <row r="1868" spans="1:15">
      <c r="A1868" t="s">
        <v>30</v>
      </c>
      <c r="B1868" t="s">
        <v>43</v>
      </c>
      <c r="C1868" t="s">
        <v>44</v>
      </c>
      <c r="D1868" t="s">
        <v>32</v>
      </c>
      <c r="E1868">
        <v>11</v>
      </c>
      <c r="F1868" t="str">
        <f t="shared" si="29"/>
        <v>Average Per Device1-in-10September System Peak Day50% Cycling11</v>
      </c>
      <c r="G1868">
        <v>1.986513</v>
      </c>
      <c r="H1868">
        <v>1.986513</v>
      </c>
      <c r="I1868">
        <v>97.8553</v>
      </c>
      <c r="J1868">
        <v>0</v>
      </c>
      <c r="K1868">
        <v>0</v>
      </c>
      <c r="L1868">
        <v>0</v>
      </c>
      <c r="M1868">
        <v>0</v>
      </c>
      <c r="N1868">
        <v>0</v>
      </c>
      <c r="O1868">
        <v>12158</v>
      </c>
    </row>
    <row r="1869" spans="1:15">
      <c r="A1869" t="s">
        <v>52</v>
      </c>
      <c r="B1869" t="s">
        <v>43</v>
      </c>
      <c r="C1869" t="s">
        <v>44</v>
      </c>
      <c r="D1869" t="s">
        <v>32</v>
      </c>
      <c r="E1869">
        <v>11</v>
      </c>
      <c r="F1869" t="str">
        <f t="shared" si="29"/>
        <v>Aggregate1-in-10September System Peak Day50% Cycling11</v>
      </c>
      <c r="G1869">
        <v>28.387280000000001</v>
      </c>
      <c r="H1869">
        <v>28.387280000000001</v>
      </c>
      <c r="I1869">
        <v>97.8553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12158</v>
      </c>
    </row>
    <row r="1870" spans="1:15">
      <c r="A1870" t="s">
        <v>31</v>
      </c>
      <c r="B1870" t="s">
        <v>43</v>
      </c>
      <c r="C1870" t="s">
        <v>44</v>
      </c>
      <c r="D1870" t="s">
        <v>32</v>
      </c>
      <c r="E1870">
        <v>12</v>
      </c>
      <c r="F1870" t="str">
        <f t="shared" si="29"/>
        <v>Average Per Ton1-in-10September System Peak Day50% Cycling12</v>
      </c>
      <c r="G1870">
        <v>0.67925259999999998</v>
      </c>
      <c r="H1870">
        <v>0.67925259999999998</v>
      </c>
      <c r="I1870">
        <v>101.321</v>
      </c>
      <c r="J1870">
        <v>0</v>
      </c>
      <c r="K1870">
        <v>0</v>
      </c>
      <c r="L1870">
        <v>0</v>
      </c>
      <c r="M1870">
        <v>0</v>
      </c>
      <c r="N1870">
        <v>0</v>
      </c>
      <c r="O1870">
        <v>12158</v>
      </c>
    </row>
    <row r="1871" spans="1:15">
      <c r="A1871" t="s">
        <v>29</v>
      </c>
      <c r="B1871" t="s">
        <v>43</v>
      </c>
      <c r="C1871" t="s">
        <v>44</v>
      </c>
      <c r="D1871" t="s">
        <v>32</v>
      </c>
      <c r="E1871">
        <v>12</v>
      </c>
      <c r="F1871" t="str">
        <f t="shared" si="29"/>
        <v>Average Per Premise1-in-10September System Peak Day50% Cycling12</v>
      </c>
      <c r="G1871">
        <v>2.7953049999999999</v>
      </c>
      <c r="H1871">
        <v>2.7953049999999999</v>
      </c>
      <c r="I1871">
        <v>101.321</v>
      </c>
      <c r="J1871">
        <v>0</v>
      </c>
      <c r="K1871">
        <v>0</v>
      </c>
      <c r="L1871">
        <v>0</v>
      </c>
      <c r="M1871">
        <v>0</v>
      </c>
      <c r="N1871">
        <v>0</v>
      </c>
      <c r="O1871">
        <v>12158</v>
      </c>
    </row>
    <row r="1872" spans="1:15">
      <c r="A1872" t="s">
        <v>30</v>
      </c>
      <c r="B1872" t="s">
        <v>43</v>
      </c>
      <c r="C1872" t="s">
        <v>44</v>
      </c>
      <c r="D1872" t="s">
        <v>32</v>
      </c>
      <c r="E1872">
        <v>12</v>
      </c>
      <c r="F1872" t="str">
        <f t="shared" si="29"/>
        <v>Average Per Device1-in-10September System Peak Day50% Cycling12</v>
      </c>
      <c r="G1872">
        <v>2.3782589999999999</v>
      </c>
      <c r="H1872">
        <v>2.3782589999999999</v>
      </c>
      <c r="I1872">
        <v>101.321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12158</v>
      </c>
    </row>
    <row r="1873" spans="1:15">
      <c r="A1873" t="s">
        <v>52</v>
      </c>
      <c r="B1873" t="s">
        <v>43</v>
      </c>
      <c r="C1873" t="s">
        <v>44</v>
      </c>
      <c r="D1873" t="s">
        <v>32</v>
      </c>
      <c r="E1873">
        <v>12</v>
      </c>
      <c r="F1873" t="str">
        <f t="shared" si="29"/>
        <v>Aggregate1-in-10September System Peak Day50% Cycling12</v>
      </c>
      <c r="G1873">
        <v>33.985320000000002</v>
      </c>
      <c r="H1873">
        <v>33.985320000000002</v>
      </c>
      <c r="I1873">
        <v>101.321</v>
      </c>
      <c r="J1873">
        <v>0</v>
      </c>
      <c r="K1873">
        <v>0</v>
      </c>
      <c r="L1873">
        <v>0</v>
      </c>
      <c r="M1873">
        <v>0</v>
      </c>
      <c r="N1873">
        <v>0</v>
      </c>
      <c r="O1873">
        <v>12158</v>
      </c>
    </row>
    <row r="1874" spans="1:15">
      <c r="A1874" t="s">
        <v>31</v>
      </c>
      <c r="B1874" t="s">
        <v>43</v>
      </c>
      <c r="C1874" t="s">
        <v>44</v>
      </c>
      <c r="D1874" t="s">
        <v>32</v>
      </c>
      <c r="E1874">
        <v>13</v>
      </c>
      <c r="F1874" t="str">
        <f t="shared" si="29"/>
        <v>Average Per Ton1-in-10September System Peak Day50% Cycling13</v>
      </c>
      <c r="G1874">
        <v>0.79806069999999996</v>
      </c>
      <c r="H1874">
        <v>0.79806069999999996</v>
      </c>
      <c r="I1874">
        <v>97.208399999999997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12158</v>
      </c>
    </row>
    <row r="1875" spans="1:15">
      <c r="A1875" t="s">
        <v>29</v>
      </c>
      <c r="B1875" t="s">
        <v>43</v>
      </c>
      <c r="C1875" t="s">
        <v>44</v>
      </c>
      <c r="D1875" t="s">
        <v>32</v>
      </c>
      <c r="E1875">
        <v>13</v>
      </c>
      <c r="F1875" t="str">
        <f t="shared" si="29"/>
        <v>Average Per Premise1-in-10September System Peak Day50% Cycling13</v>
      </c>
      <c r="G1875">
        <v>3.2842319999999998</v>
      </c>
      <c r="H1875">
        <v>3.2842319999999998</v>
      </c>
      <c r="I1875">
        <v>97.208399999999997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12158</v>
      </c>
    </row>
    <row r="1876" spans="1:15">
      <c r="A1876" t="s">
        <v>30</v>
      </c>
      <c r="B1876" t="s">
        <v>43</v>
      </c>
      <c r="C1876" t="s">
        <v>44</v>
      </c>
      <c r="D1876" t="s">
        <v>32</v>
      </c>
      <c r="E1876">
        <v>13</v>
      </c>
      <c r="F1876" t="str">
        <f t="shared" si="29"/>
        <v>Average Per Device1-in-10September System Peak Day50% Cycling13</v>
      </c>
      <c r="G1876">
        <v>2.7942399999999998</v>
      </c>
      <c r="H1876">
        <v>2.7942399999999998</v>
      </c>
      <c r="I1876">
        <v>97.208399999999997</v>
      </c>
      <c r="J1876">
        <v>0</v>
      </c>
      <c r="K1876">
        <v>0</v>
      </c>
      <c r="L1876">
        <v>0</v>
      </c>
      <c r="M1876">
        <v>0</v>
      </c>
      <c r="N1876">
        <v>0</v>
      </c>
      <c r="O1876">
        <v>12158</v>
      </c>
    </row>
    <row r="1877" spans="1:15">
      <c r="A1877" t="s">
        <v>52</v>
      </c>
      <c r="B1877" t="s">
        <v>43</v>
      </c>
      <c r="C1877" t="s">
        <v>44</v>
      </c>
      <c r="D1877" t="s">
        <v>32</v>
      </c>
      <c r="E1877">
        <v>13</v>
      </c>
      <c r="F1877" t="str">
        <f t="shared" si="29"/>
        <v>Aggregate1-in-10September System Peak Day50% Cycling13</v>
      </c>
      <c r="G1877">
        <v>39.929690000000001</v>
      </c>
      <c r="H1877">
        <v>39.929690000000001</v>
      </c>
      <c r="I1877">
        <v>97.208399999999997</v>
      </c>
      <c r="J1877">
        <v>0</v>
      </c>
      <c r="K1877">
        <v>0</v>
      </c>
      <c r="L1877">
        <v>0</v>
      </c>
      <c r="M1877">
        <v>0</v>
      </c>
      <c r="N1877">
        <v>0</v>
      </c>
      <c r="O1877">
        <v>12158</v>
      </c>
    </row>
    <row r="1878" spans="1:15">
      <c r="A1878" t="s">
        <v>31</v>
      </c>
      <c r="B1878" t="s">
        <v>43</v>
      </c>
      <c r="C1878" t="s">
        <v>44</v>
      </c>
      <c r="D1878" t="s">
        <v>32</v>
      </c>
      <c r="E1878">
        <v>14</v>
      </c>
      <c r="F1878" t="str">
        <f t="shared" si="29"/>
        <v>Average Per Ton1-in-10September System Peak Day50% Cycling14</v>
      </c>
      <c r="G1878">
        <v>0.6927854</v>
      </c>
      <c r="H1878">
        <v>0.87719659999999999</v>
      </c>
      <c r="I1878">
        <v>95.323899999999995</v>
      </c>
      <c r="J1878">
        <v>0.1471065</v>
      </c>
      <c r="K1878">
        <v>0.1691464</v>
      </c>
      <c r="L1878">
        <v>0.1844112</v>
      </c>
      <c r="M1878">
        <v>0.19967599999999999</v>
      </c>
      <c r="N1878">
        <v>0.22171589999999999</v>
      </c>
      <c r="O1878">
        <v>12158</v>
      </c>
    </row>
    <row r="1879" spans="1:15">
      <c r="A1879" t="s">
        <v>29</v>
      </c>
      <c r="B1879" t="s">
        <v>43</v>
      </c>
      <c r="C1879" t="s">
        <v>44</v>
      </c>
      <c r="D1879" t="s">
        <v>32</v>
      </c>
      <c r="E1879">
        <v>14</v>
      </c>
      <c r="F1879" t="str">
        <f t="shared" si="29"/>
        <v>Average Per Premise1-in-10September System Peak Day50% Cycling14</v>
      </c>
      <c r="G1879">
        <v>2.8509959999999999</v>
      </c>
      <c r="H1879">
        <v>3.6098970000000001</v>
      </c>
      <c r="I1879">
        <v>95.323899999999995</v>
      </c>
      <c r="J1879">
        <v>0.60538219999999998</v>
      </c>
      <c r="K1879">
        <v>0.69608239999999999</v>
      </c>
      <c r="L1879">
        <v>0.75890100000000005</v>
      </c>
      <c r="M1879">
        <v>0.82171970000000005</v>
      </c>
      <c r="N1879">
        <v>0.9124198</v>
      </c>
      <c r="O1879">
        <v>12158</v>
      </c>
    </row>
    <row r="1880" spans="1:15">
      <c r="A1880" t="s">
        <v>30</v>
      </c>
      <c r="B1880" t="s">
        <v>43</v>
      </c>
      <c r="C1880" t="s">
        <v>44</v>
      </c>
      <c r="D1880" t="s">
        <v>32</v>
      </c>
      <c r="E1880">
        <v>14</v>
      </c>
      <c r="F1880" t="str">
        <f t="shared" si="29"/>
        <v>Average Per Device1-in-10September System Peak Day50% Cycling14</v>
      </c>
      <c r="G1880">
        <v>2.4256410000000002</v>
      </c>
      <c r="H1880">
        <v>3.0713180000000002</v>
      </c>
      <c r="I1880">
        <v>95.323899999999995</v>
      </c>
      <c r="J1880">
        <v>0.51506200000000002</v>
      </c>
      <c r="K1880">
        <v>0.59223020000000004</v>
      </c>
      <c r="L1880">
        <v>0.64567660000000004</v>
      </c>
      <c r="M1880">
        <v>0.69912300000000005</v>
      </c>
      <c r="N1880">
        <v>0.77629110000000001</v>
      </c>
      <c r="O1880">
        <v>12158</v>
      </c>
    </row>
    <row r="1881" spans="1:15">
      <c r="A1881" t="s">
        <v>52</v>
      </c>
      <c r="B1881" t="s">
        <v>43</v>
      </c>
      <c r="C1881" t="s">
        <v>44</v>
      </c>
      <c r="D1881" t="s">
        <v>32</v>
      </c>
      <c r="E1881">
        <v>14</v>
      </c>
      <c r="F1881" t="str">
        <f t="shared" si="29"/>
        <v>Aggregate1-in-10September System Peak Day50% Cycling14</v>
      </c>
      <c r="G1881">
        <v>34.662410000000001</v>
      </c>
      <c r="H1881">
        <v>43.889130000000002</v>
      </c>
      <c r="I1881">
        <v>95.323899999999995</v>
      </c>
      <c r="J1881">
        <v>7.3602359999999996</v>
      </c>
      <c r="K1881">
        <v>8.4629689999999993</v>
      </c>
      <c r="L1881">
        <v>9.226718</v>
      </c>
      <c r="M1881">
        <v>9.9904679999999999</v>
      </c>
      <c r="N1881">
        <v>11.0932</v>
      </c>
      <c r="O1881">
        <v>12158</v>
      </c>
    </row>
    <row r="1882" spans="1:15">
      <c r="A1882" t="s">
        <v>31</v>
      </c>
      <c r="B1882" t="s">
        <v>43</v>
      </c>
      <c r="C1882" t="s">
        <v>44</v>
      </c>
      <c r="D1882" t="s">
        <v>32</v>
      </c>
      <c r="E1882">
        <v>15</v>
      </c>
      <c r="F1882" t="str">
        <f t="shared" si="29"/>
        <v>Average Per Ton1-in-10September System Peak Day50% Cycling15</v>
      </c>
      <c r="G1882">
        <v>0.74133179999999999</v>
      </c>
      <c r="H1882">
        <v>0.94646969999999997</v>
      </c>
      <c r="I1882">
        <v>95.742999999999995</v>
      </c>
      <c r="J1882">
        <v>0.16364039999999999</v>
      </c>
      <c r="K1882">
        <v>0.18815750000000001</v>
      </c>
      <c r="L1882">
        <v>0.20513790000000001</v>
      </c>
      <c r="M1882">
        <v>0.22211839999999999</v>
      </c>
      <c r="N1882">
        <v>0.24663550000000001</v>
      </c>
      <c r="O1882">
        <v>12158</v>
      </c>
    </row>
    <row r="1883" spans="1:15">
      <c r="A1883" t="s">
        <v>29</v>
      </c>
      <c r="B1883" t="s">
        <v>43</v>
      </c>
      <c r="C1883" t="s">
        <v>44</v>
      </c>
      <c r="D1883" t="s">
        <v>32</v>
      </c>
      <c r="E1883">
        <v>15</v>
      </c>
      <c r="F1883" t="str">
        <f t="shared" si="29"/>
        <v>Average Per Premise1-in-10September System Peak Day50% Cycling15</v>
      </c>
      <c r="G1883">
        <v>3.0507770000000001</v>
      </c>
      <c r="H1883">
        <v>3.8949739999999999</v>
      </c>
      <c r="I1883">
        <v>95.742999999999995</v>
      </c>
      <c r="J1883">
        <v>0.67342360000000001</v>
      </c>
      <c r="K1883">
        <v>0.7743179</v>
      </c>
      <c r="L1883">
        <v>0.84419699999999998</v>
      </c>
      <c r="M1883">
        <v>0.91407620000000001</v>
      </c>
      <c r="N1883">
        <v>1.0149699999999999</v>
      </c>
      <c r="O1883">
        <v>12158</v>
      </c>
    </row>
    <row r="1884" spans="1:15">
      <c r="A1884" t="s">
        <v>30</v>
      </c>
      <c r="B1884" t="s">
        <v>43</v>
      </c>
      <c r="C1884" t="s">
        <v>44</v>
      </c>
      <c r="D1884" t="s">
        <v>32</v>
      </c>
      <c r="E1884">
        <v>15</v>
      </c>
      <c r="F1884" t="str">
        <f t="shared" si="29"/>
        <v>Average Per Device1-in-10September System Peak Day50% Cycling15</v>
      </c>
      <c r="G1884">
        <v>2.5956160000000001</v>
      </c>
      <c r="H1884">
        <v>3.313863</v>
      </c>
      <c r="I1884">
        <v>95.742999999999995</v>
      </c>
      <c r="J1884">
        <v>0.57295200000000002</v>
      </c>
      <c r="K1884">
        <v>0.65879339999999997</v>
      </c>
      <c r="L1884">
        <v>0.71824679999999996</v>
      </c>
      <c r="M1884">
        <v>0.77770030000000001</v>
      </c>
      <c r="N1884">
        <v>0.86354169999999997</v>
      </c>
      <c r="O1884">
        <v>12158</v>
      </c>
    </row>
    <row r="1885" spans="1:15">
      <c r="A1885" t="s">
        <v>52</v>
      </c>
      <c r="B1885" t="s">
        <v>43</v>
      </c>
      <c r="C1885" t="s">
        <v>44</v>
      </c>
      <c r="D1885" t="s">
        <v>32</v>
      </c>
      <c r="E1885">
        <v>15</v>
      </c>
      <c r="F1885" t="str">
        <f t="shared" si="29"/>
        <v>Aggregate1-in-10September System Peak Day50% Cycling15</v>
      </c>
      <c r="G1885">
        <v>37.091349999999998</v>
      </c>
      <c r="H1885">
        <v>47.3551</v>
      </c>
      <c r="I1885">
        <v>95.742999999999995</v>
      </c>
      <c r="J1885">
        <v>8.1874839999999995</v>
      </c>
      <c r="K1885">
        <v>9.4141580000000005</v>
      </c>
      <c r="L1885">
        <v>10.26375</v>
      </c>
      <c r="M1885">
        <v>11.113340000000001</v>
      </c>
      <c r="N1885">
        <v>12.340009999999999</v>
      </c>
      <c r="O1885">
        <v>12158</v>
      </c>
    </row>
    <row r="1886" spans="1:15">
      <c r="A1886" t="s">
        <v>31</v>
      </c>
      <c r="B1886" t="s">
        <v>43</v>
      </c>
      <c r="C1886" t="s">
        <v>44</v>
      </c>
      <c r="D1886" t="s">
        <v>32</v>
      </c>
      <c r="E1886">
        <v>16</v>
      </c>
      <c r="F1886" t="str">
        <f t="shared" si="29"/>
        <v>Average Per Ton1-in-10September System Peak Day50% Cycling16</v>
      </c>
      <c r="G1886">
        <v>0.80271879999999995</v>
      </c>
      <c r="H1886">
        <v>1.037263</v>
      </c>
      <c r="I1886">
        <v>91.8459</v>
      </c>
      <c r="J1886">
        <v>0.18709770000000001</v>
      </c>
      <c r="K1886">
        <v>0.21512919999999999</v>
      </c>
      <c r="L1886">
        <v>0.2345438</v>
      </c>
      <c r="M1886">
        <v>0.25395830000000003</v>
      </c>
      <c r="N1886">
        <v>0.28198980000000001</v>
      </c>
      <c r="O1886">
        <v>12158</v>
      </c>
    </row>
    <row r="1887" spans="1:15">
      <c r="A1887" t="s">
        <v>29</v>
      </c>
      <c r="B1887" t="s">
        <v>43</v>
      </c>
      <c r="C1887" t="s">
        <v>44</v>
      </c>
      <c r="D1887" t="s">
        <v>32</v>
      </c>
      <c r="E1887">
        <v>16</v>
      </c>
      <c r="F1887" t="str">
        <f t="shared" si="29"/>
        <v>Average Per Premise1-in-10September System Peak Day50% Cycling16</v>
      </c>
      <c r="G1887">
        <v>3.303401</v>
      </c>
      <c r="H1887">
        <v>4.2686109999999999</v>
      </c>
      <c r="I1887">
        <v>91.8459</v>
      </c>
      <c r="J1887">
        <v>0.76995670000000005</v>
      </c>
      <c r="K1887">
        <v>0.88531389999999999</v>
      </c>
      <c r="L1887">
        <v>0.96521000000000001</v>
      </c>
      <c r="M1887">
        <v>1.0451060000000001</v>
      </c>
      <c r="N1887">
        <v>1.160463</v>
      </c>
      <c r="O1887">
        <v>12158</v>
      </c>
    </row>
    <row r="1888" spans="1:15">
      <c r="A1888" t="s">
        <v>30</v>
      </c>
      <c r="B1888" t="s">
        <v>43</v>
      </c>
      <c r="C1888" t="s">
        <v>44</v>
      </c>
      <c r="D1888" t="s">
        <v>32</v>
      </c>
      <c r="E1888">
        <v>16</v>
      </c>
      <c r="F1888" t="str">
        <f t="shared" si="29"/>
        <v>Average Per Device1-in-10September System Peak Day50% Cycling16</v>
      </c>
      <c r="G1888">
        <v>2.810549</v>
      </c>
      <c r="H1888">
        <v>3.6317550000000001</v>
      </c>
      <c r="I1888">
        <v>91.8459</v>
      </c>
      <c r="J1888">
        <v>0.65508279999999997</v>
      </c>
      <c r="K1888">
        <v>0.75322929999999999</v>
      </c>
      <c r="L1888">
        <v>0.82120519999999997</v>
      </c>
      <c r="M1888">
        <v>0.88918109999999995</v>
      </c>
      <c r="N1888">
        <v>0.98732759999999997</v>
      </c>
      <c r="O1888">
        <v>12158</v>
      </c>
    </row>
    <row r="1889" spans="1:15">
      <c r="A1889" t="s">
        <v>52</v>
      </c>
      <c r="B1889" t="s">
        <v>43</v>
      </c>
      <c r="C1889" t="s">
        <v>44</v>
      </c>
      <c r="D1889" t="s">
        <v>32</v>
      </c>
      <c r="E1889">
        <v>16</v>
      </c>
      <c r="F1889" t="str">
        <f t="shared" si="29"/>
        <v>Aggregate1-in-10September System Peak Day50% Cycling16</v>
      </c>
      <c r="G1889">
        <v>40.162750000000003</v>
      </c>
      <c r="H1889">
        <v>51.897779999999997</v>
      </c>
      <c r="I1889">
        <v>91.8459</v>
      </c>
      <c r="J1889">
        <v>9.3611339999999998</v>
      </c>
      <c r="K1889">
        <v>10.76365</v>
      </c>
      <c r="L1889">
        <v>11.73502</v>
      </c>
      <c r="M1889">
        <v>12.7064</v>
      </c>
      <c r="N1889">
        <v>14.10891</v>
      </c>
      <c r="O1889">
        <v>12158</v>
      </c>
    </row>
    <row r="1890" spans="1:15">
      <c r="A1890" t="s">
        <v>31</v>
      </c>
      <c r="B1890" t="s">
        <v>43</v>
      </c>
      <c r="C1890" t="s">
        <v>44</v>
      </c>
      <c r="D1890" t="s">
        <v>32</v>
      </c>
      <c r="E1890">
        <v>17</v>
      </c>
      <c r="F1890" t="str">
        <f t="shared" si="29"/>
        <v>Average Per Ton1-in-10September System Peak Day50% Cycling17</v>
      </c>
      <c r="G1890">
        <v>0.87900849999999997</v>
      </c>
      <c r="H1890">
        <v>1.1138699999999999</v>
      </c>
      <c r="I1890">
        <v>91.424000000000007</v>
      </c>
      <c r="J1890">
        <v>0.1873514</v>
      </c>
      <c r="K1890">
        <v>0.215421</v>
      </c>
      <c r="L1890">
        <v>0.23486190000000001</v>
      </c>
      <c r="M1890">
        <v>0.25430269999999999</v>
      </c>
      <c r="N1890">
        <v>0.28237230000000002</v>
      </c>
      <c r="O1890">
        <v>12158</v>
      </c>
    </row>
    <row r="1891" spans="1:15">
      <c r="A1891" t="s">
        <v>29</v>
      </c>
      <c r="B1891" t="s">
        <v>43</v>
      </c>
      <c r="C1891" t="s">
        <v>44</v>
      </c>
      <c r="D1891" t="s">
        <v>32</v>
      </c>
      <c r="E1891">
        <v>17</v>
      </c>
      <c r="F1891" t="str">
        <f t="shared" si="29"/>
        <v>Average Per Premise1-in-10September System Peak Day50% Cycling17</v>
      </c>
      <c r="G1891">
        <v>3.6173540000000002</v>
      </c>
      <c r="H1891">
        <v>4.5838729999999996</v>
      </c>
      <c r="I1891">
        <v>91.424000000000007</v>
      </c>
      <c r="J1891">
        <v>0.77100100000000005</v>
      </c>
      <c r="K1891">
        <v>0.88651460000000004</v>
      </c>
      <c r="L1891">
        <v>0.96651900000000002</v>
      </c>
      <c r="M1891">
        <v>1.0465230000000001</v>
      </c>
      <c r="N1891">
        <v>1.162037</v>
      </c>
      <c r="O1891">
        <v>12158</v>
      </c>
    </row>
    <row r="1892" spans="1:15">
      <c r="A1892" t="s">
        <v>30</v>
      </c>
      <c r="B1892" t="s">
        <v>43</v>
      </c>
      <c r="C1892" t="s">
        <v>44</v>
      </c>
      <c r="D1892" t="s">
        <v>32</v>
      </c>
      <c r="E1892">
        <v>17</v>
      </c>
      <c r="F1892" t="str">
        <f t="shared" si="29"/>
        <v>Average Per Device1-in-10September System Peak Day50% Cycling17</v>
      </c>
      <c r="G1892">
        <v>3.0776620000000001</v>
      </c>
      <c r="H1892">
        <v>3.8999809999999999</v>
      </c>
      <c r="I1892">
        <v>91.424000000000007</v>
      </c>
      <c r="J1892">
        <v>0.65597130000000003</v>
      </c>
      <c r="K1892">
        <v>0.7542508</v>
      </c>
      <c r="L1892">
        <v>0.82231900000000002</v>
      </c>
      <c r="M1892">
        <v>0.89038709999999999</v>
      </c>
      <c r="N1892">
        <v>0.98866659999999995</v>
      </c>
      <c r="O1892">
        <v>12158</v>
      </c>
    </row>
    <row r="1893" spans="1:15">
      <c r="A1893" t="s">
        <v>52</v>
      </c>
      <c r="B1893" t="s">
        <v>43</v>
      </c>
      <c r="C1893" t="s">
        <v>44</v>
      </c>
      <c r="D1893" t="s">
        <v>32</v>
      </c>
      <c r="E1893">
        <v>17</v>
      </c>
      <c r="F1893" t="str">
        <f t="shared" si="29"/>
        <v>Aggregate1-in-10September System Peak Day50% Cycling17</v>
      </c>
      <c r="G1893">
        <v>43.979790000000001</v>
      </c>
      <c r="H1893">
        <v>55.730730000000001</v>
      </c>
      <c r="I1893">
        <v>91.424000000000007</v>
      </c>
      <c r="J1893">
        <v>9.3738299999999999</v>
      </c>
      <c r="K1893">
        <v>10.77824</v>
      </c>
      <c r="L1893">
        <v>11.75094</v>
      </c>
      <c r="M1893">
        <v>12.72363</v>
      </c>
      <c r="N1893">
        <v>14.12805</v>
      </c>
      <c r="O1893">
        <v>12158</v>
      </c>
    </row>
    <row r="1894" spans="1:15">
      <c r="A1894" t="s">
        <v>31</v>
      </c>
      <c r="B1894" t="s">
        <v>43</v>
      </c>
      <c r="C1894" t="s">
        <v>44</v>
      </c>
      <c r="D1894" t="s">
        <v>32</v>
      </c>
      <c r="E1894">
        <v>18</v>
      </c>
      <c r="F1894" t="str">
        <f t="shared" si="29"/>
        <v>Average Per Ton1-in-10September System Peak Day50% Cycling18</v>
      </c>
      <c r="G1894">
        <v>0.94848759999999999</v>
      </c>
      <c r="H1894">
        <v>1.1571849999999999</v>
      </c>
      <c r="I1894">
        <v>88.586799999999997</v>
      </c>
      <c r="J1894">
        <v>0.16648009999999999</v>
      </c>
      <c r="K1894">
        <v>0.1914227</v>
      </c>
      <c r="L1894">
        <v>0.20869779999999999</v>
      </c>
      <c r="M1894">
        <v>0.22597300000000001</v>
      </c>
      <c r="N1894">
        <v>0.25091550000000001</v>
      </c>
      <c r="O1894">
        <v>12158</v>
      </c>
    </row>
    <row r="1895" spans="1:15">
      <c r="A1895" t="s">
        <v>29</v>
      </c>
      <c r="B1895" t="s">
        <v>43</v>
      </c>
      <c r="C1895" t="s">
        <v>44</v>
      </c>
      <c r="D1895" t="s">
        <v>32</v>
      </c>
      <c r="E1895">
        <v>18</v>
      </c>
      <c r="F1895" t="str">
        <f t="shared" si="29"/>
        <v>Average Per Premise1-in-10September System Peak Day50% Cycling18</v>
      </c>
      <c r="G1895">
        <v>3.9032789999999999</v>
      </c>
      <c r="H1895">
        <v>4.7621260000000003</v>
      </c>
      <c r="I1895">
        <v>88.586799999999997</v>
      </c>
      <c r="J1895">
        <v>0.68511</v>
      </c>
      <c r="K1895">
        <v>0.78775519999999999</v>
      </c>
      <c r="L1895">
        <v>0.85884700000000003</v>
      </c>
      <c r="M1895">
        <v>0.92993879999999995</v>
      </c>
      <c r="N1895">
        <v>1.0325839999999999</v>
      </c>
      <c r="O1895">
        <v>12158</v>
      </c>
    </row>
    <row r="1896" spans="1:15">
      <c r="A1896" t="s">
        <v>30</v>
      </c>
      <c r="B1896" t="s">
        <v>43</v>
      </c>
      <c r="C1896" t="s">
        <v>44</v>
      </c>
      <c r="D1896" t="s">
        <v>32</v>
      </c>
      <c r="E1896">
        <v>18</v>
      </c>
      <c r="F1896" t="str">
        <f t="shared" si="29"/>
        <v>Average Per Device1-in-10September System Peak Day50% Cycling18</v>
      </c>
      <c r="G1896">
        <v>3.3209279999999999</v>
      </c>
      <c r="H1896">
        <v>4.0516389999999998</v>
      </c>
      <c r="I1896">
        <v>88.586799999999997</v>
      </c>
      <c r="J1896">
        <v>0.58289489999999999</v>
      </c>
      <c r="K1896">
        <v>0.67022590000000004</v>
      </c>
      <c r="L1896">
        <v>0.73071109999999995</v>
      </c>
      <c r="M1896">
        <v>0.79119629999999996</v>
      </c>
      <c r="N1896">
        <v>0.87852730000000001</v>
      </c>
      <c r="O1896">
        <v>12158</v>
      </c>
    </row>
    <row r="1897" spans="1:15">
      <c r="A1897" t="s">
        <v>52</v>
      </c>
      <c r="B1897" t="s">
        <v>43</v>
      </c>
      <c r="C1897" t="s">
        <v>44</v>
      </c>
      <c r="D1897" t="s">
        <v>32</v>
      </c>
      <c r="E1897">
        <v>18</v>
      </c>
      <c r="F1897" t="str">
        <f t="shared" si="29"/>
        <v>Aggregate1-in-10September System Peak Day50% Cycling18</v>
      </c>
      <c r="G1897">
        <v>47.456060000000001</v>
      </c>
      <c r="H1897">
        <v>57.897919999999999</v>
      </c>
      <c r="I1897">
        <v>88.586799999999997</v>
      </c>
      <c r="J1897">
        <v>8.3295680000000001</v>
      </c>
      <c r="K1897">
        <v>9.5775279999999992</v>
      </c>
      <c r="L1897">
        <v>10.44186</v>
      </c>
      <c r="M1897">
        <v>11.3062</v>
      </c>
      <c r="N1897">
        <v>12.55416</v>
      </c>
      <c r="O1897">
        <v>12158</v>
      </c>
    </row>
    <row r="1898" spans="1:15">
      <c r="A1898" t="s">
        <v>31</v>
      </c>
      <c r="B1898" t="s">
        <v>43</v>
      </c>
      <c r="C1898" t="s">
        <v>44</v>
      </c>
      <c r="D1898" t="s">
        <v>32</v>
      </c>
      <c r="E1898">
        <v>19</v>
      </c>
      <c r="F1898" t="str">
        <f t="shared" si="29"/>
        <v>Average Per Ton1-in-10September System Peak Day50% Cycling19</v>
      </c>
      <c r="G1898">
        <v>1.1641729999999999</v>
      </c>
      <c r="H1898">
        <v>1.0834699999999999</v>
      </c>
      <c r="I1898">
        <v>86.373999999999995</v>
      </c>
      <c r="J1898">
        <v>0</v>
      </c>
      <c r="K1898">
        <v>0</v>
      </c>
      <c r="L1898">
        <v>0</v>
      </c>
      <c r="M1898">
        <v>0</v>
      </c>
      <c r="N1898">
        <v>0</v>
      </c>
      <c r="O1898">
        <v>12158</v>
      </c>
    </row>
    <row r="1899" spans="1:15">
      <c r="A1899" t="s">
        <v>29</v>
      </c>
      <c r="B1899" t="s">
        <v>43</v>
      </c>
      <c r="C1899" t="s">
        <v>44</v>
      </c>
      <c r="D1899" t="s">
        <v>32</v>
      </c>
      <c r="E1899">
        <v>19</v>
      </c>
      <c r="F1899" t="str">
        <f t="shared" si="29"/>
        <v>Average Per Premise1-in-10September System Peak Day50% Cycling19</v>
      </c>
      <c r="G1899">
        <v>4.790883</v>
      </c>
      <c r="H1899">
        <v>4.4587659999999998</v>
      </c>
      <c r="I1899">
        <v>86.373999999999995</v>
      </c>
      <c r="J1899">
        <v>0</v>
      </c>
      <c r="K1899">
        <v>0</v>
      </c>
      <c r="L1899">
        <v>0</v>
      </c>
      <c r="M1899">
        <v>0</v>
      </c>
      <c r="N1899">
        <v>0</v>
      </c>
      <c r="O1899">
        <v>12158</v>
      </c>
    </row>
    <row r="1900" spans="1:15">
      <c r="A1900" t="s">
        <v>30</v>
      </c>
      <c r="B1900" t="s">
        <v>43</v>
      </c>
      <c r="C1900" t="s">
        <v>44</v>
      </c>
      <c r="D1900" t="s">
        <v>32</v>
      </c>
      <c r="E1900">
        <v>19</v>
      </c>
      <c r="F1900" t="str">
        <f t="shared" si="29"/>
        <v>Average Per Device1-in-10September System Peak Day50% Cycling19</v>
      </c>
      <c r="G1900">
        <v>4.0761060000000002</v>
      </c>
      <c r="H1900">
        <v>3.793539</v>
      </c>
      <c r="I1900">
        <v>86.373999999999995</v>
      </c>
      <c r="J1900">
        <v>0</v>
      </c>
      <c r="K1900">
        <v>0</v>
      </c>
      <c r="L1900">
        <v>0</v>
      </c>
      <c r="M1900">
        <v>0</v>
      </c>
      <c r="N1900">
        <v>0</v>
      </c>
      <c r="O1900">
        <v>12158</v>
      </c>
    </row>
    <row r="1901" spans="1:15">
      <c r="A1901" t="s">
        <v>52</v>
      </c>
      <c r="B1901" t="s">
        <v>43</v>
      </c>
      <c r="C1901" t="s">
        <v>44</v>
      </c>
      <c r="D1901" t="s">
        <v>32</v>
      </c>
      <c r="E1901">
        <v>19</v>
      </c>
      <c r="F1901" t="str">
        <f t="shared" si="29"/>
        <v>Aggregate1-in-10September System Peak Day50% Cycling19</v>
      </c>
      <c r="G1901">
        <v>58.24756</v>
      </c>
      <c r="H1901">
        <v>54.209679999999999</v>
      </c>
      <c r="I1901">
        <v>86.373999999999995</v>
      </c>
      <c r="J1901">
        <v>0</v>
      </c>
      <c r="K1901">
        <v>0</v>
      </c>
      <c r="L1901">
        <v>0</v>
      </c>
      <c r="M1901">
        <v>0</v>
      </c>
      <c r="N1901">
        <v>0</v>
      </c>
      <c r="O1901">
        <v>12158</v>
      </c>
    </row>
    <row r="1902" spans="1:15">
      <c r="A1902" t="s">
        <v>31</v>
      </c>
      <c r="B1902" t="s">
        <v>43</v>
      </c>
      <c r="C1902" t="s">
        <v>44</v>
      </c>
      <c r="D1902" t="s">
        <v>32</v>
      </c>
      <c r="E1902">
        <v>20</v>
      </c>
      <c r="F1902" t="str">
        <f t="shared" si="29"/>
        <v>Average Per Ton1-in-10September System Peak Day50% Cycling20</v>
      </c>
      <c r="G1902">
        <v>1.146304</v>
      </c>
      <c r="H1902">
        <v>1.013536</v>
      </c>
      <c r="I1902">
        <v>83.443799999999996</v>
      </c>
      <c r="J1902">
        <v>0</v>
      </c>
      <c r="K1902">
        <v>0</v>
      </c>
      <c r="L1902">
        <v>0</v>
      </c>
      <c r="M1902">
        <v>0</v>
      </c>
      <c r="N1902">
        <v>0</v>
      </c>
      <c r="O1902">
        <v>12158</v>
      </c>
    </row>
    <row r="1903" spans="1:15">
      <c r="A1903" t="s">
        <v>29</v>
      </c>
      <c r="B1903" t="s">
        <v>43</v>
      </c>
      <c r="C1903" t="s">
        <v>44</v>
      </c>
      <c r="D1903" t="s">
        <v>32</v>
      </c>
      <c r="E1903">
        <v>20</v>
      </c>
      <c r="F1903" t="str">
        <f t="shared" si="29"/>
        <v>Average Per Premise1-in-10September System Peak Day50% Cycling20</v>
      </c>
      <c r="G1903">
        <v>4.717346</v>
      </c>
      <c r="H1903">
        <v>4.1709709999999998</v>
      </c>
      <c r="I1903">
        <v>83.443799999999996</v>
      </c>
      <c r="J1903">
        <v>0</v>
      </c>
      <c r="K1903">
        <v>0</v>
      </c>
      <c r="L1903">
        <v>0</v>
      </c>
      <c r="M1903">
        <v>0</v>
      </c>
      <c r="N1903">
        <v>0</v>
      </c>
      <c r="O1903">
        <v>12158</v>
      </c>
    </row>
    <row r="1904" spans="1:15">
      <c r="A1904" t="s">
        <v>30</v>
      </c>
      <c r="B1904" t="s">
        <v>43</v>
      </c>
      <c r="C1904" t="s">
        <v>44</v>
      </c>
      <c r="D1904" t="s">
        <v>32</v>
      </c>
      <c r="E1904">
        <v>20</v>
      </c>
      <c r="F1904" t="str">
        <f t="shared" si="29"/>
        <v>Average Per Device1-in-10September System Peak Day50% Cycling20</v>
      </c>
      <c r="G1904">
        <v>4.013541</v>
      </c>
      <c r="H1904">
        <v>3.5486819999999999</v>
      </c>
      <c r="I1904">
        <v>83.443799999999996</v>
      </c>
      <c r="J1904">
        <v>0</v>
      </c>
      <c r="K1904">
        <v>0</v>
      </c>
      <c r="L1904">
        <v>0</v>
      </c>
      <c r="M1904">
        <v>0</v>
      </c>
      <c r="N1904">
        <v>0</v>
      </c>
      <c r="O1904">
        <v>12158</v>
      </c>
    </row>
    <row r="1905" spans="1:15">
      <c r="A1905" t="s">
        <v>52</v>
      </c>
      <c r="B1905" t="s">
        <v>43</v>
      </c>
      <c r="C1905" t="s">
        <v>44</v>
      </c>
      <c r="D1905" t="s">
        <v>32</v>
      </c>
      <c r="E1905">
        <v>20</v>
      </c>
      <c r="F1905" t="str">
        <f t="shared" si="29"/>
        <v>Aggregate1-in-10September System Peak Day50% Cycling20</v>
      </c>
      <c r="G1905">
        <v>57.353499999999997</v>
      </c>
      <c r="H1905">
        <v>50.71067</v>
      </c>
      <c r="I1905">
        <v>83.443799999999996</v>
      </c>
      <c r="J1905">
        <v>0</v>
      </c>
      <c r="K1905">
        <v>0</v>
      </c>
      <c r="L1905">
        <v>0</v>
      </c>
      <c r="M1905">
        <v>0</v>
      </c>
      <c r="N1905">
        <v>0</v>
      </c>
      <c r="O1905">
        <v>12158</v>
      </c>
    </row>
    <row r="1906" spans="1:15">
      <c r="A1906" t="s">
        <v>31</v>
      </c>
      <c r="B1906" t="s">
        <v>43</v>
      </c>
      <c r="C1906" t="s">
        <v>44</v>
      </c>
      <c r="D1906" t="s">
        <v>32</v>
      </c>
      <c r="E1906">
        <v>21</v>
      </c>
      <c r="F1906" t="str">
        <f t="shared" si="29"/>
        <v>Average Per Ton1-in-10September System Peak Day50% Cycling21</v>
      </c>
      <c r="G1906">
        <v>1.057723</v>
      </c>
      <c r="H1906">
        <v>0.95950170000000001</v>
      </c>
      <c r="I1906">
        <v>82.308199999999999</v>
      </c>
      <c r="J1906">
        <v>0</v>
      </c>
      <c r="K1906">
        <v>0</v>
      </c>
      <c r="L1906">
        <v>0</v>
      </c>
      <c r="M1906">
        <v>0</v>
      </c>
      <c r="N1906">
        <v>0</v>
      </c>
      <c r="O1906">
        <v>12158</v>
      </c>
    </row>
    <row r="1907" spans="1:15">
      <c r="A1907" t="s">
        <v>29</v>
      </c>
      <c r="B1907" t="s">
        <v>43</v>
      </c>
      <c r="C1907" t="s">
        <v>44</v>
      </c>
      <c r="D1907" t="s">
        <v>32</v>
      </c>
      <c r="E1907">
        <v>21</v>
      </c>
      <c r="F1907" t="str">
        <f t="shared" si="29"/>
        <v>Average Per Premise1-in-10September System Peak Day50% Cycling21</v>
      </c>
      <c r="G1907">
        <v>4.3528130000000003</v>
      </c>
      <c r="H1907">
        <v>3.9486050000000001</v>
      </c>
      <c r="I1907">
        <v>82.308199999999999</v>
      </c>
      <c r="J1907">
        <v>0</v>
      </c>
      <c r="K1907">
        <v>0</v>
      </c>
      <c r="L1907">
        <v>0</v>
      </c>
      <c r="M1907">
        <v>0</v>
      </c>
      <c r="N1907">
        <v>0</v>
      </c>
      <c r="O1907">
        <v>12158</v>
      </c>
    </row>
    <row r="1908" spans="1:15">
      <c r="A1908" t="s">
        <v>30</v>
      </c>
      <c r="B1908" t="s">
        <v>43</v>
      </c>
      <c r="C1908" t="s">
        <v>44</v>
      </c>
      <c r="D1908" t="s">
        <v>32</v>
      </c>
      <c r="E1908">
        <v>21</v>
      </c>
      <c r="F1908" t="str">
        <f t="shared" si="29"/>
        <v>Average Per Device1-in-10September System Peak Day50% Cycling21</v>
      </c>
      <c r="G1908">
        <v>3.7033939999999999</v>
      </c>
      <c r="H1908">
        <v>3.3594919999999999</v>
      </c>
      <c r="I1908">
        <v>82.308199999999999</v>
      </c>
      <c r="J1908">
        <v>0</v>
      </c>
      <c r="K1908">
        <v>0</v>
      </c>
      <c r="L1908">
        <v>0</v>
      </c>
      <c r="M1908">
        <v>0</v>
      </c>
      <c r="N1908">
        <v>0</v>
      </c>
      <c r="O1908">
        <v>12158</v>
      </c>
    </row>
    <row r="1909" spans="1:15">
      <c r="A1909" t="s">
        <v>52</v>
      </c>
      <c r="B1909" t="s">
        <v>43</v>
      </c>
      <c r="C1909" t="s">
        <v>44</v>
      </c>
      <c r="D1909" t="s">
        <v>32</v>
      </c>
      <c r="E1909">
        <v>21</v>
      </c>
      <c r="F1909" t="str">
        <f t="shared" si="29"/>
        <v>Aggregate1-in-10September System Peak Day50% Cycling21</v>
      </c>
      <c r="G1909">
        <v>52.921489999999999</v>
      </c>
      <c r="H1909">
        <v>48.00714</v>
      </c>
      <c r="I1909">
        <v>82.308199999999999</v>
      </c>
      <c r="J1909">
        <v>0</v>
      </c>
      <c r="K1909">
        <v>0</v>
      </c>
      <c r="L1909">
        <v>0</v>
      </c>
      <c r="M1909">
        <v>0</v>
      </c>
      <c r="N1909">
        <v>0</v>
      </c>
      <c r="O1909">
        <v>12158</v>
      </c>
    </row>
    <row r="1910" spans="1:15">
      <c r="A1910" t="s">
        <v>31</v>
      </c>
      <c r="B1910" t="s">
        <v>43</v>
      </c>
      <c r="C1910" t="s">
        <v>44</v>
      </c>
      <c r="D1910" t="s">
        <v>32</v>
      </c>
      <c r="E1910">
        <v>22</v>
      </c>
      <c r="F1910" t="str">
        <f t="shared" si="29"/>
        <v>Average Per Ton1-in-10September System Peak Day50% Cycling22</v>
      </c>
      <c r="G1910">
        <v>0.9194601</v>
      </c>
      <c r="H1910">
        <v>0.86208580000000001</v>
      </c>
      <c r="I1910">
        <v>78.921400000000006</v>
      </c>
      <c r="J1910">
        <v>0</v>
      </c>
      <c r="K1910">
        <v>0</v>
      </c>
      <c r="L1910">
        <v>0</v>
      </c>
      <c r="M1910">
        <v>0</v>
      </c>
      <c r="N1910">
        <v>0</v>
      </c>
      <c r="O1910">
        <v>12158</v>
      </c>
    </row>
    <row r="1911" spans="1:15">
      <c r="A1911" t="s">
        <v>29</v>
      </c>
      <c r="B1911" t="s">
        <v>43</v>
      </c>
      <c r="C1911" t="s">
        <v>44</v>
      </c>
      <c r="D1911" t="s">
        <v>32</v>
      </c>
      <c r="E1911">
        <v>22</v>
      </c>
      <c r="F1911" t="str">
        <f t="shared" si="29"/>
        <v>Average Per Premise1-in-10September System Peak Day50% Cycling22</v>
      </c>
      <c r="G1911">
        <v>3.7838229999999999</v>
      </c>
      <c r="H1911">
        <v>3.5477120000000002</v>
      </c>
      <c r="I1911">
        <v>78.921400000000006</v>
      </c>
      <c r="J1911">
        <v>0</v>
      </c>
      <c r="K1911">
        <v>0</v>
      </c>
      <c r="L1911">
        <v>0</v>
      </c>
      <c r="M1911">
        <v>0</v>
      </c>
      <c r="N1911">
        <v>0</v>
      </c>
      <c r="O1911">
        <v>12158</v>
      </c>
    </row>
    <row r="1912" spans="1:15">
      <c r="A1912" t="s">
        <v>30</v>
      </c>
      <c r="B1912" t="s">
        <v>43</v>
      </c>
      <c r="C1912" t="s">
        <v>44</v>
      </c>
      <c r="D1912" t="s">
        <v>32</v>
      </c>
      <c r="E1912">
        <v>22</v>
      </c>
      <c r="F1912" t="str">
        <f t="shared" si="29"/>
        <v>Average Per Device1-in-10September System Peak Day50% Cycling22</v>
      </c>
      <c r="G1912">
        <v>3.2192940000000001</v>
      </c>
      <c r="H1912">
        <v>3.0184099999999998</v>
      </c>
      <c r="I1912">
        <v>78.921400000000006</v>
      </c>
      <c r="J1912">
        <v>0</v>
      </c>
      <c r="K1912">
        <v>0</v>
      </c>
      <c r="L1912">
        <v>0</v>
      </c>
      <c r="M1912">
        <v>0</v>
      </c>
      <c r="N1912">
        <v>0</v>
      </c>
      <c r="O1912">
        <v>12158</v>
      </c>
    </row>
    <row r="1913" spans="1:15">
      <c r="A1913" t="s">
        <v>52</v>
      </c>
      <c r="B1913" t="s">
        <v>43</v>
      </c>
      <c r="C1913" t="s">
        <v>44</v>
      </c>
      <c r="D1913" t="s">
        <v>32</v>
      </c>
      <c r="E1913">
        <v>22</v>
      </c>
      <c r="F1913" t="str">
        <f t="shared" si="29"/>
        <v>Aggregate1-in-10September System Peak Day50% Cycling22</v>
      </c>
      <c r="G1913">
        <v>46.003720000000001</v>
      </c>
      <c r="H1913">
        <v>43.133090000000003</v>
      </c>
      <c r="I1913">
        <v>78.921400000000006</v>
      </c>
      <c r="J1913">
        <v>0</v>
      </c>
      <c r="K1913">
        <v>0</v>
      </c>
      <c r="L1913">
        <v>0</v>
      </c>
      <c r="M1913">
        <v>0</v>
      </c>
      <c r="N1913">
        <v>0</v>
      </c>
      <c r="O1913">
        <v>12158</v>
      </c>
    </row>
    <row r="1914" spans="1:15">
      <c r="A1914" t="s">
        <v>31</v>
      </c>
      <c r="B1914" t="s">
        <v>43</v>
      </c>
      <c r="C1914" t="s">
        <v>44</v>
      </c>
      <c r="D1914" t="s">
        <v>32</v>
      </c>
      <c r="E1914">
        <v>23</v>
      </c>
      <c r="F1914" t="str">
        <f t="shared" si="29"/>
        <v>Average Per Ton1-in-10September System Peak Day50% Cycling23</v>
      </c>
      <c r="G1914">
        <v>0.74726179999999998</v>
      </c>
      <c r="H1914">
        <v>0.71672270000000005</v>
      </c>
      <c r="I1914">
        <v>75.741299999999995</v>
      </c>
      <c r="J1914">
        <v>0</v>
      </c>
      <c r="K1914">
        <v>0</v>
      </c>
      <c r="L1914">
        <v>0</v>
      </c>
      <c r="M1914">
        <v>0</v>
      </c>
      <c r="N1914">
        <v>0</v>
      </c>
      <c r="O1914">
        <v>12158</v>
      </c>
    </row>
    <row r="1915" spans="1:15">
      <c r="A1915" t="s">
        <v>29</v>
      </c>
      <c r="B1915" t="s">
        <v>43</v>
      </c>
      <c r="C1915" t="s">
        <v>44</v>
      </c>
      <c r="D1915" t="s">
        <v>32</v>
      </c>
      <c r="E1915">
        <v>23</v>
      </c>
      <c r="F1915" t="str">
        <f t="shared" si="29"/>
        <v>Average Per Premise1-in-10September System Peak Day50% Cycling23</v>
      </c>
      <c r="G1915">
        <v>3.0751810000000002</v>
      </c>
      <c r="H1915">
        <v>2.9495040000000001</v>
      </c>
      <c r="I1915">
        <v>75.741299999999995</v>
      </c>
      <c r="J1915">
        <v>0</v>
      </c>
      <c r="K1915">
        <v>0</v>
      </c>
      <c r="L1915">
        <v>0</v>
      </c>
      <c r="M1915">
        <v>0</v>
      </c>
      <c r="N1915">
        <v>0</v>
      </c>
      <c r="O1915">
        <v>12158</v>
      </c>
    </row>
    <row r="1916" spans="1:15">
      <c r="A1916" t="s">
        <v>30</v>
      </c>
      <c r="B1916" t="s">
        <v>43</v>
      </c>
      <c r="C1916" t="s">
        <v>44</v>
      </c>
      <c r="D1916" t="s">
        <v>32</v>
      </c>
      <c r="E1916">
        <v>23</v>
      </c>
      <c r="F1916" t="str">
        <f t="shared" si="29"/>
        <v>Average Per Device1-in-10September System Peak Day50% Cycling23</v>
      </c>
      <c r="G1916">
        <v>2.6163780000000001</v>
      </c>
      <c r="H1916">
        <v>2.509452</v>
      </c>
      <c r="I1916">
        <v>75.741299999999995</v>
      </c>
      <c r="J1916">
        <v>0</v>
      </c>
      <c r="K1916">
        <v>0</v>
      </c>
      <c r="L1916">
        <v>0</v>
      </c>
      <c r="M1916">
        <v>0</v>
      </c>
      <c r="N1916">
        <v>0</v>
      </c>
      <c r="O1916">
        <v>12158</v>
      </c>
    </row>
    <row r="1917" spans="1:15">
      <c r="A1917" t="s">
        <v>52</v>
      </c>
      <c r="B1917" t="s">
        <v>43</v>
      </c>
      <c r="C1917" t="s">
        <v>44</v>
      </c>
      <c r="D1917" t="s">
        <v>32</v>
      </c>
      <c r="E1917">
        <v>23</v>
      </c>
      <c r="F1917" t="str">
        <f t="shared" si="29"/>
        <v>Aggregate1-in-10September System Peak Day50% Cycling23</v>
      </c>
      <c r="G1917">
        <v>37.38805</v>
      </c>
      <c r="H1917">
        <v>35.86007</v>
      </c>
      <c r="I1917">
        <v>75.741299999999995</v>
      </c>
      <c r="J1917">
        <v>0</v>
      </c>
      <c r="K1917">
        <v>0</v>
      </c>
      <c r="L1917">
        <v>0</v>
      </c>
      <c r="M1917">
        <v>0</v>
      </c>
      <c r="N1917">
        <v>0</v>
      </c>
      <c r="O1917">
        <v>12158</v>
      </c>
    </row>
    <row r="1918" spans="1:15">
      <c r="A1918" t="s">
        <v>31</v>
      </c>
      <c r="B1918" t="s">
        <v>43</v>
      </c>
      <c r="C1918" t="s">
        <v>44</v>
      </c>
      <c r="D1918" t="s">
        <v>32</v>
      </c>
      <c r="E1918">
        <v>24</v>
      </c>
      <c r="F1918" t="str">
        <f t="shared" si="29"/>
        <v>Average Per Ton1-in-10September System Peak Day50% Cycling24</v>
      </c>
      <c r="G1918">
        <v>0.61735620000000002</v>
      </c>
      <c r="H1918">
        <v>0.58664439999999995</v>
      </c>
      <c r="I1918">
        <v>75.285700000000006</v>
      </c>
      <c r="J1918">
        <v>0</v>
      </c>
      <c r="K1918">
        <v>0</v>
      </c>
      <c r="L1918">
        <v>0</v>
      </c>
      <c r="M1918">
        <v>0</v>
      </c>
      <c r="N1918">
        <v>0</v>
      </c>
      <c r="O1918">
        <v>12158</v>
      </c>
    </row>
    <row r="1919" spans="1:15">
      <c r="A1919" t="s">
        <v>29</v>
      </c>
      <c r="B1919" t="s">
        <v>43</v>
      </c>
      <c r="C1919" t="s">
        <v>44</v>
      </c>
      <c r="D1919" t="s">
        <v>32</v>
      </c>
      <c r="E1919">
        <v>24</v>
      </c>
      <c r="F1919" t="str">
        <f t="shared" si="29"/>
        <v>Average Per Premise1-in-10September System Peak Day50% Cycling24</v>
      </c>
      <c r="G1919">
        <v>2.5405850000000001</v>
      </c>
      <c r="H1919">
        <v>2.4141970000000001</v>
      </c>
      <c r="I1919">
        <v>75.285700000000006</v>
      </c>
      <c r="J1919">
        <v>0</v>
      </c>
      <c r="K1919">
        <v>0</v>
      </c>
      <c r="L1919">
        <v>0</v>
      </c>
      <c r="M1919">
        <v>0</v>
      </c>
      <c r="N1919">
        <v>0</v>
      </c>
      <c r="O1919">
        <v>12158</v>
      </c>
    </row>
    <row r="1920" spans="1:15">
      <c r="A1920" t="s">
        <v>30</v>
      </c>
      <c r="B1920" t="s">
        <v>43</v>
      </c>
      <c r="C1920" t="s">
        <v>44</v>
      </c>
      <c r="D1920" t="s">
        <v>32</v>
      </c>
      <c r="E1920">
        <v>24</v>
      </c>
      <c r="F1920" t="str">
        <f t="shared" si="29"/>
        <v>Average Per Device1-in-10September System Peak Day50% Cycling24</v>
      </c>
      <c r="G1920">
        <v>2.1615419999999999</v>
      </c>
      <c r="H1920">
        <v>2.054011</v>
      </c>
      <c r="I1920">
        <v>75.285700000000006</v>
      </c>
      <c r="J1920">
        <v>0</v>
      </c>
      <c r="K1920">
        <v>0</v>
      </c>
      <c r="L1920">
        <v>0</v>
      </c>
      <c r="M1920">
        <v>0</v>
      </c>
      <c r="N1920">
        <v>0</v>
      </c>
      <c r="O1920">
        <v>12158</v>
      </c>
    </row>
    <row r="1921" spans="1:15">
      <c r="A1921" t="s">
        <v>52</v>
      </c>
      <c r="B1921" t="s">
        <v>43</v>
      </c>
      <c r="C1921" t="s">
        <v>44</v>
      </c>
      <c r="D1921" t="s">
        <v>32</v>
      </c>
      <c r="E1921">
        <v>24</v>
      </c>
      <c r="F1921" t="str">
        <f t="shared" si="29"/>
        <v>Aggregate1-in-10September System Peak Day50% Cycling24</v>
      </c>
      <c r="G1921">
        <v>30.88843</v>
      </c>
      <c r="H1921">
        <v>29.35181</v>
      </c>
      <c r="I1921">
        <v>75.285700000000006</v>
      </c>
      <c r="J1921">
        <v>0</v>
      </c>
      <c r="K1921">
        <v>0</v>
      </c>
      <c r="L1921">
        <v>0</v>
      </c>
      <c r="M1921">
        <v>0</v>
      </c>
      <c r="N1921">
        <v>0</v>
      </c>
      <c r="O1921">
        <v>12158</v>
      </c>
    </row>
    <row r="1922" spans="1:15">
      <c r="A1922" t="s">
        <v>31</v>
      </c>
      <c r="B1922" t="s">
        <v>43</v>
      </c>
      <c r="C1922" t="s">
        <v>44</v>
      </c>
      <c r="D1922" t="s">
        <v>27</v>
      </c>
      <c r="E1922">
        <v>1</v>
      </c>
      <c r="F1922" t="str">
        <f t="shared" si="29"/>
        <v>Average Per Ton1-in-10September System Peak DayAll1</v>
      </c>
      <c r="G1922">
        <v>0.3993853</v>
      </c>
      <c r="H1922">
        <v>0.3993853</v>
      </c>
      <c r="I1922">
        <v>76.696299999999994</v>
      </c>
      <c r="J1922">
        <v>0</v>
      </c>
      <c r="K1922">
        <v>0</v>
      </c>
      <c r="L1922">
        <v>0</v>
      </c>
      <c r="M1922">
        <v>0</v>
      </c>
      <c r="N1922">
        <v>0</v>
      </c>
      <c r="O1922">
        <v>23602</v>
      </c>
    </row>
    <row r="1923" spans="1:15">
      <c r="A1923" t="s">
        <v>29</v>
      </c>
      <c r="B1923" t="s">
        <v>43</v>
      </c>
      <c r="C1923" t="s">
        <v>44</v>
      </c>
      <c r="D1923" t="s">
        <v>27</v>
      </c>
      <c r="E1923">
        <v>1</v>
      </c>
      <c r="F1923" t="str">
        <f t="shared" ref="F1923:F1986" si="30">CONCATENATE(A1923,B1923,C1923,D1923,E1923)</f>
        <v>Average Per Premise1-in-10September System Peak DayAll1</v>
      </c>
      <c r="G1923">
        <v>1.7120139999999999</v>
      </c>
      <c r="H1923">
        <v>1.7120139999999999</v>
      </c>
      <c r="I1923">
        <v>76.696299999999994</v>
      </c>
      <c r="J1923">
        <v>0</v>
      </c>
      <c r="K1923">
        <v>0</v>
      </c>
      <c r="L1923">
        <v>0</v>
      </c>
      <c r="M1923">
        <v>0</v>
      </c>
      <c r="N1923">
        <v>0</v>
      </c>
      <c r="O1923">
        <v>23602</v>
      </c>
    </row>
    <row r="1924" spans="1:15">
      <c r="A1924" t="s">
        <v>30</v>
      </c>
      <c r="B1924" t="s">
        <v>43</v>
      </c>
      <c r="C1924" t="s">
        <v>44</v>
      </c>
      <c r="D1924" t="s">
        <v>27</v>
      </c>
      <c r="E1924">
        <v>1</v>
      </c>
      <c r="F1924" t="str">
        <f t="shared" si="30"/>
        <v>Average Per Device1-in-10September System Peak DayAll1</v>
      </c>
      <c r="G1924">
        <v>1.4228810000000001</v>
      </c>
      <c r="H1924">
        <v>1.4228810000000001</v>
      </c>
      <c r="I1924">
        <v>76.696299999999994</v>
      </c>
      <c r="J1924">
        <v>0</v>
      </c>
      <c r="K1924">
        <v>0</v>
      </c>
      <c r="L1924">
        <v>0</v>
      </c>
      <c r="M1924">
        <v>0</v>
      </c>
      <c r="N1924">
        <v>0</v>
      </c>
      <c r="O1924">
        <v>23602</v>
      </c>
    </row>
    <row r="1925" spans="1:15">
      <c r="A1925" t="s">
        <v>52</v>
      </c>
      <c r="B1925" t="s">
        <v>43</v>
      </c>
      <c r="C1925" t="s">
        <v>44</v>
      </c>
      <c r="D1925" t="s">
        <v>27</v>
      </c>
      <c r="E1925">
        <v>1</v>
      </c>
      <c r="F1925" t="str">
        <f t="shared" si="30"/>
        <v>Aggregate1-in-10September System Peak DayAll1</v>
      </c>
      <c r="G1925">
        <v>40.406970000000001</v>
      </c>
      <c r="H1925">
        <v>40.406970000000001</v>
      </c>
      <c r="I1925">
        <v>76.696299999999994</v>
      </c>
      <c r="J1925">
        <v>0</v>
      </c>
      <c r="K1925">
        <v>0</v>
      </c>
      <c r="L1925">
        <v>0</v>
      </c>
      <c r="M1925">
        <v>0</v>
      </c>
      <c r="N1925">
        <v>0</v>
      </c>
      <c r="O1925">
        <v>23602</v>
      </c>
    </row>
    <row r="1926" spans="1:15">
      <c r="A1926" t="s">
        <v>31</v>
      </c>
      <c r="B1926" t="s">
        <v>43</v>
      </c>
      <c r="C1926" t="s">
        <v>44</v>
      </c>
      <c r="D1926" t="s">
        <v>27</v>
      </c>
      <c r="E1926">
        <v>2</v>
      </c>
      <c r="F1926" t="str">
        <f t="shared" si="30"/>
        <v>Average Per Ton1-in-10September System Peak DayAll2</v>
      </c>
      <c r="G1926">
        <v>0.34667399999999998</v>
      </c>
      <c r="H1926">
        <v>0.34667399999999998</v>
      </c>
      <c r="I1926">
        <v>75.945599999999999</v>
      </c>
      <c r="J1926">
        <v>0</v>
      </c>
      <c r="K1926">
        <v>0</v>
      </c>
      <c r="L1926">
        <v>0</v>
      </c>
      <c r="M1926">
        <v>0</v>
      </c>
      <c r="N1926">
        <v>0</v>
      </c>
      <c r="O1926">
        <v>23602</v>
      </c>
    </row>
    <row r="1927" spans="1:15">
      <c r="A1927" t="s">
        <v>29</v>
      </c>
      <c r="B1927" t="s">
        <v>43</v>
      </c>
      <c r="C1927" t="s">
        <v>44</v>
      </c>
      <c r="D1927" t="s">
        <v>27</v>
      </c>
      <c r="E1927">
        <v>2</v>
      </c>
      <c r="F1927" t="str">
        <f t="shared" si="30"/>
        <v>Average Per Premise1-in-10September System Peak DayAll2</v>
      </c>
      <c r="G1927">
        <v>1.4860610000000001</v>
      </c>
      <c r="H1927">
        <v>1.4860610000000001</v>
      </c>
      <c r="I1927">
        <v>75.945599999999999</v>
      </c>
      <c r="J1927">
        <v>0</v>
      </c>
      <c r="K1927">
        <v>0</v>
      </c>
      <c r="L1927">
        <v>0</v>
      </c>
      <c r="M1927">
        <v>0</v>
      </c>
      <c r="N1927">
        <v>0</v>
      </c>
      <c r="O1927">
        <v>23602</v>
      </c>
    </row>
    <row r="1928" spans="1:15">
      <c r="A1928" t="s">
        <v>30</v>
      </c>
      <c r="B1928" t="s">
        <v>43</v>
      </c>
      <c r="C1928" t="s">
        <v>44</v>
      </c>
      <c r="D1928" t="s">
        <v>27</v>
      </c>
      <c r="E1928">
        <v>2</v>
      </c>
      <c r="F1928" t="str">
        <f t="shared" si="30"/>
        <v>Average Per Device1-in-10September System Peak DayAll2</v>
      </c>
      <c r="G1928">
        <v>1.235088</v>
      </c>
      <c r="H1928">
        <v>1.235088</v>
      </c>
      <c r="I1928">
        <v>75.945599999999999</v>
      </c>
      <c r="J1928">
        <v>0</v>
      </c>
      <c r="K1928">
        <v>0</v>
      </c>
      <c r="L1928">
        <v>0</v>
      </c>
      <c r="M1928">
        <v>0</v>
      </c>
      <c r="N1928">
        <v>0</v>
      </c>
      <c r="O1928">
        <v>23602</v>
      </c>
    </row>
    <row r="1929" spans="1:15">
      <c r="A1929" t="s">
        <v>52</v>
      </c>
      <c r="B1929" t="s">
        <v>43</v>
      </c>
      <c r="C1929" t="s">
        <v>44</v>
      </c>
      <c r="D1929" t="s">
        <v>27</v>
      </c>
      <c r="E1929">
        <v>2</v>
      </c>
      <c r="F1929" t="str">
        <f t="shared" si="30"/>
        <v>Aggregate1-in-10September System Peak DayAll2</v>
      </c>
      <c r="G1929">
        <v>35.074010000000001</v>
      </c>
      <c r="H1929">
        <v>35.074010000000001</v>
      </c>
      <c r="I1929">
        <v>75.945599999999999</v>
      </c>
      <c r="J1929">
        <v>0</v>
      </c>
      <c r="K1929">
        <v>0</v>
      </c>
      <c r="L1929">
        <v>0</v>
      </c>
      <c r="M1929">
        <v>0</v>
      </c>
      <c r="N1929">
        <v>0</v>
      </c>
      <c r="O1929">
        <v>23602</v>
      </c>
    </row>
    <row r="1930" spans="1:15">
      <c r="A1930" t="s">
        <v>31</v>
      </c>
      <c r="B1930" t="s">
        <v>43</v>
      </c>
      <c r="C1930" t="s">
        <v>44</v>
      </c>
      <c r="D1930" t="s">
        <v>27</v>
      </c>
      <c r="E1930">
        <v>3</v>
      </c>
      <c r="F1930" t="str">
        <f t="shared" si="30"/>
        <v>Average Per Ton1-in-10September System Peak DayAll3</v>
      </c>
      <c r="G1930">
        <v>0.31351879999999999</v>
      </c>
      <c r="H1930">
        <v>0.31351879999999999</v>
      </c>
      <c r="I1930">
        <v>75.627899999999997</v>
      </c>
      <c r="J1930">
        <v>0</v>
      </c>
      <c r="K1930">
        <v>0</v>
      </c>
      <c r="L1930">
        <v>0</v>
      </c>
      <c r="M1930">
        <v>0</v>
      </c>
      <c r="N1930">
        <v>0</v>
      </c>
      <c r="O1930">
        <v>23602</v>
      </c>
    </row>
    <row r="1931" spans="1:15">
      <c r="A1931" t="s">
        <v>29</v>
      </c>
      <c r="B1931" t="s">
        <v>43</v>
      </c>
      <c r="C1931" t="s">
        <v>44</v>
      </c>
      <c r="D1931" t="s">
        <v>27</v>
      </c>
      <c r="E1931">
        <v>3</v>
      </c>
      <c r="F1931" t="str">
        <f t="shared" si="30"/>
        <v>Average Per Premise1-in-10September System Peak DayAll3</v>
      </c>
      <c r="G1931">
        <v>1.3439369999999999</v>
      </c>
      <c r="H1931">
        <v>1.3439369999999999</v>
      </c>
      <c r="I1931">
        <v>75.627899999999997</v>
      </c>
      <c r="J1931">
        <v>0</v>
      </c>
      <c r="K1931">
        <v>0</v>
      </c>
      <c r="L1931">
        <v>0</v>
      </c>
      <c r="M1931">
        <v>0</v>
      </c>
      <c r="N1931">
        <v>0</v>
      </c>
      <c r="O1931">
        <v>23602</v>
      </c>
    </row>
    <row r="1932" spans="1:15">
      <c r="A1932" t="s">
        <v>30</v>
      </c>
      <c r="B1932" t="s">
        <v>43</v>
      </c>
      <c r="C1932" t="s">
        <v>44</v>
      </c>
      <c r="D1932" t="s">
        <v>27</v>
      </c>
      <c r="E1932">
        <v>3</v>
      </c>
      <c r="F1932" t="str">
        <f t="shared" si="30"/>
        <v>Average Per Device1-in-10September System Peak DayAll3</v>
      </c>
      <c r="G1932">
        <v>1.1169659999999999</v>
      </c>
      <c r="H1932">
        <v>1.1169659999999999</v>
      </c>
      <c r="I1932">
        <v>75.627899999999997</v>
      </c>
      <c r="J1932">
        <v>0</v>
      </c>
      <c r="K1932">
        <v>0</v>
      </c>
      <c r="L1932">
        <v>0</v>
      </c>
      <c r="M1932">
        <v>0</v>
      </c>
      <c r="N1932">
        <v>0</v>
      </c>
      <c r="O1932">
        <v>23602</v>
      </c>
    </row>
    <row r="1933" spans="1:15">
      <c r="A1933" t="s">
        <v>52</v>
      </c>
      <c r="B1933" t="s">
        <v>43</v>
      </c>
      <c r="C1933" t="s">
        <v>44</v>
      </c>
      <c r="D1933" t="s">
        <v>27</v>
      </c>
      <c r="E1933">
        <v>3</v>
      </c>
      <c r="F1933" t="str">
        <f t="shared" si="30"/>
        <v>Aggregate1-in-10September System Peak DayAll3</v>
      </c>
      <c r="G1933">
        <v>31.7196</v>
      </c>
      <c r="H1933">
        <v>31.7196</v>
      </c>
      <c r="I1933">
        <v>75.627899999999997</v>
      </c>
      <c r="J1933">
        <v>0</v>
      </c>
      <c r="K1933">
        <v>0</v>
      </c>
      <c r="L1933">
        <v>0</v>
      </c>
      <c r="M1933">
        <v>0</v>
      </c>
      <c r="N1933">
        <v>0</v>
      </c>
      <c r="O1933">
        <v>23602</v>
      </c>
    </row>
    <row r="1934" spans="1:15">
      <c r="A1934" t="s">
        <v>31</v>
      </c>
      <c r="B1934" t="s">
        <v>43</v>
      </c>
      <c r="C1934" t="s">
        <v>44</v>
      </c>
      <c r="D1934" t="s">
        <v>27</v>
      </c>
      <c r="E1934">
        <v>4</v>
      </c>
      <c r="F1934" t="str">
        <f t="shared" si="30"/>
        <v>Average Per Ton1-in-10September System Peak DayAll4</v>
      </c>
      <c r="G1934">
        <v>0.28386220000000001</v>
      </c>
      <c r="H1934">
        <v>0.28386220000000001</v>
      </c>
      <c r="I1934">
        <v>74.840199999999996</v>
      </c>
      <c r="J1934">
        <v>0</v>
      </c>
      <c r="K1934">
        <v>0</v>
      </c>
      <c r="L1934">
        <v>0</v>
      </c>
      <c r="M1934">
        <v>0</v>
      </c>
      <c r="N1934">
        <v>0</v>
      </c>
      <c r="O1934">
        <v>23602</v>
      </c>
    </row>
    <row r="1935" spans="1:15">
      <c r="A1935" t="s">
        <v>29</v>
      </c>
      <c r="B1935" t="s">
        <v>43</v>
      </c>
      <c r="C1935" t="s">
        <v>44</v>
      </c>
      <c r="D1935" t="s">
        <v>27</v>
      </c>
      <c r="E1935">
        <v>4</v>
      </c>
      <c r="F1935" t="str">
        <f t="shared" si="30"/>
        <v>Average Per Premise1-in-10September System Peak DayAll4</v>
      </c>
      <c r="G1935">
        <v>1.2168099999999999</v>
      </c>
      <c r="H1935">
        <v>1.2168099999999999</v>
      </c>
      <c r="I1935">
        <v>74.840199999999996</v>
      </c>
      <c r="J1935">
        <v>0</v>
      </c>
      <c r="K1935">
        <v>0</v>
      </c>
      <c r="L1935">
        <v>0</v>
      </c>
      <c r="M1935">
        <v>0</v>
      </c>
      <c r="N1935">
        <v>0</v>
      </c>
      <c r="O1935">
        <v>23602</v>
      </c>
    </row>
    <row r="1936" spans="1:15">
      <c r="A1936" t="s">
        <v>30</v>
      </c>
      <c r="B1936" t="s">
        <v>43</v>
      </c>
      <c r="C1936" t="s">
        <v>44</v>
      </c>
      <c r="D1936" t="s">
        <v>27</v>
      </c>
      <c r="E1936">
        <v>4</v>
      </c>
      <c r="F1936" t="str">
        <f t="shared" si="30"/>
        <v>Average Per Device1-in-10September System Peak DayAll4</v>
      </c>
      <c r="G1936">
        <v>1.011309</v>
      </c>
      <c r="H1936">
        <v>1.011309</v>
      </c>
      <c r="I1936">
        <v>74.840199999999996</v>
      </c>
      <c r="J1936">
        <v>0</v>
      </c>
      <c r="K1936">
        <v>0</v>
      </c>
      <c r="L1936">
        <v>0</v>
      </c>
      <c r="M1936">
        <v>0</v>
      </c>
      <c r="N1936">
        <v>0</v>
      </c>
      <c r="O1936">
        <v>23602</v>
      </c>
    </row>
    <row r="1937" spans="1:15">
      <c r="A1937" t="s">
        <v>52</v>
      </c>
      <c r="B1937" t="s">
        <v>43</v>
      </c>
      <c r="C1937" t="s">
        <v>44</v>
      </c>
      <c r="D1937" t="s">
        <v>27</v>
      </c>
      <c r="E1937">
        <v>4</v>
      </c>
      <c r="F1937" t="str">
        <f t="shared" si="30"/>
        <v>Aggregate1-in-10September System Peak DayAll4</v>
      </c>
      <c r="G1937">
        <v>28.719159999999999</v>
      </c>
      <c r="H1937">
        <v>28.719159999999999</v>
      </c>
      <c r="I1937">
        <v>74.840199999999996</v>
      </c>
      <c r="J1937">
        <v>0</v>
      </c>
      <c r="K1937">
        <v>0</v>
      </c>
      <c r="L1937">
        <v>0</v>
      </c>
      <c r="M1937">
        <v>0</v>
      </c>
      <c r="N1937">
        <v>0</v>
      </c>
      <c r="O1937">
        <v>23602</v>
      </c>
    </row>
    <row r="1938" spans="1:15">
      <c r="A1938" t="s">
        <v>31</v>
      </c>
      <c r="B1938" t="s">
        <v>43</v>
      </c>
      <c r="C1938" t="s">
        <v>44</v>
      </c>
      <c r="D1938" t="s">
        <v>27</v>
      </c>
      <c r="E1938">
        <v>5</v>
      </c>
      <c r="F1938" t="str">
        <f t="shared" si="30"/>
        <v>Average Per Ton1-in-10September System Peak DayAll5</v>
      </c>
      <c r="G1938">
        <v>0.27054479999999997</v>
      </c>
      <c r="H1938">
        <v>0.27054479999999997</v>
      </c>
      <c r="I1938">
        <v>75.063199999999995</v>
      </c>
      <c r="J1938">
        <v>0</v>
      </c>
      <c r="K1938">
        <v>0</v>
      </c>
      <c r="L1938">
        <v>0</v>
      </c>
      <c r="M1938">
        <v>0</v>
      </c>
      <c r="N1938">
        <v>0</v>
      </c>
      <c r="O1938">
        <v>23602</v>
      </c>
    </row>
    <row r="1939" spans="1:15">
      <c r="A1939" t="s">
        <v>29</v>
      </c>
      <c r="B1939" t="s">
        <v>43</v>
      </c>
      <c r="C1939" t="s">
        <v>44</v>
      </c>
      <c r="D1939" t="s">
        <v>27</v>
      </c>
      <c r="E1939">
        <v>5</v>
      </c>
      <c r="F1939" t="str">
        <f t="shared" si="30"/>
        <v>Average Per Premise1-in-10September System Peak DayAll5</v>
      </c>
      <c r="G1939">
        <v>1.159724</v>
      </c>
      <c r="H1939">
        <v>1.159724</v>
      </c>
      <c r="I1939">
        <v>75.063199999999995</v>
      </c>
      <c r="J1939">
        <v>0</v>
      </c>
      <c r="K1939">
        <v>0</v>
      </c>
      <c r="L1939">
        <v>0</v>
      </c>
      <c r="M1939">
        <v>0</v>
      </c>
      <c r="N1939">
        <v>0</v>
      </c>
      <c r="O1939">
        <v>23602</v>
      </c>
    </row>
    <row r="1940" spans="1:15">
      <c r="A1940" t="s">
        <v>30</v>
      </c>
      <c r="B1940" t="s">
        <v>43</v>
      </c>
      <c r="C1940" t="s">
        <v>44</v>
      </c>
      <c r="D1940" t="s">
        <v>27</v>
      </c>
      <c r="E1940">
        <v>5</v>
      </c>
      <c r="F1940" t="str">
        <f t="shared" si="30"/>
        <v>Average Per Device1-in-10September System Peak DayAll5</v>
      </c>
      <c r="G1940">
        <v>0.96386369999999999</v>
      </c>
      <c r="H1940">
        <v>0.96386369999999999</v>
      </c>
      <c r="I1940">
        <v>75.063199999999995</v>
      </c>
      <c r="J1940">
        <v>0</v>
      </c>
      <c r="K1940">
        <v>0</v>
      </c>
      <c r="L1940">
        <v>0</v>
      </c>
      <c r="M1940">
        <v>0</v>
      </c>
      <c r="N1940">
        <v>0</v>
      </c>
      <c r="O1940">
        <v>23602</v>
      </c>
    </row>
    <row r="1941" spans="1:15">
      <c r="A1941" t="s">
        <v>52</v>
      </c>
      <c r="B1941" t="s">
        <v>43</v>
      </c>
      <c r="C1941" t="s">
        <v>44</v>
      </c>
      <c r="D1941" t="s">
        <v>27</v>
      </c>
      <c r="E1941">
        <v>5</v>
      </c>
      <c r="F1941" t="str">
        <f t="shared" si="30"/>
        <v>Aggregate1-in-10September System Peak DayAll5</v>
      </c>
      <c r="G1941">
        <v>27.3718</v>
      </c>
      <c r="H1941">
        <v>27.3718</v>
      </c>
      <c r="I1941">
        <v>75.063199999999995</v>
      </c>
      <c r="J1941">
        <v>0</v>
      </c>
      <c r="K1941">
        <v>0</v>
      </c>
      <c r="L1941">
        <v>0</v>
      </c>
      <c r="M1941">
        <v>0</v>
      </c>
      <c r="N1941">
        <v>0</v>
      </c>
      <c r="O1941">
        <v>23602</v>
      </c>
    </row>
    <row r="1942" spans="1:15">
      <c r="A1942" t="s">
        <v>31</v>
      </c>
      <c r="B1942" t="s">
        <v>43</v>
      </c>
      <c r="C1942" t="s">
        <v>44</v>
      </c>
      <c r="D1942" t="s">
        <v>27</v>
      </c>
      <c r="E1942">
        <v>6</v>
      </c>
      <c r="F1942" t="str">
        <f t="shared" si="30"/>
        <v>Average Per Ton1-in-10September System Peak DayAll6</v>
      </c>
      <c r="G1942">
        <v>0.28379579999999999</v>
      </c>
      <c r="H1942">
        <v>0.28379579999999999</v>
      </c>
      <c r="I1942">
        <v>75.691999999999993</v>
      </c>
      <c r="J1942">
        <v>0</v>
      </c>
      <c r="K1942">
        <v>0</v>
      </c>
      <c r="L1942">
        <v>0</v>
      </c>
      <c r="M1942">
        <v>0</v>
      </c>
      <c r="N1942">
        <v>0</v>
      </c>
      <c r="O1942">
        <v>23602</v>
      </c>
    </row>
    <row r="1943" spans="1:15">
      <c r="A1943" t="s">
        <v>29</v>
      </c>
      <c r="B1943" t="s">
        <v>43</v>
      </c>
      <c r="C1943" t="s">
        <v>44</v>
      </c>
      <c r="D1943" t="s">
        <v>27</v>
      </c>
      <c r="E1943">
        <v>6</v>
      </c>
      <c r="F1943" t="str">
        <f t="shared" si="30"/>
        <v>Average Per Premise1-in-10September System Peak DayAll6</v>
      </c>
      <c r="G1943">
        <v>1.216526</v>
      </c>
      <c r="H1943">
        <v>1.216526</v>
      </c>
      <c r="I1943">
        <v>75.691999999999993</v>
      </c>
      <c r="J1943">
        <v>0</v>
      </c>
      <c r="K1943">
        <v>0</v>
      </c>
      <c r="L1943">
        <v>0</v>
      </c>
      <c r="M1943">
        <v>0</v>
      </c>
      <c r="N1943">
        <v>0</v>
      </c>
      <c r="O1943">
        <v>23602</v>
      </c>
    </row>
    <row r="1944" spans="1:15">
      <c r="A1944" t="s">
        <v>30</v>
      </c>
      <c r="B1944" t="s">
        <v>43</v>
      </c>
      <c r="C1944" t="s">
        <v>44</v>
      </c>
      <c r="D1944" t="s">
        <v>27</v>
      </c>
      <c r="E1944">
        <v>6</v>
      </c>
      <c r="F1944" t="str">
        <f t="shared" si="30"/>
        <v>Average Per Device1-in-10September System Peak DayAll6</v>
      </c>
      <c r="G1944">
        <v>1.0110730000000001</v>
      </c>
      <c r="H1944">
        <v>1.0110730000000001</v>
      </c>
      <c r="I1944">
        <v>75.691999999999993</v>
      </c>
      <c r="J1944">
        <v>0</v>
      </c>
      <c r="K1944">
        <v>0</v>
      </c>
      <c r="L1944">
        <v>0</v>
      </c>
      <c r="M1944">
        <v>0</v>
      </c>
      <c r="N1944">
        <v>0</v>
      </c>
      <c r="O1944">
        <v>23602</v>
      </c>
    </row>
    <row r="1945" spans="1:15">
      <c r="A1945" t="s">
        <v>52</v>
      </c>
      <c r="B1945" t="s">
        <v>43</v>
      </c>
      <c r="C1945" t="s">
        <v>44</v>
      </c>
      <c r="D1945" t="s">
        <v>27</v>
      </c>
      <c r="E1945">
        <v>6</v>
      </c>
      <c r="F1945" t="str">
        <f t="shared" si="30"/>
        <v>Aggregate1-in-10September System Peak DayAll6</v>
      </c>
      <c r="G1945">
        <v>28.71245</v>
      </c>
      <c r="H1945">
        <v>28.71245</v>
      </c>
      <c r="I1945">
        <v>75.691999999999993</v>
      </c>
      <c r="J1945">
        <v>0</v>
      </c>
      <c r="K1945">
        <v>0</v>
      </c>
      <c r="L1945">
        <v>0</v>
      </c>
      <c r="M1945">
        <v>0</v>
      </c>
      <c r="N1945">
        <v>0</v>
      </c>
      <c r="O1945">
        <v>23602</v>
      </c>
    </row>
    <row r="1946" spans="1:15">
      <c r="A1946" t="s">
        <v>31</v>
      </c>
      <c r="B1946" t="s">
        <v>43</v>
      </c>
      <c r="C1946" t="s">
        <v>44</v>
      </c>
      <c r="D1946" t="s">
        <v>27</v>
      </c>
      <c r="E1946">
        <v>7</v>
      </c>
      <c r="F1946" t="str">
        <f t="shared" si="30"/>
        <v>Average Per Ton1-in-10September System Peak DayAll7</v>
      </c>
      <c r="G1946">
        <v>0.32612920000000001</v>
      </c>
      <c r="H1946">
        <v>0.32612920000000001</v>
      </c>
      <c r="I1946">
        <v>76.418099999999995</v>
      </c>
      <c r="J1946">
        <v>0</v>
      </c>
      <c r="K1946">
        <v>0</v>
      </c>
      <c r="L1946">
        <v>0</v>
      </c>
      <c r="M1946">
        <v>0</v>
      </c>
      <c r="N1946">
        <v>0</v>
      </c>
      <c r="O1946">
        <v>23602</v>
      </c>
    </row>
    <row r="1947" spans="1:15">
      <c r="A1947" t="s">
        <v>29</v>
      </c>
      <c r="B1947" t="s">
        <v>43</v>
      </c>
      <c r="C1947" t="s">
        <v>44</v>
      </c>
      <c r="D1947" t="s">
        <v>27</v>
      </c>
      <c r="E1947">
        <v>7</v>
      </c>
      <c r="F1947" t="str">
        <f t="shared" si="30"/>
        <v>Average Per Premise1-in-10September System Peak DayAll7</v>
      </c>
      <c r="G1947">
        <v>1.397993</v>
      </c>
      <c r="H1947">
        <v>1.397993</v>
      </c>
      <c r="I1947">
        <v>76.418099999999995</v>
      </c>
      <c r="J1947">
        <v>0</v>
      </c>
      <c r="K1947">
        <v>0</v>
      </c>
      <c r="L1947">
        <v>0</v>
      </c>
      <c r="M1947">
        <v>0</v>
      </c>
      <c r="N1947">
        <v>0</v>
      </c>
      <c r="O1947">
        <v>23602</v>
      </c>
    </row>
    <row r="1948" spans="1:15">
      <c r="A1948" t="s">
        <v>30</v>
      </c>
      <c r="B1948" t="s">
        <v>43</v>
      </c>
      <c r="C1948" t="s">
        <v>44</v>
      </c>
      <c r="D1948" t="s">
        <v>27</v>
      </c>
      <c r="E1948">
        <v>7</v>
      </c>
      <c r="F1948" t="str">
        <f t="shared" si="30"/>
        <v>Average Per Device1-in-10September System Peak DayAll7</v>
      </c>
      <c r="G1948">
        <v>1.1618930000000001</v>
      </c>
      <c r="H1948">
        <v>1.1618930000000001</v>
      </c>
      <c r="I1948">
        <v>76.418099999999995</v>
      </c>
      <c r="J1948">
        <v>0</v>
      </c>
      <c r="K1948">
        <v>0</v>
      </c>
      <c r="L1948">
        <v>0</v>
      </c>
      <c r="M1948">
        <v>0</v>
      </c>
      <c r="N1948">
        <v>0</v>
      </c>
      <c r="O1948">
        <v>23602</v>
      </c>
    </row>
    <row r="1949" spans="1:15">
      <c r="A1949" t="s">
        <v>52</v>
      </c>
      <c r="B1949" t="s">
        <v>43</v>
      </c>
      <c r="C1949" t="s">
        <v>44</v>
      </c>
      <c r="D1949" t="s">
        <v>27</v>
      </c>
      <c r="E1949">
        <v>7</v>
      </c>
      <c r="F1949" t="str">
        <f t="shared" si="30"/>
        <v>Aggregate1-in-10September System Peak DayAll7</v>
      </c>
      <c r="G1949">
        <v>32.995429999999999</v>
      </c>
      <c r="H1949">
        <v>32.995429999999999</v>
      </c>
      <c r="I1949">
        <v>76.418099999999995</v>
      </c>
      <c r="J1949">
        <v>0</v>
      </c>
      <c r="K1949">
        <v>0</v>
      </c>
      <c r="L1949">
        <v>0</v>
      </c>
      <c r="M1949">
        <v>0</v>
      </c>
      <c r="N1949">
        <v>0</v>
      </c>
      <c r="O1949">
        <v>23602</v>
      </c>
    </row>
    <row r="1950" spans="1:15">
      <c r="A1950" t="s">
        <v>31</v>
      </c>
      <c r="B1950" t="s">
        <v>43</v>
      </c>
      <c r="C1950" t="s">
        <v>44</v>
      </c>
      <c r="D1950" t="s">
        <v>27</v>
      </c>
      <c r="E1950">
        <v>8</v>
      </c>
      <c r="F1950" t="str">
        <f t="shared" si="30"/>
        <v>Average Per Ton1-in-10September System Peak DayAll8</v>
      </c>
      <c r="G1950">
        <v>0.34623890000000002</v>
      </c>
      <c r="H1950">
        <v>0.34623890000000002</v>
      </c>
      <c r="I1950">
        <v>81.633799999999994</v>
      </c>
      <c r="J1950">
        <v>0</v>
      </c>
      <c r="K1950">
        <v>0</v>
      </c>
      <c r="L1950">
        <v>0</v>
      </c>
      <c r="M1950">
        <v>0</v>
      </c>
      <c r="N1950">
        <v>0</v>
      </c>
      <c r="O1950">
        <v>23602</v>
      </c>
    </row>
    <row r="1951" spans="1:15">
      <c r="A1951" t="s">
        <v>29</v>
      </c>
      <c r="B1951" t="s">
        <v>43</v>
      </c>
      <c r="C1951" t="s">
        <v>44</v>
      </c>
      <c r="D1951" t="s">
        <v>27</v>
      </c>
      <c r="E1951">
        <v>8</v>
      </c>
      <c r="F1951" t="str">
        <f t="shared" si="30"/>
        <v>Average Per Premise1-in-10September System Peak DayAll8</v>
      </c>
      <c r="G1951">
        <v>1.4841960000000001</v>
      </c>
      <c r="H1951">
        <v>1.4841960000000001</v>
      </c>
      <c r="I1951">
        <v>81.633799999999994</v>
      </c>
      <c r="J1951">
        <v>0</v>
      </c>
      <c r="K1951">
        <v>0</v>
      </c>
      <c r="L1951">
        <v>0</v>
      </c>
      <c r="M1951">
        <v>0</v>
      </c>
      <c r="N1951">
        <v>0</v>
      </c>
      <c r="O1951">
        <v>23602</v>
      </c>
    </row>
    <row r="1952" spans="1:15">
      <c r="A1952" t="s">
        <v>30</v>
      </c>
      <c r="B1952" t="s">
        <v>43</v>
      </c>
      <c r="C1952" t="s">
        <v>44</v>
      </c>
      <c r="D1952" t="s">
        <v>27</v>
      </c>
      <c r="E1952">
        <v>8</v>
      </c>
      <c r="F1952" t="str">
        <f t="shared" si="30"/>
        <v>Average Per Device1-in-10September System Peak DayAll8</v>
      </c>
      <c r="G1952">
        <v>1.2335370000000001</v>
      </c>
      <c r="H1952">
        <v>1.2335370000000001</v>
      </c>
      <c r="I1952">
        <v>81.633799999999994</v>
      </c>
      <c r="J1952">
        <v>0</v>
      </c>
      <c r="K1952">
        <v>0</v>
      </c>
      <c r="L1952">
        <v>0</v>
      </c>
      <c r="M1952">
        <v>0</v>
      </c>
      <c r="N1952">
        <v>0</v>
      </c>
      <c r="O1952">
        <v>23602</v>
      </c>
    </row>
    <row r="1953" spans="1:15">
      <c r="A1953" t="s">
        <v>52</v>
      </c>
      <c r="B1953" t="s">
        <v>43</v>
      </c>
      <c r="C1953" t="s">
        <v>44</v>
      </c>
      <c r="D1953" t="s">
        <v>27</v>
      </c>
      <c r="E1953">
        <v>8</v>
      </c>
      <c r="F1953" t="str">
        <f t="shared" si="30"/>
        <v>Aggregate1-in-10September System Peak DayAll8</v>
      </c>
      <c r="G1953">
        <v>35.029989999999998</v>
      </c>
      <c r="H1953">
        <v>35.029989999999998</v>
      </c>
      <c r="I1953">
        <v>81.633799999999994</v>
      </c>
      <c r="J1953">
        <v>0</v>
      </c>
      <c r="K1953">
        <v>0</v>
      </c>
      <c r="L1953">
        <v>0</v>
      </c>
      <c r="M1953">
        <v>0</v>
      </c>
      <c r="N1953">
        <v>0</v>
      </c>
      <c r="O1953">
        <v>23602</v>
      </c>
    </row>
    <row r="1954" spans="1:15">
      <c r="A1954" t="s">
        <v>31</v>
      </c>
      <c r="B1954" t="s">
        <v>43</v>
      </c>
      <c r="C1954" t="s">
        <v>44</v>
      </c>
      <c r="D1954" t="s">
        <v>27</v>
      </c>
      <c r="E1954">
        <v>9</v>
      </c>
      <c r="F1954" t="str">
        <f t="shared" si="30"/>
        <v>Average Per Ton1-in-10September System Peak DayAll9</v>
      </c>
      <c r="G1954">
        <v>0.37883480000000003</v>
      </c>
      <c r="H1954">
        <v>0.37883480000000003</v>
      </c>
      <c r="I1954">
        <v>87.000299999999996</v>
      </c>
      <c r="J1954">
        <v>0</v>
      </c>
      <c r="K1954">
        <v>0</v>
      </c>
      <c r="L1954">
        <v>0</v>
      </c>
      <c r="M1954">
        <v>0</v>
      </c>
      <c r="N1954">
        <v>0</v>
      </c>
      <c r="O1954">
        <v>23602</v>
      </c>
    </row>
    <row r="1955" spans="1:15">
      <c r="A1955" t="s">
        <v>29</v>
      </c>
      <c r="B1955" t="s">
        <v>43</v>
      </c>
      <c r="C1955" t="s">
        <v>44</v>
      </c>
      <c r="D1955" t="s">
        <v>27</v>
      </c>
      <c r="E1955">
        <v>9</v>
      </c>
      <c r="F1955" t="str">
        <f t="shared" si="30"/>
        <v>Average Per Premise1-in-10September System Peak DayAll9</v>
      </c>
      <c r="G1955">
        <v>1.6239220000000001</v>
      </c>
      <c r="H1955">
        <v>1.6239220000000001</v>
      </c>
      <c r="I1955">
        <v>87.000299999999996</v>
      </c>
      <c r="J1955">
        <v>0</v>
      </c>
      <c r="K1955">
        <v>0</v>
      </c>
      <c r="L1955">
        <v>0</v>
      </c>
      <c r="M1955">
        <v>0</v>
      </c>
      <c r="N1955">
        <v>0</v>
      </c>
      <c r="O1955">
        <v>23602</v>
      </c>
    </row>
    <row r="1956" spans="1:15">
      <c r="A1956" t="s">
        <v>30</v>
      </c>
      <c r="B1956" t="s">
        <v>43</v>
      </c>
      <c r="C1956" t="s">
        <v>44</v>
      </c>
      <c r="D1956" t="s">
        <v>27</v>
      </c>
      <c r="E1956">
        <v>9</v>
      </c>
      <c r="F1956" t="str">
        <f t="shared" si="30"/>
        <v>Average Per Device1-in-10September System Peak DayAll9</v>
      </c>
      <c r="G1956">
        <v>1.349666</v>
      </c>
      <c r="H1956">
        <v>1.349666</v>
      </c>
      <c r="I1956">
        <v>87.000299999999996</v>
      </c>
      <c r="J1956">
        <v>0</v>
      </c>
      <c r="K1956">
        <v>0</v>
      </c>
      <c r="L1956">
        <v>0</v>
      </c>
      <c r="M1956">
        <v>0</v>
      </c>
      <c r="N1956">
        <v>0</v>
      </c>
      <c r="O1956">
        <v>23602</v>
      </c>
    </row>
    <row r="1957" spans="1:15">
      <c r="A1957" t="s">
        <v>52</v>
      </c>
      <c r="B1957" t="s">
        <v>43</v>
      </c>
      <c r="C1957" t="s">
        <v>44</v>
      </c>
      <c r="D1957" t="s">
        <v>27</v>
      </c>
      <c r="E1957">
        <v>9</v>
      </c>
      <c r="F1957" t="str">
        <f t="shared" si="30"/>
        <v>Aggregate1-in-10September System Peak DayAll9</v>
      </c>
      <c r="G1957">
        <v>38.327809999999999</v>
      </c>
      <c r="H1957">
        <v>38.327809999999999</v>
      </c>
      <c r="I1957">
        <v>87.000299999999996</v>
      </c>
      <c r="J1957">
        <v>0</v>
      </c>
      <c r="K1957">
        <v>0</v>
      </c>
      <c r="L1957">
        <v>0</v>
      </c>
      <c r="M1957">
        <v>0</v>
      </c>
      <c r="N1957">
        <v>0</v>
      </c>
      <c r="O1957">
        <v>23602</v>
      </c>
    </row>
    <row r="1958" spans="1:15">
      <c r="A1958" t="s">
        <v>31</v>
      </c>
      <c r="B1958" t="s">
        <v>43</v>
      </c>
      <c r="C1958" t="s">
        <v>44</v>
      </c>
      <c r="D1958" t="s">
        <v>27</v>
      </c>
      <c r="E1958">
        <v>10</v>
      </c>
      <c r="F1958" t="str">
        <f t="shared" si="30"/>
        <v>Average Per Ton1-in-10September System Peak DayAll10</v>
      </c>
      <c r="G1958">
        <v>0.41902420000000001</v>
      </c>
      <c r="H1958">
        <v>0.41902420000000001</v>
      </c>
      <c r="I1958">
        <v>92.077200000000005</v>
      </c>
      <c r="J1958">
        <v>0</v>
      </c>
      <c r="K1958">
        <v>0</v>
      </c>
      <c r="L1958">
        <v>0</v>
      </c>
      <c r="M1958">
        <v>0</v>
      </c>
      <c r="N1958">
        <v>0</v>
      </c>
      <c r="O1958">
        <v>23602</v>
      </c>
    </row>
    <row r="1959" spans="1:15">
      <c r="A1959" t="s">
        <v>29</v>
      </c>
      <c r="B1959" t="s">
        <v>43</v>
      </c>
      <c r="C1959" t="s">
        <v>44</v>
      </c>
      <c r="D1959" t="s">
        <v>27</v>
      </c>
      <c r="E1959">
        <v>10</v>
      </c>
      <c r="F1959" t="str">
        <f t="shared" si="30"/>
        <v>Average Per Premise1-in-10September System Peak DayAll10</v>
      </c>
      <c r="G1959">
        <v>1.7961990000000001</v>
      </c>
      <c r="H1959">
        <v>1.7961990000000001</v>
      </c>
      <c r="I1959">
        <v>92.077200000000005</v>
      </c>
      <c r="J1959">
        <v>0</v>
      </c>
      <c r="K1959">
        <v>0</v>
      </c>
      <c r="L1959">
        <v>0</v>
      </c>
      <c r="M1959">
        <v>0</v>
      </c>
      <c r="N1959">
        <v>0</v>
      </c>
      <c r="O1959">
        <v>23602</v>
      </c>
    </row>
    <row r="1960" spans="1:15">
      <c r="A1960" t="s">
        <v>30</v>
      </c>
      <c r="B1960" t="s">
        <v>43</v>
      </c>
      <c r="C1960" t="s">
        <v>44</v>
      </c>
      <c r="D1960" t="s">
        <v>27</v>
      </c>
      <c r="E1960">
        <v>10</v>
      </c>
      <c r="F1960" t="str">
        <f t="shared" si="30"/>
        <v>Average Per Device1-in-10September System Peak DayAll10</v>
      </c>
      <c r="G1960">
        <v>1.492848</v>
      </c>
      <c r="H1960">
        <v>1.492848</v>
      </c>
      <c r="I1960">
        <v>92.077200000000005</v>
      </c>
      <c r="J1960">
        <v>0</v>
      </c>
      <c r="K1960">
        <v>0</v>
      </c>
      <c r="L1960">
        <v>0</v>
      </c>
      <c r="M1960">
        <v>0</v>
      </c>
      <c r="N1960">
        <v>0</v>
      </c>
      <c r="O1960">
        <v>23602</v>
      </c>
    </row>
    <row r="1961" spans="1:15">
      <c r="A1961" t="s">
        <v>52</v>
      </c>
      <c r="B1961" t="s">
        <v>43</v>
      </c>
      <c r="C1961" t="s">
        <v>44</v>
      </c>
      <c r="D1961" t="s">
        <v>27</v>
      </c>
      <c r="E1961">
        <v>10</v>
      </c>
      <c r="F1961" t="str">
        <f t="shared" si="30"/>
        <v>Aggregate1-in-10September System Peak DayAll10</v>
      </c>
      <c r="G1961">
        <v>42.393889999999999</v>
      </c>
      <c r="H1961">
        <v>42.393889999999999</v>
      </c>
      <c r="I1961">
        <v>92.077200000000005</v>
      </c>
      <c r="J1961">
        <v>0</v>
      </c>
      <c r="K1961">
        <v>0</v>
      </c>
      <c r="L1961">
        <v>0</v>
      </c>
      <c r="M1961">
        <v>0</v>
      </c>
      <c r="N1961">
        <v>0</v>
      </c>
      <c r="O1961">
        <v>23602</v>
      </c>
    </row>
    <row r="1962" spans="1:15">
      <c r="A1962" t="s">
        <v>31</v>
      </c>
      <c r="B1962" t="s">
        <v>43</v>
      </c>
      <c r="C1962" t="s">
        <v>44</v>
      </c>
      <c r="D1962" t="s">
        <v>27</v>
      </c>
      <c r="E1962">
        <v>11</v>
      </c>
      <c r="F1962" t="str">
        <f t="shared" si="30"/>
        <v>Average Per Ton1-in-10September System Peak DayAll11</v>
      </c>
      <c r="G1962">
        <v>0.4957085</v>
      </c>
      <c r="H1962">
        <v>0.4957085</v>
      </c>
      <c r="I1962">
        <v>97.383899999999997</v>
      </c>
      <c r="J1962">
        <v>0</v>
      </c>
      <c r="K1962">
        <v>0</v>
      </c>
      <c r="L1962">
        <v>0</v>
      </c>
      <c r="M1962">
        <v>0</v>
      </c>
      <c r="N1962">
        <v>0</v>
      </c>
      <c r="O1962">
        <v>23602</v>
      </c>
    </row>
    <row r="1963" spans="1:15">
      <c r="A1963" t="s">
        <v>29</v>
      </c>
      <c r="B1963" t="s">
        <v>43</v>
      </c>
      <c r="C1963" t="s">
        <v>44</v>
      </c>
      <c r="D1963" t="s">
        <v>27</v>
      </c>
      <c r="E1963">
        <v>11</v>
      </c>
      <c r="F1963" t="str">
        <f t="shared" si="30"/>
        <v>Average Per Premise1-in-10September System Peak DayAll11</v>
      </c>
      <c r="G1963">
        <v>2.1249159999999998</v>
      </c>
      <c r="H1963">
        <v>2.1249159999999998</v>
      </c>
      <c r="I1963">
        <v>97.383899999999997</v>
      </c>
      <c r="J1963">
        <v>0</v>
      </c>
      <c r="K1963">
        <v>0</v>
      </c>
      <c r="L1963">
        <v>0</v>
      </c>
      <c r="M1963">
        <v>0</v>
      </c>
      <c r="N1963">
        <v>0</v>
      </c>
      <c r="O1963">
        <v>23602</v>
      </c>
    </row>
    <row r="1964" spans="1:15">
      <c r="A1964" t="s">
        <v>30</v>
      </c>
      <c r="B1964" t="s">
        <v>43</v>
      </c>
      <c r="C1964" t="s">
        <v>44</v>
      </c>
      <c r="D1964" t="s">
        <v>27</v>
      </c>
      <c r="E1964">
        <v>11</v>
      </c>
      <c r="F1964" t="str">
        <f t="shared" si="30"/>
        <v>Average Per Device1-in-10September System Peak DayAll11</v>
      </c>
      <c r="G1964">
        <v>1.766049</v>
      </c>
      <c r="H1964">
        <v>1.766049</v>
      </c>
      <c r="I1964">
        <v>97.383899999999997</v>
      </c>
      <c r="J1964">
        <v>0</v>
      </c>
      <c r="K1964">
        <v>0</v>
      </c>
      <c r="L1964">
        <v>0</v>
      </c>
      <c r="M1964">
        <v>0</v>
      </c>
      <c r="N1964">
        <v>0</v>
      </c>
      <c r="O1964">
        <v>23602</v>
      </c>
    </row>
    <row r="1965" spans="1:15">
      <c r="A1965" t="s">
        <v>52</v>
      </c>
      <c r="B1965" t="s">
        <v>43</v>
      </c>
      <c r="C1965" t="s">
        <v>44</v>
      </c>
      <c r="D1965" t="s">
        <v>27</v>
      </c>
      <c r="E1965">
        <v>11</v>
      </c>
      <c r="F1965" t="str">
        <f t="shared" si="30"/>
        <v>Aggregate1-in-10September System Peak DayAll11</v>
      </c>
      <c r="G1965">
        <v>50.152270000000001</v>
      </c>
      <c r="H1965">
        <v>50.152270000000001</v>
      </c>
      <c r="I1965">
        <v>97.383899999999997</v>
      </c>
      <c r="J1965">
        <v>0</v>
      </c>
      <c r="K1965">
        <v>0</v>
      </c>
      <c r="L1965">
        <v>0</v>
      </c>
      <c r="M1965">
        <v>0</v>
      </c>
      <c r="N1965">
        <v>0</v>
      </c>
      <c r="O1965">
        <v>23602</v>
      </c>
    </row>
    <row r="1966" spans="1:15">
      <c r="A1966" t="s">
        <v>31</v>
      </c>
      <c r="B1966" t="s">
        <v>43</v>
      </c>
      <c r="C1966" t="s">
        <v>44</v>
      </c>
      <c r="D1966" t="s">
        <v>27</v>
      </c>
      <c r="E1966">
        <v>12</v>
      </c>
      <c r="F1966" t="str">
        <f t="shared" si="30"/>
        <v>Average Per Ton1-in-10September System Peak DayAll12</v>
      </c>
      <c r="G1966">
        <v>0.58261929999999995</v>
      </c>
      <c r="H1966">
        <v>0.58261929999999995</v>
      </c>
      <c r="I1966">
        <v>100.65300000000001</v>
      </c>
      <c r="J1966">
        <v>0</v>
      </c>
      <c r="K1966">
        <v>0</v>
      </c>
      <c r="L1966">
        <v>0</v>
      </c>
      <c r="M1966">
        <v>0</v>
      </c>
      <c r="N1966">
        <v>0</v>
      </c>
      <c r="O1966">
        <v>23602</v>
      </c>
    </row>
    <row r="1967" spans="1:15">
      <c r="A1967" t="s">
        <v>29</v>
      </c>
      <c r="B1967" t="s">
        <v>43</v>
      </c>
      <c r="C1967" t="s">
        <v>44</v>
      </c>
      <c r="D1967" t="s">
        <v>27</v>
      </c>
      <c r="E1967">
        <v>12</v>
      </c>
      <c r="F1967" t="str">
        <f t="shared" si="30"/>
        <v>Average Per Premise1-in-10September System Peak DayAll12</v>
      </c>
      <c r="G1967">
        <v>2.4974699999999999</v>
      </c>
      <c r="H1967">
        <v>2.4974699999999999</v>
      </c>
      <c r="I1967">
        <v>100.65300000000001</v>
      </c>
      <c r="J1967">
        <v>0</v>
      </c>
      <c r="K1967">
        <v>0</v>
      </c>
      <c r="L1967">
        <v>0</v>
      </c>
      <c r="M1967">
        <v>0</v>
      </c>
      <c r="N1967">
        <v>0</v>
      </c>
      <c r="O1967">
        <v>23602</v>
      </c>
    </row>
    <row r="1968" spans="1:15">
      <c r="A1968" t="s">
        <v>30</v>
      </c>
      <c r="B1968" t="s">
        <v>43</v>
      </c>
      <c r="C1968" t="s">
        <v>44</v>
      </c>
      <c r="D1968" t="s">
        <v>27</v>
      </c>
      <c r="E1968">
        <v>12</v>
      </c>
      <c r="F1968" t="str">
        <f t="shared" si="30"/>
        <v>Average Per Device1-in-10September System Peak DayAll12</v>
      </c>
      <c r="G1968">
        <v>2.0756839999999999</v>
      </c>
      <c r="H1968">
        <v>2.0756839999999999</v>
      </c>
      <c r="I1968">
        <v>100.65300000000001</v>
      </c>
      <c r="J1968">
        <v>0</v>
      </c>
      <c r="K1968">
        <v>0</v>
      </c>
      <c r="L1968">
        <v>0</v>
      </c>
      <c r="M1968">
        <v>0</v>
      </c>
      <c r="N1968">
        <v>0</v>
      </c>
      <c r="O1968">
        <v>23602</v>
      </c>
    </row>
    <row r="1969" spans="1:15">
      <c r="A1969" t="s">
        <v>52</v>
      </c>
      <c r="B1969" t="s">
        <v>43</v>
      </c>
      <c r="C1969" t="s">
        <v>44</v>
      </c>
      <c r="D1969" t="s">
        <v>27</v>
      </c>
      <c r="E1969">
        <v>12</v>
      </c>
      <c r="F1969" t="str">
        <f t="shared" si="30"/>
        <v>Aggregate1-in-10September System Peak DayAll12</v>
      </c>
      <c r="G1969">
        <v>58.94529</v>
      </c>
      <c r="H1969">
        <v>58.94529</v>
      </c>
      <c r="I1969">
        <v>100.65300000000001</v>
      </c>
      <c r="J1969">
        <v>0</v>
      </c>
      <c r="K1969">
        <v>0</v>
      </c>
      <c r="L1969">
        <v>0</v>
      </c>
      <c r="M1969">
        <v>0</v>
      </c>
      <c r="N1969">
        <v>0</v>
      </c>
      <c r="O1969">
        <v>23602</v>
      </c>
    </row>
    <row r="1970" spans="1:15">
      <c r="A1970" t="s">
        <v>31</v>
      </c>
      <c r="B1970" t="s">
        <v>43</v>
      </c>
      <c r="C1970" t="s">
        <v>44</v>
      </c>
      <c r="D1970" t="s">
        <v>27</v>
      </c>
      <c r="E1970">
        <v>13</v>
      </c>
      <c r="F1970" t="str">
        <f t="shared" si="30"/>
        <v>Average Per Ton1-in-10September System Peak DayAll13</v>
      </c>
      <c r="G1970">
        <v>0.67149919999999996</v>
      </c>
      <c r="H1970">
        <v>0.67149919999999996</v>
      </c>
      <c r="I1970">
        <v>96.6036</v>
      </c>
      <c r="J1970">
        <v>0</v>
      </c>
      <c r="K1970">
        <v>0</v>
      </c>
      <c r="L1970">
        <v>0</v>
      </c>
      <c r="M1970">
        <v>0</v>
      </c>
      <c r="N1970">
        <v>0</v>
      </c>
      <c r="O1970">
        <v>23602</v>
      </c>
    </row>
    <row r="1971" spans="1:15">
      <c r="A1971" t="s">
        <v>29</v>
      </c>
      <c r="B1971" t="s">
        <v>43</v>
      </c>
      <c r="C1971" t="s">
        <v>44</v>
      </c>
      <c r="D1971" t="s">
        <v>27</v>
      </c>
      <c r="E1971">
        <v>13</v>
      </c>
      <c r="F1971" t="str">
        <f t="shared" si="30"/>
        <v>Average Per Premise1-in-10September System Peak DayAll13</v>
      </c>
      <c r="G1971">
        <v>2.8784640000000001</v>
      </c>
      <c r="H1971">
        <v>2.8784640000000001</v>
      </c>
      <c r="I1971">
        <v>96.6036</v>
      </c>
      <c r="J1971">
        <v>0</v>
      </c>
      <c r="K1971">
        <v>0</v>
      </c>
      <c r="L1971">
        <v>0</v>
      </c>
      <c r="M1971">
        <v>0</v>
      </c>
      <c r="N1971">
        <v>0</v>
      </c>
      <c r="O1971">
        <v>23602</v>
      </c>
    </row>
    <row r="1972" spans="1:15">
      <c r="A1972" t="s">
        <v>30</v>
      </c>
      <c r="B1972" t="s">
        <v>43</v>
      </c>
      <c r="C1972" t="s">
        <v>44</v>
      </c>
      <c r="D1972" t="s">
        <v>27</v>
      </c>
      <c r="E1972">
        <v>13</v>
      </c>
      <c r="F1972" t="str">
        <f t="shared" si="30"/>
        <v>Average Per Device1-in-10September System Peak DayAll13</v>
      </c>
      <c r="G1972">
        <v>2.3923350000000001</v>
      </c>
      <c r="H1972">
        <v>2.3923350000000001</v>
      </c>
      <c r="I1972">
        <v>96.6036</v>
      </c>
      <c r="J1972">
        <v>0</v>
      </c>
      <c r="K1972">
        <v>0</v>
      </c>
      <c r="L1972">
        <v>0</v>
      </c>
      <c r="M1972">
        <v>0</v>
      </c>
      <c r="N1972">
        <v>0</v>
      </c>
      <c r="O1972">
        <v>23602</v>
      </c>
    </row>
    <row r="1973" spans="1:15">
      <c r="A1973" t="s">
        <v>52</v>
      </c>
      <c r="B1973" t="s">
        <v>43</v>
      </c>
      <c r="C1973" t="s">
        <v>44</v>
      </c>
      <c r="D1973" t="s">
        <v>27</v>
      </c>
      <c r="E1973">
        <v>13</v>
      </c>
      <c r="F1973" t="str">
        <f t="shared" si="30"/>
        <v>Aggregate1-in-10September System Peak DayAll13</v>
      </c>
      <c r="G1973">
        <v>67.937520000000006</v>
      </c>
      <c r="H1973">
        <v>67.937520000000006</v>
      </c>
      <c r="I1973">
        <v>96.6036</v>
      </c>
      <c r="J1973">
        <v>0</v>
      </c>
      <c r="K1973">
        <v>0</v>
      </c>
      <c r="L1973">
        <v>0</v>
      </c>
      <c r="M1973">
        <v>0</v>
      </c>
      <c r="N1973">
        <v>0</v>
      </c>
      <c r="O1973">
        <v>23602</v>
      </c>
    </row>
    <row r="1974" spans="1:15">
      <c r="A1974" t="s">
        <v>31</v>
      </c>
      <c r="B1974" t="s">
        <v>43</v>
      </c>
      <c r="C1974" t="s">
        <v>44</v>
      </c>
      <c r="D1974" t="s">
        <v>27</v>
      </c>
      <c r="E1974">
        <v>14</v>
      </c>
      <c r="F1974" t="str">
        <f t="shared" si="30"/>
        <v>Average Per Ton1-in-10September System Peak DayAll14</v>
      </c>
      <c r="G1974">
        <v>0.54891100000000004</v>
      </c>
      <c r="H1974">
        <v>0.72715819999999998</v>
      </c>
      <c r="I1974">
        <v>94.841800000000006</v>
      </c>
      <c r="J1974">
        <v>0.1421008</v>
      </c>
      <c r="K1974">
        <v>0.1634564</v>
      </c>
      <c r="L1974">
        <v>0.17824719999999999</v>
      </c>
      <c r="M1974">
        <v>0.19303799999999999</v>
      </c>
      <c r="N1974">
        <v>0.21439359999999999</v>
      </c>
      <c r="O1974">
        <v>23602</v>
      </c>
    </row>
    <row r="1975" spans="1:15">
      <c r="A1975" t="s">
        <v>29</v>
      </c>
      <c r="B1975" t="s">
        <v>43</v>
      </c>
      <c r="C1975" t="s">
        <v>44</v>
      </c>
      <c r="D1975" t="s">
        <v>27</v>
      </c>
      <c r="E1975">
        <v>14</v>
      </c>
      <c r="F1975" t="str">
        <f t="shared" si="30"/>
        <v>Average Per Premise1-in-10September System Peak DayAll14</v>
      </c>
      <c r="G1975">
        <v>2.3529749999999998</v>
      </c>
      <c r="H1975">
        <v>3.117054</v>
      </c>
      <c r="I1975">
        <v>94.841800000000006</v>
      </c>
      <c r="J1975">
        <v>0.60913269999999997</v>
      </c>
      <c r="K1975">
        <v>0.70067610000000002</v>
      </c>
      <c r="L1975">
        <v>0.7640787</v>
      </c>
      <c r="M1975">
        <v>0.82748140000000003</v>
      </c>
      <c r="N1975">
        <v>0.91902470000000003</v>
      </c>
      <c r="O1975">
        <v>23602</v>
      </c>
    </row>
    <row r="1976" spans="1:15">
      <c r="A1976" t="s">
        <v>30</v>
      </c>
      <c r="B1976" t="s">
        <v>43</v>
      </c>
      <c r="C1976" t="s">
        <v>44</v>
      </c>
      <c r="D1976" t="s">
        <v>27</v>
      </c>
      <c r="E1976">
        <v>14</v>
      </c>
      <c r="F1976" t="str">
        <f t="shared" si="30"/>
        <v>Average Per Device1-in-10September System Peak DayAll14</v>
      </c>
      <c r="G1976">
        <v>1.9555929999999999</v>
      </c>
      <c r="H1976">
        <v>2.59063</v>
      </c>
      <c r="I1976">
        <v>94.841800000000006</v>
      </c>
      <c r="J1976">
        <v>0.50625929999999997</v>
      </c>
      <c r="K1976">
        <v>0.58234229999999998</v>
      </c>
      <c r="L1976">
        <v>0.63503719999999997</v>
      </c>
      <c r="M1976">
        <v>0.68773209999999996</v>
      </c>
      <c r="N1976">
        <v>0.76381509999999997</v>
      </c>
      <c r="O1976">
        <v>23602</v>
      </c>
    </row>
    <row r="1977" spans="1:15">
      <c r="A1977" t="s">
        <v>52</v>
      </c>
      <c r="B1977" t="s">
        <v>43</v>
      </c>
      <c r="C1977" t="s">
        <v>44</v>
      </c>
      <c r="D1977" t="s">
        <v>27</v>
      </c>
      <c r="E1977">
        <v>14</v>
      </c>
      <c r="F1977" t="str">
        <f t="shared" si="30"/>
        <v>Aggregate1-in-10September System Peak DayAll14</v>
      </c>
      <c r="G1977">
        <v>55.53492</v>
      </c>
      <c r="H1977">
        <v>73.568700000000007</v>
      </c>
      <c r="I1977">
        <v>94.841800000000006</v>
      </c>
      <c r="J1977">
        <v>14.376749999999999</v>
      </c>
      <c r="K1977">
        <v>16.53736</v>
      </c>
      <c r="L1977">
        <v>18.03379</v>
      </c>
      <c r="M1977">
        <v>19.53022</v>
      </c>
      <c r="N1977">
        <v>21.690819999999999</v>
      </c>
      <c r="O1977">
        <v>23602</v>
      </c>
    </row>
    <row r="1978" spans="1:15">
      <c r="A1978" t="s">
        <v>31</v>
      </c>
      <c r="B1978" t="s">
        <v>43</v>
      </c>
      <c r="C1978" t="s">
        <v>44</v>
      </c>
      <c r="D1978" t="s">
        <v>27</v>
      </c>
      <c r="E1978">
        <v>15</v>
      </c>
      <c r="F1978" t="str">
        <f t="shared" si="30"/>
        <v>Average Per Ton1-in-10September System Peak DayAll15</v>
      </c>
      <c r="G1978">
        <v>0.57265029999999995</v>
      </c>
      <c r="H1978">
        <v>0.78574929999999998</v>
      </c>
      <c r="I1978">
        <v>95.230199999999996</v>
      </c>
      <c r="J1978">
        <v>0.16987669999999999</v>
      </c>
      <c r="K1978">
        <v>0.1954128</v>
      </c>
      <c r="L1978">
        <v>0.21309900000000001</v>
      </c>
      <c r="M1978">
        <v>0.2307853</v>
      </c>
      <c r="N1978">
        <v>0.25632129999999997</v>
      </c>
      <c r="O1978">
        <v>23602</v>
      </c>
    </row>
    <row r="1979" spans="1:15">
      <c r="A1979" t="s">
        <v>29</v>
      </c>
      <c r="B1979" t="s">
        <v>43</v>
      </c>
      <c r="C1979" t="s">
        <v>44</v>
      </c>
      <c r="D1979" t="s">
        <v>27</v>
      </c>
      <c r="E1979">
        <v>15</v>
      </c>
      <c r="F1979" t="str">
        <f t="shared" si="30"/>
        <v>Average Per Premise1-in-10September System Peak DayAll15</v>
      </c>
      <c r="G1979">
        <v>2.454736</v>
      </c>
      <c r="H1979">
        <v>3.3682120000000002</v>
      </c>
      <c r="I1979">
        <v>95.230199999999996</v>
      </c>
      <c r="J1979">
        <v>0.72819750000000005</v>
      </c>
      <c r="K1979">
        <v>0.83766110000000005</v>
      </c>
      <c r="L1979">
        <v>0.91347529999999999</v>
      </c>
      <c r="M1979">
        <v>0.98928959999999999</v>
      </c>
      <c r="N1979">
        <v>1.0987530000000001</v>
      </c>
      <c r="O1979">
        <v>23602</v>
      </c>
    </row>
    <row r="1980" spans="1:15">
      <c r="A1980" t="s">
        <v>30</v>
      </c>
      <c r="B1980" t="s">
        <v>43</v>
      </c>
      <c r="C1980" t="s">
        <v>44</v>
      </c>
      <c r="D1980" t="s">
        <v>27</v>
      </c>
      <c r="E1980">
        <v>15</v>
      </c>
      <c r="F1980" t="str">
        <f t="shared" si="30"/>
        <v>Average Per Device1-in-10September System Peak DayAll15</v>
      </c>
      <c r="G1980">
        <v>2.040168</v>
      </c>
      <c r="H1980">
        <v>2.7993709999999998</v>
      </c>
      <c r="I1980">
        <v>95.230199999999996</v>
      </c>
      <c r="J1980">
        <v>0.60521579999999997</v>
      </c>
      <c r="K1980">
        <v>0.69619260000000005</v>
      </c>
      <c r="L1980">
        <v>0.75920290000000001</v>
      </c>
      <c r="M1980">
        <v>0.82221330000000004</v>
      </c>
      <c r="N1980">
        <v>0.9131901</v>
      </c>
      <c r="O1980">
        <v>23602</v>
      </c>
    </row>
    <row r="1981" spans="1:15">
      <c r="A1981" t="s">
        <v>52</v>
      </c>
      <c r="B1981" t="s">
        <v>43</v>
      </c>
      <c r="C1981" t="s">
        <v>44</v>
      </c>
      <c r="D1981" t="s">
        <v>27</v>
      </c>
      <c r="E1981">
        <v>15</v>
      </c>
      <c r="F1981" t="str">
        <f t="shared" si="30"/>
        <v>Aggregate1-in-10September System Peak DayAll15</v>
      </c>
      <c r="G1981">
        <v>57.936689999999999</v>
      </c>
      <c r="H1981">
        <v>79.496530000000007</v>
      </c>
      <c r="I1981">
        <v>95.230199999999996</v>
      </c>
      <c r="J1981">
        <v>17.186920000000001</v>
      </c>
      <c r="K1981">
        <v>19.770479999999999</v>
      </c>
      <c r="L1981">
        <v>21.559840000000001</v>
      </c>
      <c r="M1981">
        <v>23.349209999999999</v>
      </c>
      <c r="N1981">
        <v>25.932770000000001</v>
      </c>
      <c r="O1981">
        <v>23602</v>
      </c>
    </row>
    <row r="1982" spans="1:15">
      <c r="A1982" t="s">
        <v>31</v>
      </c>
      <c r="B1982" t="s">
        <v>43</v>
      </c>
      <c r="C1982" t="s">
        <v>44</v>
      </c>
      <c r="D1982" t="s">
        <v>27</v>
      </c>
      <c r="E1982">
        <v>16</v>
      </c>
      <c r="F1982" t="str">
        <f t="shared" si="30"/>
        <v>Average Per Ton1-in-10September System Peak DayAll16</v>
      </c>
      <c r="G1982">
        <v>0.61811490000000002</v>
      </c>
      <c r="H1982">
        <v>0.8567747</v>
      </c>
      <c r="I1982">
        <v>91.682100000000005</v>
      </c>
      <c r="J1982">
        <v>0.1902556</v>
      </c>
      <c r="K1982">
        <v>0.2188532</v>
      </c>
      <c r="L1982">
        <v>0.2386597</v>
      </c>
      <c r="M1982">
        <v>0.25846629999999998</v>
      </c>
      <c r="N1982">
        <v>0.28706389999999998</v>
      </c>
      <c r="O1982">
        <v>23602</v>
      </c>
    </row>
    <row r="1983" spans="1:15">
      <c r="A1983" t="s">
        <v>29</v>
      </c>
      <c r="B1983" t="s">
        <v>43</v>
      </c>
      <c r="C1983" t="s">
        <v>44</v>
      </c>
      <c r="D1983" t="s">
        <v>27</v>
      </c>
      <c r="E1983">
        <v>16</v>
      </c>
      <c r="F1983" t="str">
        <f t="shared" si="30"/>
        <v>Average Per Premise1-in-10September System Peak DayAll16</v>
      </c>
      <c r="G1983">
        <v>2.649626</v>
      </c>
      <c r="H1983">
        <v>3.6726709999999998</v>
      </c>
      <c r="I1983">
        <v>91.682100000000005</v>
      </c>
      <c r="J1983">
        <v>0.81555429999999995</v>
      </c>
      <c r="K1983">
        <v>0.93814120000000001</v>
      </c>
      <c r="L1983">
        <v>1.023045</v>
      </c>
      <c r="M1983">
        <v>1.1079479999999999</v>
      </c>
      <c r="N1983">
        <v>1.2305349999999999</v>
      </c>
      <c r="O1983">
        <v>23602</v>
      </c>
    </row>
    <row r="1984" spans="1:15">
      <c r="A1984" t="s">
        <v>30</v>
      </c>
      <c r="B1984" t="s">
        <v>43</v>
      </c>
      <c r="C1984" t="s">
        <v>44</v>
      </c>
      <c r="D1984" t="s">
        <v>27</v>
      </c>
      <c r="E1984">
        <v>16</v>
      </c>
      <c r="F1984" t="str">
        <f t="shared" si="30"/>
        <v>Average Per Device1-in-10September System Peak DayAll16</v>
      </c>
      <c r="G1984">
        <v>2.2021440000000001</v>
      </c>
      <c r="H1984">
        <v>3.0524110000000002</v>
      </c>
      <c r="I1984">
        <v>91.682100000000005</v>
      </c>
      <c r="J1984">
        <v>0.67781939999999996</v>
      </c>
      <c r="K1984">
        <v>0.77970320000000004</v>
      </c>
      <c r="L1984">
        <v>0.85026760000000001</v>
      </c>
      <c r="M1984">
        <v>0.92083190000000004</v>
      </c>
      <c r="N1984">
        <v>1.022716</v>
      </c>
      <c r="O1984">
        <v>23602</v>
      </c>
    </row>
    <row r="1985" spans="1:15">
      <c r="A1985" t="s">
        <v>52</v>
      </c>
      <c r="B1985" t="s">
        <v>43</v>
      </c>
      <c r="C1985" t="s">
        <v>44</v>
      </c>
      <c r="D1985" t="s">
        <v>27</v>
      </c>
      <c r="E1985">
        <v>16</v>
      </c>
      <c r="F1985" t="str">
        <f t="shared" si="30"/>
        <v>Aggregate1-in-10September System Peak DayAll16</v>
      </c>
      <c r="G1985">
        <v>62.536470000000001</v>
      </c>
      <c r="H1985">
        <v>86.682370000000006</v>
      </c>
      <c r="I1985">
        <v>91.682100000000005</v>
      </c>
      <c r="J1985">
        <v>19.248709999999999</v>
      </c>
      <c r="K1985">
        <v>22.142009999999999</v>
      </c>
      <c r="L1985">
        <v>24.145900000000001</v>
      </c>
      <c r="M1985">
        <v>26.14978</v>
      </c>
      <c r="N1985">
        <v>29.04308</v>
      </c>
      <c r="O1985">
        <v>23602</v>
      </c>
    </row>
    <row r="1986" spans="1:15">
      <c r="A1986" t="s">
        <v>31</v>
      </c>
      <c r="B1986" t="s">
        <v>43</v>
      </c>
      <c r="C1986" t="s">
        <v>44</v>
      </c>
      <c r="D1986" t="s">
        <v>27</v>
      </c>
      <c r="E1986">
        <v>17</v>
      </c>
      <c r="F1986" t="str">
        <f t="shared" si="30"/>
        <v>Average Per Ton1-in-10September System Peak DayAll17</v>
      </c>
      <c r="G1986">
        <v>0.66894419999999999</v>
      </c>
      <c r="H1986">
        <v>0.93521920000000003</v>
      </c>
      <c r="I1986">
        <v>91.090900000000005</v>
      </c>
      <c r="J1986">
        <v>0.21225540000000001</v>
      </c>
      <c r="K1986">
        <v>0.24417059999999999</v>
      </c>
      <c r="L1986">
        <v>0.26627499999999998</v>
      </c>
      <c r="M1986">
        <v>0.28837940000000001</v>
      </c>
      <c r="N1986">
        <v>0.32029469999999999</v>
      </c>
      <c r="O1986">
        <v>23602</v>
      </c>
    </row>
    <row r="1987" spans="1:15">
      <c r="A1987" t="s">
        <v>29</v>
      </c>
      <c r="B1987" t="s">
        <v>43</v>
      </c>
      <c r="C1987" t="s">
        <v>44</v>
      </c>
      <c r="D1987" t="s">
        <v>27</v>
      </c>
      <c r="E1987">
        <v>17</v>
      </c>
      <c r="F1987" t="str">
        <f t="shared" ref="F1987:F2050" si="31">CONCATENATE(A1987,B1987,C1987,D1987,E1987)</f>
        <v>Average Per Premise1-in-10September System Peak DayAll17</v>
      </c>
      <c r="G1987">
        <v>2.8675120000000001</v>
      </c>
      <c r="H1987">
        <v>4.0089329999999999</v>
      </c>
      <c r="I1987">
        <v>91.090900000000005</v>
      </c>
      <c r="J1987">
        <v>0.90985899999999997</v>
      </c>
      <c r="K1987">
        <v>1.0466679999999999</v>
      </c>
      <c r="L1987">
        <v>1.141421</v>
      </c>
      <c r="M1987">
        <v>1.2361740000000001</v>
      </c>
      <c r="N1987">
        <v>1.3729830000000001</v>
      </c>
      <c r="O1987">
        <v>23602</v>
      </c>
    </row>
    <row r="1988" spans="1:15">
      <c r="A1988" t="s">
        <v>30</v>
      </c>
      <c r="B1988" t="s">
        <v>43</v>
      </c>
      <c r="C1988" t="s">
        <v>44</v>
      </c>
      <c r="D1988" t="s">
        <v>27</v>
      </c>
      <c r="E1988">
        <v>17</v>
      </c>
      <c r="F1988" t="str">
        <f t="shared" si="31"/>
        <v>Average Per Device1-in-10September System Peak DayAll17</v>
      </c>
      <c r="G1988">
        <v>2.383232</v>
      </c>
      <c r="H1988">
        <v>3.3318840000000001</v>
      </c>
      <c r="I1988">
        <v>91.090900000000005</v>
      </c>
      <c r="J1988">
        <v>0.75619740000000002</v>
      </c>
      <c r="K1988">
        <v>0.86990100000000004</v>
      </c>
      <c r="L1988">
        <v>0.94865189999999999</v>
      </c>
      <c r="M1988">
        <v>1.0274030000000001</v>
      </c>
      <c r="N1988">
        <v>1.141106</v>
      </c>
      <c r="O1988">
        <v>23602</v>
      </c>
    </row>
    <row r="1989" spans="1:15">
      <c r="A1989" t="s">
        <v>52</v>
      </c>
      <c r="B1989" t="s">
        <v>43</v>
      </c>
      <c r="C1989" t="s">
        <v>44</v>
      </c>
      <c r="D1989" t="s">
        <v>27</v>
      </c>
      <c r="E1989">
        <v>17</v>
      </c>
      <c r="F1989" t="str">
        <f t="shared" si="31"/>
        <v>Aggregate1-in-10September System Peak DayAll17</v>
      </c>
      <c r="G1989">
        <v>67.679019999999994</v>
      </c>
      <c r="H1989">
        <v>94.618830000000003</v>
      </c>
      <c r="I1989">
        <v>91.090900000000005</v>
      </c>
      <c r="J1989">
        <v>21.474489999999999</v>
      </c>
      <c r="K1989">
        <v>24.70345</v>
      </c>
      <c r="L1989">
        <v>26.939820000000001</v>
      </c>
      <c r="M1989">
        <v>29.176179999999999</v>
      </c>
      <c r="N1989">
        <v>32.405140000000003</v>
      </c>
      <c r="O1989">
        <v>23602</v>
      </c>
    </row>
    <row r="1990" spans="1:15">
      <c r="A1990" t="s">
        <v>31</v>
      </c>
      <c r="B1990" t="s">
        <v>43</v>
      </c>
      <c r="C1990" t="s">
        <v>44</v>
      </c>
      <c r="D1990" t="s">
        <v>27</v>
      </c>
      <c r="E1990">
        <v>18</v>
      </c>
      <c r="F1990" t="str">
        <f t="shared" si="31"/>
        <v>Average Per Ton1-in-10September System Peak DayAll18</v>
      </c>
      <c r="G1990">
        <v>0.76311269999999998</v>
      </c>
      <c r="H1990">
        <v>0.98616380000000003</v>
      </c>
      <c r="I1990">
        <v>88.293700000000001</v>
      </c>
      <c r="J1990">
        <v>0.17780689999999999</v>
      </c>
      <c r="K1990">
        <v>0.20453760000000001</v>
      </c>
      <c r="L1990">
        <v>0.2230511</v>
      </c>
      <c r="M1990">
        <v>0.24156469999999999</v>
      </c>
      <c r="N1990">
        <v>0.26829530000000001</v>
      </c>
      <c r="O1990">
        <v>23602</v>
      </c>
    </row>
    <row r="1991" spans="1:15">
      <c r="A1991" t="s">
        <v>29</v>
      </c>
      <c r="B1991" t="s">
        <v>43</v>
      </c>
      <c r="C1991" t="s">
        <v>44</v>
      </c>
      <c r="D1991" t="s">
        <v>27</v>
      </c>
      <c r="E1991">
        <v>18</v>
      </c>
      <c r="F1991" t="str">
        <f t="shared" si="31"/>
        <v>Average Per Premise1-in-10September System Peak DayAll18</v>
      </c>
      <c r="G1991">
        <v>3.2711769999999998</v>
      </c>
      <c r="H1991">
        <v>4.2273129999999997</v>
      </c>
      <c r="I1991">
        <v>88.293700000000001</v>
      </c>
      <c r="J1991">
        <v>0.76219150000000002</v>
      </c>
      <c r="K1991">
        <v>0.87677570000000005</v>
      </c>
      <c r="L1991">
        <v>0.95613630000000005</v>
      </c>
      <c r="M1991">
        <v>1.0354969999999999</v>
      </c>
      <c r="N1991">
        <v>1.1500809999999999</v>
      </c>
      <c r="O1991">
        <v>23602</v>
      </c>
    </row>
    <row r="1992" spans="1:15">
      <c r="A1992" t="s">
        <v>30</v>
      </c>
      <c r="B1992" t="s">
        <v>43</v>
      </c>
      <c r="C1992" t="s">
        <v>44</v>
      </c>
      <c r="D1992" t="s">
        <v>27</v>
      </c>
      <c r="E1992">
        <v>18</v>
      </c>
      <c r="F1992" t="str">
        <f t="shared" si="31"/>
        <v>Average Per Device1-in-10September System Peak DayAll18</v>
      </c>
      <c r="G1992">
        <v>2.7187239999999999</v>
      </c>
      <c r="H1992">
        <v>3.5133830000000001</v>
      </c>
      <c r="I1992">
        <v>88.293700000000001</v>
      </c>
      <c r="J1992">
        <v>0.6334687</v>
      </c>
      <c r="K1992">
        <v>0.7287013</v>
      </c>
      <c r="L1992">
        <v>0.79465909999999995</v>
      </c>
      <c r="M1992">
        <v>0.86061690000000002</v>
      </c>
      <c r="N1992">
        <v>0.95584950000000002</v>
      </c>
      <c r="O1992">
        <v>23602</v>
      </c>
    </row>
    <row r="1993" spans="1:15">
      <c r="A1993" t="s">
        <v>52</v>
      </c>
      <c r="B1993" t="s">
        <v>43</v>
      </c>
      <c r="C1993" t="s">
        <v>44</v>
      </c>
      <c r="D1993" t="s">
        <v>27</v>
      </c>
      <c r="E1993">
        <v>18</v>
      </c>
      <c r="F1993" t="str">
        <f t="shared" si="31"/>
        <v>Aggregate1-in-10September System Peak DayAll18</v>
      </c>
      <c r="G1993">
        <v>77.206320000000005</v>
      </c>
      <c r="H1993">
        <v>99.773049999999998</v>
      </c>
      <c r="I1993">
        <v>88.293700000000001</v>
      </c>
      <c r="J1993">
        <v>17.989239999999999</v>
      </c>
      <c r="K1993">
        <v>20.693660000000001</v>
      </c>
      <c r="L1993">
        <v>22.56673</v>
      </c>
      <c r="M1993">
        <v>24.439800000000002</v>
      </c>
      <c r="N1993">
        <v>27.144210000000001</v>
      </c>
      <c r="O1993">
        <v>23602</v>
      </c>
    </row>
    <row r="1994" spans="1:15">
      <c r="A1994" t="s">
        <v>31</v>
      </c>
      <c r="B1994" t="s">
        <v>43</v>
      </c>
      <c r="C1994" t="s">
        <v>44</v>
      </c>
      <c r="D1994" t="s">
        <v>27</v>
      </c>
      <c r="E1994">
        <v>19</v>
      </c>
      <c r="F1994" t="str">
        <f t="shared" si="31"/>
        <v>Average Per Ton1-in-10September System Peak DayAll19</v>
      </c>
      <c r="G1994">
        <v>0.97997869999999998</v>
      </c>
      <c r="H1994">
        <v>0.95180370000000003</v>
      </c>
      <c r="I1994">
        <v>86.091099999999997</v>
      </c>
      <c r="J1994">
        <v>0</v>
      </c>
      <c r="K1994">
        <v>0</v>
      </c>
      <c r="L1994">
        <v>0</v>
      </c>
      <c r="M1994">
        <v>0</v>
      </c>
      <c r="N1994">
        <v>0</v>
      </c>
      <c r="O1994">
        <v>23602</v>
      </c>
    </row>
    <row r="1995" spans="1:15">
      <c r="A1995" t="s">
        <v>29</v>
      </c>
      <c r="B1995" t="s">
        <v>43</v>
      </c>
      <c r="C1995" t="s">
        <v>44</v>
      </c>
      <c r="D1995" t="s">
        <v>27</v>
      </c>
      <c r="E1995">
        <v>19</v>
      </c>
      <c r="F1995" t="str">
        <f t="shared" si="31"/>
        <v>Average Per Premise1-in-10September System Peak DayAll19</v>
      </c>
      <c r="G1995">
        <v>4.2008000000000001</v>
      </c>
      <c r="H1995">
        <v>4.080025</v>
      </c>
      <c r="I1995">
        <v>86.091099999999997</v>
      </c>
      <c r="J1995">
        <v>0</v>
      </c>
      <c r="K1995">
        <v>0</v>
      </c>
      <c r="L1995">
        <v>0</v>
      </c>
      <c r="M1995">
        <v>0</v>
      </c>
      <c r="N1995">
        <v>0</v>
      </c>
      <c r="O1995">
        <v>23602</v>
      </c>
    </row>
    <row r="1996" spans="1:15">
      <c r="A1996" t="s">
        <v>30</v>
      </c>
      <c r="B1996" t="s">
        <v>43</v>
      </c>
      <c r="C1996" t="s">
        <v>44</v>
      </c>
      <c r="D1996" t="s">
        <v>27</v>
      </c>
      <c r="E1996">
        <v>19</v>
      </c>
      <c r="F1996" t="str">
        <f t="shared" si="31"/>
        <v>Average Per Device1-in-10September System Peak DayAll19</v>
      </c>
      <c r="G1996">
        <v>3.4913470000000002</v>
      </c>
      <c r="H1996">
        <v>3.3909690000000001</v>
      </c>
      <c r="I1996">
        <v>86.091099999999997</v>
      </c>
      <c r="J1996">
        <v>0</v>
      </c>
      <c r="K1996">
        <v>0</v>
      </c>
      <c r="L1996">
        <v>0</v>
      </c>
      <c r="M1996">
        <v>0</v>
      </c>
      <c r="N1996">
        <v>0</v>
      </c>
      <c r="O1996">
        <v>23602</v>
      </c>
    </row>
    <row r="1997" spans="1:15">
      <c r="A1997" t="s">
        <v>52</v>
      </c>
      <c r="B1997" t="s">
        <v>43</v>
      </c>
      <c r="C1997" t="s">
        <v>44</v>
      </c>
      <c r="D1997" t="s">
        <v>27</v>
      </c>
      <c r="E1997">
        <v>19</v>
      </c>
      <c r="F1997" t="str">
        <f t="shared" si="31"/>
        <v>Aggregate1-in-10September System Peak DayAll19</v>
      </c>
      <c r="G1997">
        <v>99.147279999999995</v>
      </c>
      <c r="H1997">
        <v>96.29674</v>
      </c>
      <c r="I1997">
        <v>86.091099999999997</v>
      </c>
      <c r="J1997">
        <v>0</v>
      </c>
      <c r="K1997">
        <v>0</v>
      </c>
      <c r="L1997">
        <v>0</v>
      </c>
      <c r="M1997">
        <v>0</v>
      </c>
      <c r="N1997">
        <v>0</v>
      </c>
      <c r="O1997">
        <v>23602</v>
      </c>
    </row>
    <row r="1998" spans="1:15">
      <c r="A1998" t="s">
        <v>31</v>
      </c>
      <c r="B1998" t="s">
        <v>43</v>
      </c>
      <c r="C1998" t="s">
        <v>44</v>
      </c>
      <c r="D1998" t="s">
        <v>27</v>
      </c>
      <c r="E1998">
        <v>20</v>
      </c>
      <c r="F1998" t="str">
        <f t="shared" si="31"/>
        <v>Average Per Ton1-in-10September System Peak DayAll20</v>
      </c>
      <c r="G1998">
        <v>1.023909</v>
      </c>
      <c r="H1998">
        <v>0.89767419999999998</v>
      </c>
      <c r="I1998">
        <v>83.079899999999995</v>
      </c>
      <c r="J1998">
        <v>0</v>
      </c>
      <c r="K1998">
        <v>0</v>
      </c>
      <c r="L1998">
        <v>0</v>
      </c>
      <c r="M1998">
        <v>0</v>
      </c>
      <c r="N1998">
        <v>0</v>
      </c>
      <c r="O1998">
        <v>23602</v>
      </c>
    </row>
    <row r="1999" spans="1:15">
      <c r="A1999" t="s">
        <v>29</v>
      </c>
      <c r="B1999" t="s">
        <v>43</v>
      </c>
      <c r="C1999" t="s">
        <v>44</v>
      </c>
      <c r="D1999" t="s">
        <v>27</v>
      </c>
      <c r="E1999">
        <v>20</v>
      </c>
      <c r="F1999" t="str">
        <f t="shared" si="31"/>
        <v>Average Per Premise1-in-10September System Peak DayAll20</v>
      </c>
      <c r="G1999">
        <v>4.3891109999999998</v>
      </c>
      <c r="H1999">
        <v>3.8479920000000001</v>
      </c>
      <c r="I1999">
        <v>83.079899999999995</v>
      </c>
      <c r="J1999">
        <v>0</v>
      </c>
      <c r="K1999">
        <v>0</v>
      </c>
      <c r="L1999">
        <v>0</v>
      </c>
      <c r="M1999">
        <v>0</v>
      </c>
      <c r="N1999">
        <v>0</v>
      </c>
      <c r="O1999">
        <v>23602</v>
      </c>
    </row>
    <row r="2000" spans="1:15">
      <c r="A2000" t="s">
        <v>30</v>
      </c>
      <c r="B2000" t="s">
        <v>43</v>
      </c>
      <c r="C2000" t="s">
        <v>44</v>
      </c>
      <c r="D2000" t="s">
        <v>27</v>
      </c>
      <c r="E2000">
        <v>20</v>
      </c>
      <c r="F2000" t="str">
        <f t="shared" si="31"/>
        <v>Average Per Device1-in-10September System Peak DayAll20</v>
      </c>
      <c r="G2000">
        <v>3.647856</v>
      </c>
      <c r="H2000">
        <v>3.1981229999999998</v>
      </c>
      <c r="I2000">
        <v>83.079899999999995</v>
      </c>
      <c r="J2000">
        <v>0</v>
      </c>
      <c r="K2000">
        <v>0</v>
      </c>
      <c r="L2000">
        <v>0</v>
      </c>
      <c r="M2000">
        <v>0</v>
      </c>
      <c r="N2000">
        <v>0</v>
      </c>
      <c r="O2000">
        <v>23602</v>
      </c>
    </row>
    <row r="2001" spans="1:15">
      <c r="A2001" t="s">
        <v>52</v>
      </c>
      <c r="B2001" t="s">
        <v>43</v>
      </c>
      <c r="C2001" t="s">
        <v>44</v>
      </c>
      <c r="D2001" t="s">
        <v>27</v>
      </c>
      <c r="E2001">
        <v>20</v>
      </c>
      <c r="F2001" t="str">
        <f t="shared" si="31"/>
        <v>Aggregate1-in-10September System Peak DayAll20</v>
      </c>
      <c r="G2001">
        <v>103.59180000000001</v>
      </c>
      <c r="H2001">
        <v>90.820300000000003</v>
      </c>
      <c r="I2001">
        <v>83.079899999999995</v>
      </c>
      <c r="J2001">
        <v>0</v>
      </c>
      <c r="K2001">
        <v>0</v>
      </c>
      <c r="L2001">
        <v>0</v>
      </c>
      <c r="M2001">
        <v>0</v>
      </c>
      <c r="N2001">
        <v>0</v>
      </c>
      <c r="O2001">
        <v>23602</v>
      </c>
    </row>
    <row r="2002" spans="1:15">
      <c r="A2002" t="s">
        <v>31</v>
      </c>
      <c r="B2002" t="s">
        <v>43</v>
      </c>
      <c r="C2002" t="s">
        <v>44</v>
      </c>
      <c r="D2002" t="s">
        <v>27</v>
      </c>
      <c r="E2002">
        <v>21</v>
      </c>
      <c r="F2002" t="str">
        <f t="shared" si="31"/>
        <v>Average Per Ton1-in-10September System Peak DayAll21</v>
      </c>
      <c r="G2002">
        <v>0.9752594</v>
      </c>
      <c r="H2002">
        <v>0.86443460000000005</v>
      </c>
      <c r="I2002">
        <v>81.964299999999994</v>
      </c>
      <c r="J2002">
        <v>0</v>
      </c>
      <c r="K2002">
        <v>0</v>
      </c>
      <c r="L2002">
        <v>0</v>
      </c>
      <c r="M2002">
        <v>0</v>
      </c>
      <c r="N2002">
        <v>0</v>
      </c>
      <c r="O2002">
        <v>23602</v>
      </c>
    </row>
    <row r="2003" spans="1:15">
      <c r="A2003" t="s">
        <v>29</v>
      </c>
      <c r="B2003" t="s">
        <v>43</v>
      </c>
      <c r="C2003" t="s">
        <v>44</v>
      </c>
      <c r="D2003" t="s">
        <v>27</v>
      </c>
      <c r="E2003">
        <v>21</v>
      </c>
      <c r="F2003" t="str">
        <f t="shared" si="31"/>
        <v>Average Per Premise1-in-10September System Peak DayAll21</v>
      </c>
      <c r="G2003">
        <v>4.1805700000000003</v>
      </c>
      <c r="H2003">
        <v>3.7055060000000002</v>
      </c>
      <c r="I2003">
        <v>81.964299999999994</v>
      </c>
      <c r="J2003">
        <v>0</v>
      </c>
      <c r="K2003">
        <v>0</v>
      </c>
      <c r="L2003">
        <v>0</v>
      </c>
      <c r="M2003">
        <v>0</v>
      </c>
      <c r="N2003">
        <v>0</v>
      </c>
      <c r="O2003">
        <v>23602</v>
      </c>
    </row>
    <row r="2004" spans="1:15">
      <c r="A2004" t="s">
        <v>30</v>
      </c>
      <c r="B2004" t="s">
        <v>43</v>
      </c>
      <c r="C2004" t="s">
        <v>44</v>
      </c>
      <c r="D2004" t="s">
        <v>27</v>
      </c>
      <c r="E2004">
        <v>21</v>
      </c>
      <c r="F2004" t="str">
        <f t="shared" si="31"/>
        <v>Average Per Device1-in-10September System Peak DayAll21</v>
      </c>
      <c r="G2004">
        <v>3.4745339999999998</v>
      </c>
      <c r="H2004">
        <v>3.079701</v>
      </c>
      <c r="I2004">
        <v>81.964299999999994</v>
      </c>
      <c r="J2004">
        <v>0</v>
      </c>
      <c r="K2004">
        <v>0</v>
      </c>
      <c r="L2004">
        <v>0</v>
      </c>
      <c r="M2004">
        <v>0</v>
      </c>
      <c r="N2004">
        <v>0</v>
      </c>
      <c r="O2004">
        <v>23602</v>
      </c>
    </row>
    <row r="2005" spans="1:15">
      <c r="A2005" t="s">
        <v>52</v>
      </c>
      <c r="B2005" t="s">
        <v>43</v>
      </c>
      <c r="C2005" t="s">
        <v>44</v>
      </c>
      <c r="D2005" t="s">
        <v>27</v>
      </c>
      <c r="E2005">
        <v>21</v>
      </c>
      <c r="F2005" t="str">
        <f t="shared" si="31"/>
        <v>Aggregate1-in-10September System Peak DayAll21</v>
      </c>
      <c r="G2005">
        <v>98.669820000000001</v>
      </c>
      <c r="H2005">
        <v>87.457350000000005</v>
      </c>
      <c r="I2005">
        <v>81.964299999999994</v>
      </c>
      <c r="J2005">
        <v>0</v>
      </c>
      <c r="K2005">
        <v>0</v>
      </c>
      <c r="L2005">
        <v>0</v>
      </c>
      <c r="M2005">
        <v>0</v>
      </c>
      <c r="N2005">
        <v>0</v>
      </c>
      <c r="O2005">
        <v>23602</v>
      </c>
    </row>
    <row r="2006" spans="1:15">
      <c r="A2006" t="s">
        <v>31</v>
      </c>
      <c r="B2006" t="s">
        <v>43</v>
      </c>
      <c r="C2006" t="s">
        <v>44</v>
      </c>
      <c r="D2006" t="s">
        <v>27</v>
      </c>
      <c r="E2006">
        <v>22</v>
      </c>
      <c r="F2006" t="str">
        <f t="shared" si="31"/>
        <v>Average Per Ton1-in-10September System Peak DayAll22</v>
      </c>
      <c r="G2006">
        <v>0.8513984</v>
      </c>
      <c r="H2006">
        <v>0.77728140000000001</v>
      </c>
      <c r="I2006">
        <v>78.739800000000002</v>
      </c>
      <c r="J2006">
        <v>0</v>
      </c>
      <c r="K2006">
        <v>0</v>
      </c>
      <c r="L2006">
        <v>0</v>
      </c>
      <c r="M2006">
        <v>0</v>
      </c>
      <c r="N2006">
        <v>0</v>
      </c>
      <c r="O2006">
        <v>23602</v>
      </c>
    </row>
    <row r="2007" spans="1:15">
      <c r="A2007" t="s">
        <v>29</v>
      </c>
      <c r="B2007" t="s">
        <v>43</v>
      </c>
      <c r="C2007" t="s">
        <v>44</v>
      </c>
      <c r="D2007" t="s">
        <v>27</v>
      </c>
      <c r="E2007">
        <v>22</v>
      </c>
      <c r="F2007" t="str">
        <f t="shared" si="31"/>
        <v>Average Per Premise1-in-10September System Peak DayAll22</v>
      </c>
      <c r="G2007">
        <v>3.6496249999999999</v>
      </c>
      <c r="H2007">
        <v>3.3319130000000001</v>
      </c>
      <c r="I2007">
        <v>78.739800000000002</v>
      </c>
      <c r="J2007">
        <v>0</v>
      </c>
      <c r="K2007">
        <v>0</v>
      </c>
      <c r="L2007">
        <v>0</v>
      </c>
      <c r="M2007">
        <v>0</v>
      </c>
      <c r="N2007">
        <v>0</v>
      </c>
      <c r="O2007">
        <v>23602</v>
      </c>
    </row>
    <row r="2008" spans="1:15">
      <c r="A2008" t="s">
        <v>30</v>
      </c>
      <c r="B2008" t="s">
        <v>43</v>
      </c>
      <c r="C2008" t="s">
        <v>44</v>
      </c>
      <c r="D2008" t="s">
        <v>27</v>
      </c>
      <c r="E2008">
        <v>22</v>
      </c>
      <c r="F2008" t="str">
        <f t="shared" si="31"/>
        <v>Average Per Device1-in-10September System Peak DayAll22</v>
      </c>
      <c r="G2008">
        <v>3.033258</v>
      </c>
      <c r="H2008">
        <v>2.7692019999999999</v>
      </c>
      <c r="I2008">
        <v>78.739800000000002</v>
      </c>
      <c r="J2008">
        <v>0</v>
      </c>
      <c r="K2008">
        <v>0</v>
      </c>
      <c r="L2008">
        <v>0</v>
      </c>
      <c r="M2008">
        <v>0</v>
      </c>
      <c r="N2008">
        <v>0</v>
      </c>
      <c r="O2008">
        <v>23602</v>
      </c>
    </row>
    <row r="2009" spans="1:15">
      <c r="A2009" t="s">
        <v>52</v>
      </c>
      <c r="B2009" t="s">
        <v>43</v>
      </c>
      <c r="C2009" t="s">
        <v>44</v>
      </c>
      <c r="D2009" t="s">
        <v>27</v>
      </c>
      <c r="E2009">
        <v>22</v>
      </c>
      <c r="F2009" t="str">
        <f t="shared" si="31"/>
        <v>Aggregate1-in-10September System Peak DayAll22</v>
      </c>
      <c r="G2009">
        <v>86.138450000000006</v>
      </c>
      <c r="H2009">
        <v>78.639809999999997</v>
      </c>
      <c r="I2009">
        <v>78.739800000000002</v>
      </c>
      <c r="J2009">
        <v>0</v>
      </c>
      <c r="K2009">
        <v>0</v>
      </c>
      <c r="L2009">
        <v>0</v>
      </c>
      <c r="M2009">
        <v>0</v>
      </c>
      <c r="N2009">
        <v>0</v>
      </c>
      <c r="O2009">
        <v>23602</v>
      </c>
    </row>
    <row r="2010" spans="1:15">
      <c r="A2010" t="s">
        <v>31</v>
      </c>
      <c r="B2010" t="s">
        <v>43</v>
      </c>
      <c r="C2010" t="s">
        <v>44</v>
      </c>
      <c r="D2010" t="s">
        <v>27</v>
      </c>
      <c r="E2010">
        <v>23</v>
      </c>
      <c r="F2010" t="str">
        <f t="shared" si="31"/>
        <v>Average Per Ton1-in-10September System Peak DayAll23</v>
      </c>
      <c r="G2010">
        <v>0.69139329999999999</v>
      </c>
      <c r="H2010">
        <v>0.64610959999999995</v>
      </c>
      <c r="I2010">
        <v>75.790199999999999</v>
      </c>
      <c r="J2010">
        <v>0</v>
      </c>
      <c r="K2010">
        <v>0</v>
      </c>
      <c r="L2010">
        <v>0</v>
      </c>
      <c r="M2010">
        <v>0</v>
      </c>
      <c r="N2010">
        <v>0</v>
      </c>
      <c r="O2010">
        <v>23602</v>
      </c>
    </row>
    <row r="2011" spans="1:15">
      <c r="A2011" t="s">
        <v>29</v>
      </c>
      <c r="B2011" t="s">
        <v>43</v>
      </c>
      <c r="C2011" t="s">
        <v>44</v>
      </c>
      <c r="D2011" t="s">
        <v>27</v>
      </c>
      <c r="E2011">
        <v>23</v>
      </c>
      <c r="F2011" t="str">
        <f t="shared" si="31"/>
        <v>Average Per Premise1-in-10September System Peak DayAll23</v>
      </c>
      <c r="G2011">
        <v>2.963743</v>
      </c>
      <c r="H2011">
        <v>2.7696290000000001</v>
      </c>
      <c r="I2011">
        <v>75.790199999999999</v>
      </c>
      <c r="J2011">
        <v>0</v>
      </c>
      <c r="K2011">
        <v>0</v>
      </c>
      <c r="L2011">
        <v>0</v>
      </c>
      <c r="M2011">
        <v>0</v>
      </c>
      <c r="N2011">
        <v>0</v>
      </c>
      <c r="O2011">
        <v>23602</v>
      </c>
    </row>
    <row r="2012" spans="1:15">
      <c r="A2012" t="s">
        <v>30</v>
      </c>
      <c r="B2012" t="s">
        <v>43</v>
      </c>
      <c r="C2012" t="s">
        <v>44</v>
      </c>
      <c r="D2012" t="s">
        <v>27</v>
      </c>
      <c r="E2012">
        <v>23</v>
      </c>
      <c r="F2012" t="str">
        <f t="shared" si="31"/>
        <v>Average Per Device1-in-10September System Peak DayAll23</v>
      </c>
      <c r="G2012">
        <v>2.4632109999999998</v>
      </c>
      <c r="H2012">
        <v>2.3018800000000001</v>
      </c>
      <c r="I2012">
        <v>75.790199999999999</v>
      </c>
      <c r="J2012">
        <v>0</v>
      </c>
      <c r="K2012">
        <v>0</v>
      </c>
      <c r="L2012">
        <v>0</v>
      </c>
      <c r="M2012">
        <v>0</v>
      </c>
      <c r="N2012">
        <v>0</v>
      </c>
      <c r="O2012">
        <v>23602</v>
      </c>
    </row>
    <row r="2013" spans="1:15">
      <c r="A2013" t="s">
        <v>52</v>
      </c>
      <c r="B2013" t="s">
        <v>43</v>
      </c>
      <c r="C2013" t="s">
        <v>44</v>
      </c>
      <c r="D2013" t="s">
        <v>27</v>
      </c>
      <c r="E2013">
        <v>23</v>
      </c>
      <c r="F2013" t="str">
        <f t="shared" si="31"/>
        <v>Aggregate1-in-10September System Peak DayAll23</v>
      </c>
      <c r="G2013">
        <v>69.95026</v>
      </c>
      <c r="H2013">
        <v>65.368780000000001</v>
      </c>
      <c r="I2013">
        <v>75.790199999999999</v>
      </c>
      <c r="J2013">
        <v>0</v>
      </c>
      <c r="K2013">
        <v>0</v>
      </c>
      <c r="L2013">
        <v>0</v>
      </c>
      <c r="M2013">
        <v>0</v>
      </c>
      <c r="N2013">
        <v>0</v>
      </c>
      <c r="O2013">
        <v>23602</v>
      </c>
    </row>
    <row r="2014" spans="1:15">
      <c r="A2014" t="s">
        <v>31</v>
      </c>
      <c r="B2014" t="s">
        <v>43</v>
      </c>
      <c r="C2014" t="s">
        <v>44</v>
      </c>
      <c r="D2014" t="s">
        <v>27</v>
      </c>
      <c r="E2014">
        <v>24</v>
      </c>
      <c r="F2014" t="str">
        <f t="shared" si="31"/>
        <v>Average Per Ton1-in-10September System Peak DayAll24</v>
      </c>
      <c r="G2014">
        <v>0.5566759</v>
      </c>
      <c r="H2014">
        <v>0.52335949999999998</v>
      </c>
      <c r="I2014">
        <v>75.285600000000002</v>
      </c>
      <c r="J2014">
        <v>0</v>
      </c>
      <c r="K2014">
        <v>0</v>
      </c>
      <c r="L2014">
        <v>0</v>
      </c>
      <c r="M2014">
        <v>0</v>
      </c>
      <c r="N2014">
        <v>0</v>
      </c>
      <c r="O2014">
        <v>23602</v>
      </c>
    </row>
    <row r="2015" spans="1:15">
      <c r="A2015" t="s">
        <v>29</v>
      </c>
      <c r="B2015" t="s">
        <v>43</v>
      </c>
      <c r="C2015" t="s">
        <v>44</v>
      </c>
      <c r="D2015" t="s">
        <v>27</v>
      </c>
      <c r="E2015">
        <v>24</v>
      </c>
      <c r="F2015" t="str">
        <f t="shared" si="31"/>
        <v>Average Per Premise1-in-10September System Peak DayAll24</v>
      </c>
      <c r="G2015">
        <v>2.38626</v>
      </c>
      <c r="H2015">
        <v>2.2434449999999999</v>
      </c>
      <c r="I2015">
        <v>75.285600000000002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23602</v>
      </c>
    </row>
    <row r="2016" spans="1:15">
      <c r="A2016" t="s">
        <v>30</v>
      </c>
      <c r="B2016" t="s">
        <v>43</v>
      </c>
      <c r="C2016" t="s">
        <v>44</v>
      </c>
      <c r="D2016" t="s">
        <v>27</v>
      </c>
      <c r="E2016">
        <v>24</v>
      </c>
      <c r="F2016" t="str">
        <f t="shared" si="31"/>
        <v>Average Per Device1-in-10September System Peak DayAll24</v>
      </c>
      <c r="G2016">
        <v>1.9832559999999999</v>
      </c>
      <c r="H2016">
        <v>1.8645609999999999</v>
      </c>
      <c r="I2016">
        <v>75.285600000000002</v>
      </c>
      <c r="J2016">
        <v>0</v>
      </c>
      <c r="K2016">
        <v>0</v>
      </c>
      <c r="L2016">
        <v>0</v>
      </c>
      <c r="M2016">
        <v>0</v>
      </c>
      <c r="N2016">
        <v>0</v>
      </c>
      <c r="O2016">
        <v>23602</v>
      </c>
    </row>
    <row r="2017" spans="1:15">
      <c r="A2017" t="s">
        <v>52</v>
      </c>
      <c r="B2017" t="s">
        <v>43</v>
      </c>
      <c r="C2017" t="s">
        <v>44</v>
      </c>
      <c r="D2017" t="s">
        <v>27</v>
      </c>
      <c r="E2017">
        <v>24</v>
      </c>
      <c r="F2017" t="str">
        <f t="shared" si="31"/>
        <v>Aggregate1-in-10September System Peak DayAll24</v>
      </c>
      <c r="G2017">
        <v>56.320509999999999</v>
      </c>
      <c r="H2017">
        <v>52.94979</v>
      </c>
      <c r="I2017">
        <v>75.285600000000002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23602</v>
      </c>
    </row>
    <row r="2018" spans="1:15">
      <c r="A2018" t="s">
        <v>31</v>
      </c>
      <c r="B2018" t="s">
        <v>40</v>
      </c>
      <c r="C2018" t="s">
        <v>41</v>
      </c>
      <c r="D2018" t="s">
        <v>33</v>
      </c>
      <c r="E2018">
        <v>1</v>
      </c>
      <c r="F2018" t="str">
        <f t="shared" si="31"/>
        <v>Average Per Ton1-in-2August System Peak Day100% Cycling1</v>
      </c>
      <c r="G2018">
        <v>0.1852579</v>
      </c>
      <c r="H2018">
        <v>0.1852579</v>
      </c>
      <c r="I2018">
        <v>69.224000000000004</v>
      </c>
      <c r="J2018">
        <v>0</v>
      </c>
      <c r="K2018">
        <v>0</v>
      </c>
      <c r="L2018">
        <v>0</v>
      </c>
      <c r="M2018">
        <v>0</v>
      </c>
      <c r="N2018">
        <v>0</v>
      </c>
      <c r="O2018">
        <v>11444</v>
      </c>
    </row>
    <row r="2019" spans="1:15">
      <c r="A2019" t="s">
        <v>29</v>
      </c>
      <c r="B2019" t="s">
        <v>40</v>
      </c>
      <c r="C2019" t="s">
        <v>41</v>
      </c>
      <c r="D2019" t="s">
        <v>33</v>
      </c>
      <c r="E2019">
        <v>1</v>
      </c>
      <c r="F2019" t="str">
        <f t="shared" si="31"/>
        <v>Average Per Premise1-in-2August System Peak Day100% Cycling1</v>
      </c>
      <c r="G2019">
        <v>0.82785690000000001</v>
      </c>
      <c r="H2019">
        <v>0.82785690000000001</v>
      </c>
      <c r="I2019">
        <v>69.224000000000004</v>
      </c>
      <c r="J2019">
        <v>0</v>
      </c>
      <c r="K2019">
        <v>0</v>
      </c>
      <c r="L2019">
        <v>0</v>
      </c>
      <c r="M2019">
        <v>0</v>
      </c>
      <c r="N2019">
        <v>0</v>
      </c>
      <c r="O2019">
        <v>11444</v>
      </c>
    </row>
    <row r="2020" spans="1:15">
      <c r="A2020" t="s">
        <v>30</v>
      </c>
      <c r="B2020" t="s">
        <v>40</v>
      </c>
      <c r="C2020" t="s">
        <v>41</v>
      </c>
      <c r="D2020" t="s">
        <v>33</v>
      </c>
      <c r="E2020">
        <v>1</v>
      </c>
      <c r="F2020" t="str">
        <f t="shared" si="31"/>
        <v>Average Per Device1-in-2August System Peak Day100% Cycling1</v>
      </c>
      <c r="G2020">
        <v>0.67153350000000001</v>
      </c>
      <c r="H2020">
        <v>0.67153350000000001</v>
      </c>
      <c r="I2020">
        <v>69.224000000000004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11444</v>
      </c>
    </row>
    <row r="2021" spans="1:15">
      <c r="A2021" t="s">
        <v>52</v>
      </c>
      <c r="B2021" t="s">
        <v>40</v>
      </c>
      <c r="C2021" t="s">
        <v>41</v>
      </c>
      <c r="D2021" t="s">
        <v>33</v>
      </c>
      <c r="E2021">
        <v>1</v>
      </c>
      <c r="F2021" t="str">
        <f t="shared" si="31"/>
        <v>Aggregate1-in-2August System Peak Day100% Cycling1</v>
      </c>
      <c r="G2021">
        <v>9.4739950000000004</v>
      </c>
      <c r="H2021">
        <v>9.4739950000000004</v>
      </c>
      <c r="I2021">
        <v>69.224000000000004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11444</v>
      </c>
    </row>
    <row r="2022" spans="1:15">
      <c r="A2022" t="s">
        <v>31</v>
      </c>
      <c r="B2022" t="s">
        <v>40</v>
      </c>
      <c r="C2022" t="s">
        <v>41</v>
      </c>
      <c r="D2022" t="s">
        <v>33</v>
      </c>
      <c r="E2022">
        <v>2</v>
      </c>
      <c r="F2022" t="str">
        <f t="shared" si="31"/>
        <v>Average Per Ton1-in-2August System Peak Day100% Cycling2</v>
      </c>
      <c r="G2022">
        <v>0.15872449999999999</v>
      </c>
      <c r="H2022">
        <v>0.15872449999999999</v>
      </c>
      <c r="I2022">
        <v>68.096400000000003</v>
      </c>
      <c r="J2022">
        <v>0</v>
      </c>
      <c r="K2022">
        <v>0</v>
      </c>
      <c r="L2022">
        <v>0</v>
      </c>
      <c r="M2022">
        <v>0</v>
      </c>
      <c r="N2022">
        <v>0</v>
      </c>
      <c r="O2022">
        <v>11444</v>
      </c>
    </row>
    <row r="2023" spans="1:15">
      <c r="A2023" t="s">
        <v>29</v>
      </c>
      <c r="B2023" t="s">
        <v>40</v>
      </c>
      <c r="C2023" t="s">
        <v>41</v>
      </c>
      <c r="D2023" t="s">
        <v>33</v>
      </c>
      <c r="E2023">
        <v>2</v>
      </c>
      <c r="F2023" t="str">
        <f t="shared" si="31"/>
        <v>Average Per Premise1-in-2August System Peak Day100% Cycling2</v>
      </c>
      <c r="G2023">
        <v>0.70928789999999997</v>
      </c>
      <c r="H2023">
        <v>0.70928789999999997</v>
      </c>
      <c r="I2023">
        <v>68.096400000000003</v>
      </c>
      <c r="J2023">
        <v>0</v>
      </c>
      <c r="K2023">
        <v>0</v>
      </c>
      <c r="L2023">
        <v>0</v>
      </c>
      <c r="M2023">
        <v>0</v>
      </c>
      <c r="N2023">
        <v>0</v>
      </c>
      <c r="O2023">
        <v>11444</v>
      </c>
    </row>
    <row r="2024" spans="1:15">
      <c r="A2024" t="s">
        <v>30</v>
      </c>
      <c r="B2024" t="s">
        <v>40</v>
      </c>
      <c r="C2024" t="s">
        <v>41</v>
      </c>
      <c r="D2024" t="s">
        <v>33</v>
      </c>
      <c r="E2024">
        <v>2</v>
      </c>
      <c r="F2024" t="str">
        <f t="shared" si="31"/>
        <v>Average Per Device1-in-2August System Peak Day100% Cycling2</v>
      </c>
      <c r="G2024">
        <v>0.57535380000000003</v>
      </c>
      <c r="H2024">
        <v>0.57535380000000003</v>
      </c>
      <c r="I2024">
        <v>68.096400000000003</v>
      </c>
      <c r="J2024">
        <v>0</v>
      </c>
      <c r="K2024">
        <v>0</v>
      </c>
      <c r="L2024">
        <v>0</v>
      </c>
      <c r="M2024">
        <v>0</v>
      </c>
      <c r="N2024">
        <v>0</v>
      </c>
      <c r="O2024">
        <v>11444</v>
      </c>
    </row>
    <row r="2025" spans="1:15">
      <c r="A2025" t="s">
        <v>52</v>
      </c>
      <c r="B2025" t="s">
        <v>40</v>
      </c>
      <c r="C2025" t="s">
        <v>41</v>
      </c>
      <c r="D2025" t="s">
        <v>33</v>
      </c>
      <c r="E2025">
        <v>2</v>
      </c>
      <c r="F2025" t="str">
        <f t="shared" si="31"/>
        <v>Aggregate1-in-2August System Peak Day100% Cycling2</v>
      </c>
      <c r="G2025">
        <v>8.1170910000000003</v>
      </c>
      <c r="H2025">
        <v>8.1170910000000003</v>
      </c>
      <c r="I2025">
        <v>68.096400000000003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11444</v>
      </c>
    </row>
    <row r="2026" spans="1:15">
      <c r="A2026" t="s">
        <v>31</v>
      </c>
      <c r="B2026" t="s">
        <v>40</v>
      </c>
      <c r="C2026" t="s">
        <v>41</v>
      </c>
      <c r="D2026" t="s">
        <v>33</v>
      </c>
      <c r="E2026">
        <v>3</v>
      </c>
      <c r="F2026" t="str">
        <f t="shared" si="31"/>
        <v>Average Per Ton1-in-2August System Peak Day100% Cycling3</v>
      </c>
      <c r="G2026">
        <v>0.14771310000000001</v>
      </c>
      <c r="H2026">
        <v>0.14771310000000001</v>
      </c>
      <c r="I2026">
        <v>68.410899999999998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11444</v>
      </c>
    </row>
    <row r="2027" spans="1:15">
      <c r="A2027" t="s">
        <v>29</v>
      </c>
      <c r="B2027" t="s">
        <v>40</v>
      </c>
      <c r="C2027" t="s">
        <v>41</v>
      </c>
      <c r="D2027" t="s">
        <v>33</v>
      </c>
      <c r="E2027">
        <v>3</v>
      </c>
      <c r="F2027" t="str">
        <f t="shared" si="31"/>
        <v>Average Per Premise1-in-2August System Peak Day100% Cycling3</v>
      </c>
      <c r="G2027">
        <v>0.66008169999999999</v>
      </c>
      <c r="H2027">
        <v>0.66008169999999999</v>
      </c>
      <c r="I2027">
        <v>68.410899999999998</v>
      </c>
      <c r="J2027">
        <v>0</v>
      </c>
      <c r="K2027">
        <v>0</v>
      </c>
      <c r="L2027">
        <v>0</v>
      </c>
      <c r="M2027">
        <v>0</v>
      </c>
      <c r="N2027">
        <v>0</v>
      </c>
      <c r="O2027">
        <v>11444</v>
      </c>
    </row>
    <row r="2028" spans="1:15">
      <c r="A2028" t="s">
        <v>30</v>
      </c>
      <c r="B2028" t="s">
        <v>40</v>
      </c>
      <c r="C2028" t="s">
        <v>41</v>
      </c>
      <c r="D2028" t="s">
        <v>33</v>
      </c>
      <c r="E2028">
        <v>3</v>
      </c>
      <c r="F2028" t="str">
        <f t="shared" si="31"/>
        <v>Average Per Device1-in-2August System Peak Day100% Cycling3</v>
      </c>
      <c r="G2028">
        <v>0.53543909999999995</v>
      </c>
      <c r="H2028">
        <v>0.53543909999999995</v>
      </c>
      <c r="I2028">
        <v>68.410899999999998</v>
      </c>
      <c r="J2028">
        <v>0</v>
      </c>
      <c r="K2028">
        <v>0</v>
      </c>
      <c r="L2028">
        <v>0</v>
      </c>
      <c r="M2028">
        <v>0</v>
      </c>
      <c r="N2028">
        <v>0</v>
      </c>
      <c r="O2028">
        <v>11444</v>
      </c>
    </row>
    <row r="2029" spans="1:15">
      <c r="A2029" t="s">
        <v>52</v>
      </c>
      <c r="B2029" t="s">
        <v>40</v>
      </c>
      <c r="C2029" t="s">
        <v>41</v>
      </c>
      <c r="D2029" t="s">
        <v>33</v>
      </c>
      <c r="E2029">
        <v>3</v>
      </c>
      <c r="F2029" t="str">
        <f t="shared" si="31"/>
        <v>Aggregate1-in-2August System Peak Day100% Cycling3</v>
      </c>
      <c r="G2029">
        <v>7.5539750000000003</v>
      </c>
      <c r="H2029">
        <v>7.5539750000000003</v>
      </c>
      <c r="I2029">
        <v>68.410899999999998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11444</v>
      </c>
    </row>
    <row r="2030" spans="1:15">
      <c r="A2030" t="s">
        <v>31</v>
      </c>
      <c r="B2030" t="s">
        <v>40</v>
      </c>
      <c r="C2030" t="s">
        <v>41</v>
      </c>
      <c r="D2030" t="s">
        <v>33</v>
      </c>
      <c r="E2030">
        <v>4</v>
      </c>
      <c r="F2030" t="str">
        <f t="shared" si="31"/>
        <v>Average Per Ton1-in-2August System Peak Day100% Cycling4</v>
      </c>
      <c r="G2030">
        <v>0.13437299999999999</v>
      </c>
      <c r="H2030">
        <v>0.13437299999999999</v>
      </c>
      <c r="I2030">
        <v>67.160899999999998</v>
      </c>
      <c r="J2030">
        <v>0</v>
      </c>
      <c r="K2030">
        <v>0</v>
      </c>
      <c r="L2030">
        <v>0</v>
      </c>
      <c r="M2030">
        <v>0</v>
      </c>
      <c r="N2030">
        <v>0</v>
      </c>
      <c r="O2030">
        <v>11444</v>
      </c>
    </row>
    <row r="2031" spans="1:15">
      <c r="A2031" t="s">
        <v>29</v>
      </c>
      <c r="B2031" t="s">
        <v>40</v>
      </c>
      <c r="C2031" t="s">
        <v>41</v>
      </c>
      <c r="D2031" t="s">
        <v>33</v>
      </c>
      <c r="E2031">
        <v>4</v>
      </c>
      <c r="F2031" t="str">
        <f t="shared" si="31"/>
        <v>Average Per Premise1-in-2August System Peak Day100% Cycling4</v>
      </c>
      <c r="G2031">
        <v>0.60046920000000004</v>
      </c>
      <c r="H2031">
        <v>0.60046920000000004</v>
      </c>
      <c r="I2031">
        <v>67.160899999999998</v>
      </c>
      <c r="J2031">
        <v>0</v>
      </c>
      <c r="K2031">
        <v>0</v>
      </c>
      <c r="L2031">
        <v>0</v>
      </c>
      <c r="M2031">
        <v>0</v>
      </c>
      <c r="N2031">
        <v>0</v>
      </c>
      <c r="O2031">
        <v>11444</v>
      </c>
    </row>
    <row r="2032" spans="1:15">
      <c r="A2032" t="s">
        <v>30</v>
      </c>
      <c r="B2032" t="s">
        <v>40</v>
      </c>
      <c r="C2032" t="s">
        <v>41</v>
      </c>
      <c r="D2032" t="s">
        <v>33</v>
      </c>
      <c r="E2032">
        <v>4</v>
      </c>
      <c r="F2032" t="str">
        <f t="shared" si="31"/>
        <v>Average Per Device1-in-2August System Peak Day100% Cycling4</v>
      </c>
      <c r="G2032">
        <v>0.48708319999999999</v>
      </c>
      <c r="H2032">
        <v>0.48708319999999999</v>
      </c>
      <c r="I2032">
        <v>67.160899999999998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11444</v>
      </c>
    </row>
    <row r="2033" spans="1:15">
      <c r="A2033" t="s">
        <v>52</v>
      </c>
      <c r="B2033" t="s">
        <v>40</v>
      </c>
      <c r="C2033" t="s">
        <v>41</v>
      </c>
      <c r="D2033" t="s">
        <v>33</v>
      </c>
      <c r="E2033">
        <v>4</v>
      </c>
      <c r="F2033" t="str">
        <f t="shared" si="31"/>
        <v>Aggregate1-in-2August System Peak Day100% Cycling4</v>
      </c>
      <c r="G2033">
        <v>6.8717699999999997</v>
      </c>
      <c r="H2033">
        <v>6.8717699999999997</v>
      </c>
      <c r="I2033">
        <v>67.160899999999998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11444</v>
      </c>
    </row>
    <row r="2034" spans="1:15">
      <c r="A2034" t="s">
        <v>31</v>
      </c>
      <c r="B2034" t="s">
        <v>40</v>
      </c>
      <c r="C2034" t="s">
        <v>41</v>
      </c>
      <c r="D2034" t="s">
        <v>33</v>
      </c>
      <c r="E2034">
        <v>5</v>
      </c>
      <c r="F2034" t="str">
        <f t="shared" si="31"/>
        <v>Average Per Ton1-in-2August System Peak Day100% Cycling5</v>
      </c>
      <c r="G2034">
        <v>0.13217010000000001</v>
      </c>
      <c r="H2034">
        <v>0.13217010000000001</v>
      </c>
      <c r="I2034">
        <v>67.292900000000003</v>
      </c>
      <c r="J2034">
        <v>0</v>
      </c>
      <c r="K2034">
        <v>0</v>
      </c>
      <c r="L2034">
        <v>0</v>
      </c>
      <c r="M2034">
        <v>0</v>
      </c>
      <c r="N2034">
        <v>0</v>
      </c>
      <c r="O2034">
        <v>11444</v>
      </c>
    </row>
    <row r="2035" spans="1:15">
      <c r="A2035" t="s">
        <v>29</v>
      </c>
      <c r="B2035" t="s">
        <v>40</v>
      </c>
      <c r="C2035" t="s">
        <v>41</v>
      </c>
      <c r="D2035" t="s">
        <v>33</v>
      </c>
      <c r="E2035">
        <v>5</v>
      </c>
      <c r="F2035" t="str">
        <f t="shared" si="31"/>
        <v>Average Per Premise1-in-2August System Peak Day100% Cycling5</v>
      </c>
      <c r="G2035">
        <v>0.59062519999999996</v>
      </c>
      <c r="H2035">
        <v>0.59062519999999996</v>
      </c>
      <c r="I2035">
        <v>67.292900000000003</v>
      </c>
      <c r="J2035">
        <v>0</v>
      </c>
      <c r="K2035">
        <v>0</v>
      </c>
      <c r="L2035">
        <v>0</v>
      </c>
      <c r="M2035">
        <v>0</v>
      </c>
      <c r="N2035">
        <v>0</v>
      </c>
      <c r="O2035">
        <v>11444</v>
      </c>
    </row>
    <row r="2036" spans="1:15">
      <c r="A2036" t="s">
        <v>30</v>
      </c>
      <c r="B2036" t="s">
        <v>40</v>
      </c>
      <c r="C2036" t="s">
        <v>41</v>
      </c>
      <c r="D2036" t="s">
        <v>33</v>
      </c>
      <c r="E2036">
        <v>5</v>
      </c>
      <c r="F2036" t="str">
        <f t="shared" si="31"/>
        <v>Average Per Device1-in-2August System Peak Day100% Cycling5</v>
      </c>
      <c r="G2036">
        <v>0.47909800000000002</v>
      </c>
      <c r="H2036">
        <v>0.47909800000000002</v>
      </c>
      <c r="I2036">
        <v>67.292900000000003</v>
      </c>
      <c r="J2036">
        <v>0</v>
      </c>
      <c r="K2036">
        <v>0</v>
      </c>
      <c r="L2036">
        <v>0</v>
      </c>
      <c r="M2036">
        <v>0</v>
      </c>
      <c r="N2036">
        <v>0</v>
      </c>
      <c r="O2036">
        <v>11444</v>
      </c>
    </row>
    <row r="2037" spans="1:15">
      <c r="A2037" t="s">
        <v>52</v>
      </c>
      <c r="B2037" t="s">
        <v>40</v>
      </c>
      <c r="C2037" t="s">
        <v>41</v>
      </c>
      <c r="D2037" t="s">
        <v>33</v>
      </c>
      <c r="E2037">
        <v>5</v>
      </c>
      <c r="F2037" t="str">
        <f t="shared" si="31"/>
        <v>Aggregate1-in-2August System Peak Day100% Cycling5</v>
      </c>
      <c r="G2037">
        <v>6.7591150000000004</v>
      </c>
      <c r="H2037">
        <v>6.7591150000000004</v>
      </c>
      <c r="I2037">
        <v>67.292900000000003</v>
      </c>
      <c r="J2037">
        <v>0</v>
      </c>
      <c r="K2037">
        <v>0</v>
      </c>
      <c r="L2037">
        <v>0</v>
      </c>
      <c r="M2037">
        <v>0</v>
      </c>
      <c r="N2037">
        <v>0</v>
      </c>
      <c r="O2037">
        <v>11444</v>
      </c>
    </row>
    <row r="2038" spans="1:15">
      <c r="A2038" t="s">
        <v>31</v>
      </c>
      <c r="B2038" t="s">
        <v>40</v>
      </c>
      <c r="C2038" t="s">
        <v>41</v>
      </c>
      <c r="D2038" t="s">
        <v>33</v>
      </c>
      <c r="E2038">
        <v>6</v>
      </c>
      <c r="F2038" t="str">
        <f t="shared" si="31"/>
        <v>Average Per Ton1-in-2August System Peak Day100% Cycling6</v>
      </c>
      <c r="G2038">
        <v>0.13894509999999999</v>
      </c>
      <c r="H2038">
        <v>0.13894509999999999</v>
      </c>
      <c r="I2038">
        <v>66.716099999999997</v>
      </c>
      <c r="J2038">
        <v>0</v>
      </c>
      <c r="K2038">
        <v>0</v>
      </c>
      <c r="L2038">
        <v>0</v>
      </c>
      <c r="M2038">
        <v>0</v>
      </c>
      <c r="N2038">
        <v>0</v>
      </c>
      <c r="O2038">
        <v>11444</v>
      </c>
    </row>
    <row r="2039" spans="1:15">
      <c r="A2039" t="s">
        <v>29</v>
      </c>
      <c r="B2039" t="s">
        <v>40</v>
      </c>
      <c r="C2039" t="s">
        <v>41</v>
      </c>
      <c r="D2039" t="s">
        <v>33</v>
      </c>
      <c r="E2039">
        <v>6</v>
      </c>
      <c r="F2039" t="str">
        <f t="shared" si="31"/>
        <v>Average Per Premise1-in-2August System Peak Day100% Cycling6</v>
      </c>
      <c r="G2039">
        <v>0.62090009999999995</v>
      </c>
      <c r="H2039">
        <v>0.62090009999999995</v>
      </c>
      <c r="I2039">
        <v>66.716099999999997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11444</v>
      </c>
    </row>
    <row r="2040" spans="1:15">
      <c r="A2040" t="s">
        <v>30</v>
      </c>
      <c r="B2040" t="s">
        <v>40</v>
      </c>
      <c r="C2040" t="s">
        <v>41</v>
      </c>
      <c r="D2040" t="s">
        <v>33</v>
      </c>
      <c r="E2040">
        <v>6</v>
      </c>
      <c r="F2040" t="str">
        <f t="shared" si="31"/>
        <v>Average Per Device1-in-2August System Peak Day100% Cycling6</v>
      </c>
      <c r="G2040">
        <v>0.5036562</v>
      </c>
      <c r="H2040">
        <v>0.5036562</v>
      </c>
      <c r="I2040">
        <v>66.716099999999997</v>
      </c>
      <c r="J2040">
        <v>0</v>
      </c>
      <c r="K2040">
        <v>0</v>
      </c>
      <c r="L2040">
        <v>0</v>
      </c>
      <c r="M2040">
        <v>0</v>
      </c>
      <c r="N2040">
        <v>0</v>
      </c>
      <c r="O2040">
        <v>11444</v>
      </c>
    </row>
    <row r="2041" spans="1:15">
      <c r="A2041" t="s">
        <v>52</v>
      </c>
      <c r="B2041" t="s">
        <v>40</v>
      </c>
      <c r="C2041" t="s">
        <v>41</v>
      </c>
      <c r="D2041" t="s">
        <v>33</v>
      </c>
      <c r="E2041">
        <v>6</v>
      </c>
      <c r="F2041" t="str">
        <f t="shared" si="31"/>
        <v>Aggregate1-in-2August System Peak Day100% Cycling6</v>
      </c>
      <c r="G2041">
        <v>7.1055809999999999</v>
      </c>
      <c r="H2041">
        <v>7.1055809999999999</v>
      </c>
      <c r="I2041">
        <v>66.716099999999997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11444</v>
      </c>
    </row>
    <row r="2042" spans="1:15">
      <c r="A2042" t="s">
        <v>31</v>
      </c>
      <c r="B2042" t="s">
        <v>40</v>
      </c>
      <c r="C2042" t="s">
        <v>41</v>
      </c>
      <c r="D2042" t="s">
        <v>33</v>
      </c>
      <c r="E2042">
        <v>7</v>
      </c>
      <c r="F2042" t="str">
        <f t="shared" si="31"/>
        <v>Average Per Ton1-in-2August System Peak Day100% Cycling7</v>
      </c>
      <c r="G2042">
        <v>0.16034979999999999</v>
      </c>
      <c r="H2042">
        <v>0.16034979999999999</v>
      </c>
      <c r="I2042">
        <v>67.289500000000004</v>
      </c>
      <c r="J2042">
        <v>0</v>
      </c>
      <c r="K2042">
        <v>0</v>
      </c>
      <c r="L2042">
        <v>0</v>
      </c>
      <c r="M2042">
        <v>0</v>
      </c>
      <c r="N2042">
        <v>0</v>
      </c>
      <c r="O2042">
        <v>11444</v>
      </c>
    </row>
    <row r="2043" spans="1:15">
      <c r="A2043" t="s">
        <v>29</v>
      </c>
      <c r="B2043" t="s">
        <v>40</v>
      </c>
      <c r="C2043" t="s">
        <v>41</v>
      </c>
      <c r="D2043" t="s">
        <v>33</v>
      </c>
      <c r="E2043">
        <v>7</v>
      </c>
      <c r="F2043" t="str">
        <f t="shared" si="31"/>
        <v>Average Per Premise1-in-2August System Peak Day100% Cycling7</v>
      </c>
      <c r="G2043">
        <v>0.71655100000000005</v>
      </c>
      <c r="H2043">
        <v>0.71655100000000005</v>
      </c>
      <c r="I2043">
        <v>67.289500000000004</v>
      </c>
      <c r="J2043">
        <v>0</v>
      </c>
      <c r="K2043">
        <v>0</v>
      </c>
      <c r="L2043">
        <v>0</v>
      </c>
      <c r="M2043">
        <v>0</v>
      </c>
      <c r="N2043">
        <v>0</v>
      </c>
      <c r="O2043">
        <v>11444</v>
      </c>
    </row>
    <row r="2044" spans="1:15">
      <c r="A2044" t="s">
        <v>30</v>
      </c>
      <c r="B2044" t="s">
        <v>40</v>
      </c>
      <c r="C2044" t="s">
        <v>41</v>
      </c>
      <c r="D2044" t="s">
        <v>33</v>
      </c>
      <c r="E2044">
        <v>7</v>
      </c>
      <c r="F2044" t="str">
        <f t="shared" si="31"/>
        <v>Average Per Device1-in-2August System Peak Day100% Cycling7</v>
      </c>
      <c r="G2044">
        <v>0.58124540000000002</v>
      </c>
      <c r="H2044">
        <v>0.58124540000000002</v>
      </c>
      <c r="I2044">
        <v>67.289500000000004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11444</v>
      </c>
    </row>
    <row r="2045" spans="1:15">
      <c r="A2045" t="s">
        <v>52</v>
      </c>
      <c r="B2045" t="s">
        <v>40</v>
      </c>
      <c r="C2045" t="s">
        <v>41</v>
      </c>
      <c r="D2045" t="s">
        <v>33</v>
      </c>
      <c r="E2045">
        <v>7</v>
      </c>
      <c r="F2045" t="str">
        <f t="shared" si="31"/>
        <v>Aggregate1-in-2August System Peak Day100% Cycling7</v>
      </c>
      <c r="G2045">
        <v>8.2002100000000002</v>
      </c>
      <c r="H2045">
        <v>8.2002100000000002</v>
      </c>
      <c r="I2045">
        <v>67.289500000000004</v>
      </c>
      <c r="J2045">
        <v>0</v>
      </c>
      <c r="K2045">
        <v>0</v>
      </c>
      <c r="L2045">
        <v>0</v>
      </c>
      <c r="M2045">
        <v>0</v>
      </c>
      <c r="N2045">
        <v>0</v>
      </c>
      <c r="O2045">
        <v>11444</v>
      </c>
    </row>
    <row r="2046" spans="1:15">
      <c r="A2046" t="s">
        <v>31</v>
      </c>
      <c r="B2046" t="s">
        <v>40</v>
      </c>
      <c r="C2046" t="s">
        <v>41</v>
      </c>
      <c r="D2046" t="s">
        <v>33</v>
      </c>
      <c r="E2046">
        <v>8</v>
      </c>
      <c r="F2046" t="str">
        <f t="shared" si="31"/>
        <v>Average Per Ton1-in-2August System Peak Day100% Cycling8</v>
      </c>
      <c r="G2046">
        <v>0.1677062</v>
      </c>
      <c r="H2046">
        <v>0.1677062</v>
      </c>
      <c r="I2046">
        <v>70.466700000000003</v>
      </c>
      <c r="J2046">
        <v>0</v>
      </c>
      <c r="K2046">
        <v>0</v>
      </c>
      <c r="L2046">
        <v>0</v>
      </c>
      <c r="M2046">
        <v>0</v>
      </c>
      <c r="N2046">
        <v>0</v>
      </c>
      <c r="O2046">
        <v>11444</v>
      </c>
    </row>
    <row r="2047" spans="1:15">
      <c r="A2047" t="s">
        <v>29</v>
      </c>
      <c r="B2047" t="s">
        <v>40</v>
      </c>
      <c r="C2047" t="s">
        <v>41</v>
      </c>
      <c r="D2047" t="s">
        <v>33</v>
      </c>
      <c r="E2047">
        <v>8</v>
      </c>
      <c r="F2047" t="str">
        <f t="shared" si="31"/>
        <v>Average Per Premise1-in-2August System Peak Day100% Cycling8</v>
      </c>
      <c r="G2047">
        <v>0.74942399999999998</v>
      </c>
      <c r="H2047">
        <v>0.74942399999999998</v>
      </c>
      <c r="I2047">
        <v>70.466700000000003</v>
      </c>
      <c r="J2047">
        <v>0</v>
      </c>
      <c r="K2047">
        <v>0</v>
      </c>
      <c r="L2047">
        <v>0</v>
      </c>
      <c r="M2047">
        <v>0</v>
      </c>
      <c r="N2047">
        <v>0</v>
      </c>
      <c r="O2047">
        <v>11444</v>
      </c>
    </row>
    <row r="2048" spans="1:15">
      <c r="A2048" t="s">
        <v>30</v>
      </c>
      <c r="B2048" t="s">
        <v>40</v>
      </c>
      <c r="C2048" t="s">
        <v>41</v>
      </c>
      <c r="D2048" t="s">
        <v>33</v>
      </c>
      <c r="E2048">
        <v>8</v>
      </c>
      <c r="F2048" t="str">
        <f t="shared" si="31"/>
        <v>Average Per Device1-in-2August System Peak Day100% Cycling8</v>
      </c>
      <c r="G2048">
        <v>0.60791099999999998</v>
      </c>
      <c r="H2048">
        <v>0.60791099999999998</v>
      </c>
      <c r="I2048">
        <v>70.466700000000003</v>
      </c>
      <c r="J2048">
        <v>0</v>
      </c>
      <c r="K2048">
        <v>0</v>
      </c>
      <c r="L2048">
        <v>0</v>
      </c>
      <c r="M2048">
        <v>0</v>
      </c>
      <c r="N2048">
        <v>0</v>
      </c>
      <c r="O2048">
        <v>11444</v>
      </c>
    </row>
    <row r="2049" spans="1:15">
      <c r="A2049" t="s">
        <v>52</v>
      </c>
      <c r="B2049" t="s">
        <v>40</v>
      </c>
      <c r="C2049" t="s">
        <v>41</v>
      </c>
      <c r="D2049" t="s">
        <v>33</v>
      </c>
      <c r="E2049">
        <v>8</v>
      </c>
      <c r="F2049" t="str">
        <f t="shared" si="31"/>
        <v>Aggregate1-in-2August System Peak Day100% Cycling8</v>
      </c>
      <c r="G2049">
        <v>8.5764089999999999</v>
      </c>
      <c r="H2049">
        <v>8.5764089999999999</v>
      </c>
      <c r="I2049">
        <v>70.466700000000003</v>
      </c>
      <c r="J2049">
        <v>0</v>
      </c>
      <c r="K2049">
        <v>0</v>
      </c>
      <c r="L2049">
        <v>0</v>
      </c>
      <c r="M2049">
        <v>0</v>
      </c>
      <c r="N2049">
        <v>0</v>
      </c>
      <c r="O2049">
        <v>11444</v>
      </c>
    </row>
    <row r="2050" spans="1:15">
      <c r="A2050" t="s">
        <v>31</v>
      </c>
      <c r="B2050" t="s">
        <v>40</v>
      </c>
      <c r="C2050" t="s">
        <v>41</v>
      </c>
      <c r="D2050" t="s">
        <v>33</v>
      </c>
      <c r="E2050">
        <v>9</v>
      </c>
      <c r="F2050" t="str">
        <f t="shared" si="31"/>
        <v>Average Per Ton1-in-2August System Peak Day100% Cycling9</v>
      </c>
      <c r="G2050">
        <v>0.18299799999999999</v>
      </c>
      <c r="H2050">
        <v>0.18299799999999999</v>
      </c>
      <c r="I2050">
        <v>75.451999999999998</v>
      </c>
      <c r="J2050">
        <v>0</v>
      </c>
      <c r="K2050">
        <v>0</v>
      </c>
      <c r="L2050">
        <v>0</v>
      </c>
      <c r="M2050">
        <v>0</v>
      </c>
      <c r="N2050">
        <v>0</v>
      </c>
      <c r="O2050">
        <v>11444</v>
      </c>
    </row>
    <row r="2051" spans="1:15">
      <c r="A2051" t="s">
        <v>29</v>
      </c>
      <c r="B2051" t="s">
        <v>40</v>
      </c>
      <c r="C2051" t="s">
        <v>41</v>
      </c>
      <c r="D2051" t="s">
        <v>33</v>
      </c>
      <c r="E2051">
        <v>9</v>
      </c>
      <c r="F2051" t="str">
        <f t="shared" ref="F2051:F2114" si="32">CONCATENATE(A2051,B2051,C2051,D2051,E2051)</f>
        <v>Average Per Premise1-in-2August System Peak Day100% Cycling9</v>
      </c>
      <c r="G2051">
        <v>0.81775830000000005</v>
      </c>
      <c r="H2051">
        <v>0.81775830000000005</v>
      </c>
      <c r="I2051">
        <v>75.451999999999998</v>
      </c>
      <c r="J2051">
        <v>0</v>
      </c>
      <c r="K2051">
        <v>0</v>
      </c>
      <c r="L2051">
        <v>0</v>
      </c>
      <c r="M2051">
        <v>0</v>
      </c>
      <c r="N2051">
        <v>0</v>
      </c>
      <c r="O2051">
        <v>11444</v>
      </c>
    </row>
    <row r="2052" spans="1:15">
      <c r="A2052" t="s">
        <v>30</v>
      </c>
      <c r="B2052" t="s">
        <v>40</v>
      </c>
      <c r="C2052" t="s">
        <v>41</v>
      </c>
      <c r="D2052" t="s">
        <v>33</v>
      </c>
      <c r="E2052">
        <v>9</v>
      </c>
      <c r="F2052" t="str">
        <f t="shared" si="32"/>
        <v>Average Per Device1-in-2August System Peak Day100% Cycling9</v>
      </c>
      <c r="G2052">
        <v>0.66334179999999998</v>
      </c>
      <c r="H2052">
        <v>0.66334179999999998</v>
      </c>
      <c r="I2052">
        <v>75.451999999999998</v>
      </c>
      <c r="J2052">
        <v>0</v>
      </c>
      <c r="K2052">
        <v>0</v>
      </c>
      <c r="L2052">
        <v>0</v>
      </c>
      <c r="M2052">
        <v>0</v>
      </c>
      <c r="N2052">
        <v>0</v>
      </c>
      <c r="O2052">
        <v>11444</v>
      </c>
    </row>
    <row r="2053" spans="1:15">
      <c r="A2053" t="s">
        <v>52</v>
      </c>
      <c r="B2053" t="s">
        <v>40</v>
      </c>
      <c r="C2053" t="s">
        <v>41</v>
      </c>
      <c r="D2053" t="s">
        <v>33</v>
      </c>
      <c r="E2053">
        <v>9</v>
      </c>
      <c r="F2053" t="str">
        <f t="shared" si="32"/>
        <v>Aggregate1-in-2August System Peak Day100% Cycling9</v>
      </c>
      <c r="G2053">
        <v>9.3584270000000007</v>
      </c>
      <c r="H2053">
        <v>9.3584270000000007</v>
      </c>
      <c r="I2053">
        <v>75.451999999999998</v>
      </c>
      <c r="J2053">
        <v>0</v>
      </c>
      <c r="K2053">
        <v>0</v>
      </c>
      <c r="L2053">
        <v>0</v>
      </c>
      <c r="M2053">
        <v>0</v>
      </c>
      <c r="N2053">
        <v>0</v>
      </c>
      <c r="O2053">
        <v>11444</v>
      </c>
    </row>
    <row r="2054" spans="1:15">
      <c r="A2054" t="s">
        <v>31</v>
      </c>
      <c r="B2054" t="s">
        <v>40</v>
      </c>
      <c r="C2054" t="s">
        <v>41</v>
      </c>
      <c r="D2054" t="s">
        <v>33</v>
      </c>
      <c r="E2054">
        <v>10</v>
      </c>
      <c r="F2054" t="str">
        <f t="shared" si="32"/>
        <v>Average Per Ton1-in-2August System Peak Day100% Cycling10</v>
      </c>
      <c r="G2054">
        <v>0.1984032</v>
      </c>
      <c r="H2054">
        <v>0.1984032</v>
      </c>
      <c r="I2054">
        <v>79.880499999999998</v>
      </c>
      <c r="J2054">
        <v>0</v>
      </c>
      <c r="K2054">
        <v>0</v>
      </c>
      <c r="L2054">
        <v>0</v>
      </c>
      <c r="M2054">
        <v>0</v>
      </c>
      <c r="N2054">
        <v>0</v>
      </c>
      <c r="O2054">
        <v>11444</v>
      </c>
    </row>
    <row r="2055" spans="1:15">
      <c r="A2055" t="s">
        <v>29</v>
      </c>
      <c r="B2055" t="s">
        <v>40</v>
      </c>
      <c r="C2055" t="s">
        <v>41</v>
      </c>
      <c r="D2055" t="s">
        <v>33</v>
      </c>
      <c r="E2055">
        <v>10</v>
      </c>
      <c r="F2055" t="str">
        <f t="shared" si="32"/>
        <v>Average Per Premise1-in-2August System Peak Day100% Cycling10</v>
      </c>
      <c r="G2055">
        <v>0.88659889999999997</v>
      </c>
      <c r="H2055">
        <v>0.88659889999999997</v>
      </c>
      <c r="I2055">
        <v>79.880499999999998</v>
      </c>
      <c r="J2055">
        <v>0</v>
      </c>
      <c r="K2055">
        <v>0</v>
      </c>
      <c r="L2055">
        <v>0</v>
      </c>
      <c r="M2055">
        <v>0</v>
      </c>
      <c r="N2055">
        <v>0</v>
      </c>
      <c r="O2055">
        <v>11444</v>
      </c>
    </row>
    <row r="2056" spans="1:15">
      <c r="A2056" t="s">
        <v>30</v>
      </c>
      <c r="B2056" t="s">
        <v>40</v>
      </c>
      <c r="C2056" t="s">
        <v>41</v>
      </c>
      <c r="D2056" t="s">
        <v>33</v>
      </c>
      <c r="E2056">
        <v>10</v>
      </c>
      <c r="F2056" t="str">
        <f t="shared" si="32"/>
        <v>Average Per Device1-in-2August System Peak Day100% Cycling10</v>
      </c>
      <c r="G2056">
        <v>0.71918329999999997</v>
      </c>
      <c r="H2056">
        <v>0.71918329999999997</v>
      </c>
      <c r="I2056">
        <v>79.880499999999998</v>
      </c>
      <c r="J2056">
        <v>0</v>
      </c>
      <c r="K2056">
        <v>0</v>
      </c>
      <c r="L2056">
        <v>0</v>
      </c>
      <c r="M2056">
        <v>0</v>
      </c>
      <c r="N2056">
        <v>0</v>
      </c>
      <c r="O2056">
        <v>11444</v>
      </c>
    </row>
    <row r="2057" spans="1:15">
      <c r="A2057" t="s">
        <v>52</v>
      </c>
      <c r="B2057" t="s">
        <v>40</v>
      </c>
      <c r="C2057" t="s">
        <v>41</v>
      </c>
      <c r="D2057" t="s">
        <v>33</v>
      </c>
      <c r="E2057">
        <v>10</v>
      </c>
      <c r="F2057" t="str">
        <f t="shared" si="32"/>
        <v>Aggregate1-in-2August System Peak Day100% Cycling10</v>
      </c>
      <c r="G2057">
        <v>10.146240000000001</v>
      </c>
      <c r="H2057">
        <v>10.146240000000001</v>
      </c>
      <c r="I2057">
        <v>79.880499999999998</v>
      </c>
      <c r="J2057">
        <v>0</v>
      </c>
      <c r="K2057">
        <v>0</v>
      </c>
      <c r="L2057">
        <v>0</v>
      </c>
      <c r="M2057">
        <v>0</v>
      </c>
      <c r="N2057">
        <v>0</v>
      </c>
      <c r="O2057">
        <v>11444</v>
      </c>
    </row>
    <row r="2058" spans="1:15">
      <c r="A2058" t="s">
        <v>31</v>
      </c>
      <c r="B2058" t="s">
        <v>40</v>
      </c>
      <c r="C2058" t="s">
        <v>41</v>
      </c>
      <c r="D2058" t="s">
        <v>33</v>
      </c>
      <c r="E2058">
        <v>11</v>
      </c>
      <c r="F2058" t="str">
        <f t="shared" si="32"/>
        <v>Average Per Ton1-in-2August System Peak Day100% Cycling11</v>
      </c>
      <c r="G2058">
        <v>0.22760929999999999</v>
      </c>
      <c r="H2058">
        <v>0.22760929999999999</v>
      </c>
      <c r="I2058">
        <v>83.424599999999998</v>
      </c>
      <c r="J2058">
        <v>0</v>
      </c>
      <c r="K2058">
        <v>0</v>
      </c>
      <c r="L2058">
        <v>0</v>
      </c>
      <c r="M2058">
        <v>0</v>
      </c>
      <c r="N2058">
        <v>0</v>
      </c>
      <c r="O2058">
        <v>11444</v>
      </c>
    </row>
    <row r="2059" spans="1:15">
      <c r="A2059" t="s">
        <v>29</v>
      </c>
      <c r="B2059" t="s">
        <v>40</v>
      </c>
      <c r="C2059" t="s">
        <v>41</v>
      </c>
      <c r="D2059" t="s">
        <v>33</v>
      </c>
      <c r="E2059">
        <v>11</v>
      </c>
      <c r="F2059" t="str">
        <f t="shared" si="32"/>
        <v>Average Per Premise1-in-2August System Peak Day100% Cycling11</v>
      </c>
      <c r="G2059">
        <v>1.017112</v>
      </c>
      <c r="H2059">
        <v>1.017112</v>
      </c>
      <c r="I2059">
        <v>83.424599999999998</v>
      </c>
      <c r="J2059">
        <v>0</v>
      </c>
      <c r="K2059">
        <v>0</v>
      </c>
      <c r="L2059">
        <v>0</v>
      </c>
      <c r="M2059">
        <v>0</v>
      </c>
      <c r="N2059">
        <v>0</v>
      </c>
      <c r="O2059">
        <v>11444</v>
      </c>
    </row>
    <row r="2060" spans="1:15">
      <c r="A2060" t="s">
        <v>30</v>
      </c>
      <c r="B2060" t="s">
        <v>40</v>
      </c>
      <c r="C2060" t="s">
        <v>41</v>
      </c>
      <c r="D2060" t="s">
        <v>33</v>
      </c>
      <c r="E2060">
        <v>11</v>
      </c>
      <c r="F2060" t="str">
        <f t="shared" si="32"/>
        <v>Average Per Device1-in-2August System Peak Day100% Cycling11</v>
      </c>
      <c r="G2060">
        <v>0.82505150000000005</v>
      </c>
      <c r="H2060">
        <v>0.82505150000000005</v>
      </c>
      <c r="I2060">
        <v>83.424599999999998</v>
      </c>
      <c r="J2060">
        <v>0</v>
      </c>
      <c r="K2060">
        <v>0</v>
      </c>
      <c r="L2060">
        <v>0</v>
      </c>
      <c r="M2060">
        <v>0</v>
      </c>
      <c r="N2060">
        <v>0</v>
      </c>
      <c r="O2060">
        <v>11444</v>
      </c>
    </row>
    <row r="2061" spans="1:15">
      <c r="A2061" t="s">
        <v>52</v>
      </c>
      <c r="B2061" t="s">
        <v>40</v>
      </c>
      <c r="C2061" t="s">
        <v>41</v>
      </c>
      <c r="D2061" t="s">
        <v>33</v>
      </c>
      <c r="E2061">
        <v>11</v>
      </c>
      <c r="F2061" t="str">
        <f t="shared" si="32"/>
        <v>Aggregate1-in-2August System Peak Day100% Cycling11</v>
      </c>
      <c r="G2061">
        <v>11.63983</v>
      </c>
      <c r="H2061">
        <v>11.63983</v>
      </c>
      <c r="I2061">
        <v>83.424599999999998</v>
      </c>
      <c r="J2061">
        <v>0</v>
      </c>
      <c r="K2061">
        <v>0</v>
      </c>
      <c r="L2061">
        <v>0</v>
      </c>
      <c r="M2061">
        <v>0</v>
      </c>
      <c r="N2061">
        <v>0</v>
      </c>
      <c r="O2061">
        <v>11444</v>
      </c>
    </row>
    <row r="2062" spans="1:15">
      <c r="A2062" t="s">
        <v>31</v>
      </c>
      <c r="B2062" t="s">
        <v>40</v>
      </c>
      <c r="C2062" t="s">
        <v>41</v>
      </c>
      <c r="D2062" t="s">
        <v>33</v>
      </c>
      <c r="E2062">
        <v>12</v>
      </c>
      <c r="F2062" t="str">
        <f t="shared" si="32"/>
        <v>Average Per Ton1-in-2August System Peak Day100% Cycling12</v>
      </c>
      <c r="G2062">
        <v>0.26036320000000002</v>
      </c>
      <c r="H2062">
        <v>0.26036320000000002</v>
      </c>
      <c r="I2062">
        <v>83.697699999999998</v>
      </c>
      <c r="J2062">
        <v>0</v>
      </c>
      <c r="K2062">
        <v>0</v>
      </c>
      <c r="L2062">
        <v>0</v>
      </c>
      <c r="M2062">
        <v>0</v>
      </c>
      <c r="N2062">
        <v>0</v>
      </c>
      <c r="O2062">
        <v>11444</v>
      </c>
    </row>
    <row r="2063" spans="1:15">
      <c r="A2063" t="s">
        <v>29</v>
      </c>
      <c r="B2063" t="s">
        <v>40</v>
      </c>
      <c r="C2063" t="s">
        <v>41</v>
      </c>
      <c r="D2063" t="s">
        <v>33</v>
      </c>
      <c r="E2063">
        <v>12</v>
      </c>
      <c r="F2063" t="str">
        <f t="shared" si="32"/>
        <v>Average Per Premise1-in-2August System Peak Day100% Cycling12</v>
      </c>
      <c r="G2063">
        <v>1.163478</v>
      </c>
      <c r="H2063">
        <v>1.163478</v>
      </c>
      <c r="I2063">
        <v>83.697699999999998</v>
      </c>
      <c r="J2063">
        <v>0</v>
      </c>
      <c r="K2063">
        <v>0</v>
      </c>
      <c r="L2063">
        <v>0</v>
      </c>
      <c r="M2063">
        <v>0</v>
      </c>
      <c r="N2063">
        <v>0</v>
      </c>
      <c r="O2063">
        <v>11444</v>
      </c>
    </row>
    <row r="2064" spans="1:15">
      <c r="A2064" t="s">
        <v>30</v>
      </c>
      <c r="B2064" t="s">
        <v>40</v>
      </c>
      <c r="C2064" t="s">
        <v>41</v>
      </c>
      <c r="D2064" t="s">
        <v>33</v>
      </c>
      <c r="E2064">
        <v>12</v>
      </c>
      <c r="F2064" t="str">
        <f t="shared" si="32"/>
        <v>Average Per Device1-in-2August System Peak Day100% Cycling12</v>
      </c>
      <c r="G2064">
        <v>0.94377949999999999</v>
      </c>
      <c r="H2064">
        <v>0.94377949999999999</v>
      </c>
      <c r="I2064">
        <v>83.697699999999998</v>
      </c>
      <c r="J2064">
        <v>0</v>
      </c>
      <c r="K2064">
        <v>0</v>
      </c>
      <c r="L2064">
        <v>0</v>
      </c>
      <c r="M2064">
        <v>0</v>
      </c>
      <c r="N2064">
        <v>0</v>
      </c>
      <c r="O2064">
        <v>11444</v>
      </c>
    </row>
    <row r="2065" spans="1:15">
      <c r="A2065" t="s">
        <v>52</v>
      </c>
      <c r="B2065" t="s">
        <v>40</v>
      </c>
      <c r="C2065" t="s">
        <v>41</v>
      </c>
      <c r="D2065" t="s">
        <v>33</v>
      </c>
      <c r="E2065">
        <v>12</v>
      </c>
      <c r="F2065" t="str">
        <f t="shared" si="32"/>
        <v>Aggregate1-in-2August System Peak Day100% Cycling12</v>
      </c>
      <c r="G2065">
        <v>13.31484</v>
      </c>
      <c r="H2065">
        <v>13.31484</v>
      </c>
      <c r="I2065">
        <v>83.697699999999998</v>
      </c>
      <c r="J2065">
        <v>0</v>
      </c>
      <c r="K2065">
        <v>0</v>
      </c>
      <c r="L2065">
        <v>0</v>
      </c>
      <c r="M2065">
        <v>0</v>
      </c>
      <c r="N2065">
        <v>0</v>
      </c>
      <c r="O2065">
        <v>11444</v>
      </c>
    </row>
    <row r="2066" spans="1:15">
      <c r="A2066" t="s">
        <v>31</v>
      </c>
      <c r="B2066" t="s">
        <v>40</v>
      </c>
      <c r="C2066" t="s">
        <v>41</v>
      </c>
      <c r="D2066" t="s">
        <v>33</v>
      </c>
      <c r="E2066">
        <v>13</v>
      </c>
      <c r="F2066" t="str">
        <f t="shared" si="32"/>
        <v>Average Per Ton1-in-2August System Peak Day100% Cycling13</v>
      </c>
      <c r="G2066">
        <v>0.2913309</v>
      </c>
      <c r="H2066">
        <v>0.2913309</v>
      </c>
      <c r="I2066">
        <v>82.983000000000004</v>
      </c>
      <c r="J2066">
        <v>0</v>
      </c>
      <c r="K2066">
        <v>0</v>
      </c>
      <c r="L2066">
        <v>0</v>
      </c>
      <c r="M2066">
        <v>0</v>
      </c>
      <c r="N2066">
        <v>0</v>
      </c>
      <c r="O2066">
        <v>11444</v>
      </c>
    </row>
    <row r="2067" spans="1:15">
      <c r="A2067" t="s">
        <v>29</v>
      </c>
      <c r="B2067" t="s">
        <v>40</v>
      </c>
      <c r="C2067" t="s">
        <v>41</v>
      </c>
      <c r="D2067" t="s">
        <v>33</v>
      </c>
      <c r="E2067">
        <v>13</v>
      </c>
      <c r="F2067" t="str">
        <f t="shared" si="32"/>
        <v>Average Per Premise1-in-2August System Peak Day100% Cycling13</v>
      </c>
      <c r="G2067">
        <v>1.301863</v>
      </c>
      <c r="H2067">
        <v>1.301863</v>
      </c>
      <c r="I2067">
        <v>82.983000000000004</v>
      </c>
      <c r="J2067">
        <v>0</v>
      </c>
      <c r="K2067">
        <v>0</v>
      </c>
      <c r="L2067">
        <v>0</v>
      </c>
      <c r="M2067">
        <v>0</v>
      </c>
      <c r="N2067">
        <v>0</v>
      </c>
      <c r="O2067">
        <v>11444</v>
      </c>
    </row>
    <row r="2068" spans="1:15">
      <c r="A2068" t="s">
        <v>30</v>
      </c>
      <c r="B2068" t="s">
        <v>40</v>
      </c>
      <c r="C2068" t="s">
        <v>41</v>
      </c>
      <c r="D2068" t="s">
        <v>33</v>
      </c>
      <c r="E2068">
        <v>13</v>
      </c>
      <c r="F2068" t="str">
        <f t="shared" si="32"/>
        <v>Average Per Device1-in-2August System Peak Day100% Cycling13</v>
      </c>
      <c r="G2068">
        <v>1.056033</v>
      </c>
      <c r="H2068">
        <v>1.056033</v>
      </c>
      <c r="I2068">
        <v>82.983000000000004</v>
      </c>
      <c r="J2068">
        <v>0</v>
      </c>
      <c r="K2068">
        <v>0</v>
      </c>
      <c r="L2068">
        <v>0</v>
      </c>
      <c r="M2068">
        <v>0</v>
      </c>
      <c r="N2068">
        <v>0</v>
      </c>
      <c r="O2068">
        <v>11444</v>
      </c>
    </row>
    <row r="2069" spans="1:15">
      <c r="A2069" t="s">
        <v>52</v>
      </c>
      <c r="B2069" t="s">
        <v>40</v>
      </c>
      <c r="C2069" t="s">
        <v>41</v>
      </c>
      <c r="D2069" t="s">
        <v>33</v>
      </c>
      <c r="E2069">
        <v>13</v>
      </c>
      <c r="F2069" t="str">
        <f t="shared" si="32"/>
        <v>Aggregate1-in-2August System Peak Day100% Cycling13</v>
      </c>
      <c r="G2069">
        <v>14.89852</v>
      </c>
      <c r="H2069">
        <v>14.89852</v>
      </c>
      <c r="I2069">
        <v>82.983000000000004</v>
      </c>
      <c r="J2069">
        <v>0</v>
      </c>
      <c r="K2069">
        <v>0</v>
      </c>
      <c r="L2069">
        <v>0</v>
      </c>
      <c r="M2069">
        <v>0</v>
      </c>
      <c r="N2069">
        <v>0</v>
      </c>
      <c r="O2069">
        <v>11444</v>
      </c>
    </row>
    <row r="2070" spans="1:15">
      <c r="A2070" t="s">
        <v>31</v>
      </c>
      <c r="B2070" t="s">
        <v>40</v>
      </c>
      <c r="C2070" t="s">
        <v>41</v>
      </c>
      <c r="D2070" t="s">
        <v>33</v>
      </c>
      <c r="E2070">
        <v>14</v>
      </c>
      <c r="F2070" t="str">
        <f t="shared" si="32"/>
        <v>Average Per Ton1-in-2August System Peak Day100% Cycling14</v>
      </c>
      <c r="G2070">
        <v>0.21525169999999999</v>
      </c>
      <c r="H2070">
        <v>0.30799520000000002</v>
      </c>
      <c r="I2070">
        <v>84.572999999999993</v>
      </c>
      <c r="J2070">
        <v>6.0419E-2</v>
      </c>
      <c r="K2070">
        <v>7.9516600000000007E-2</v>
      </c>
      <c r="L2070">
        <v>9.2743599999999995E-2</v>
      </c>
      <c r="M2070">
        <v>0.1059705</v>
      </c>
      <c r="N2070">
        <v>0.12506819999999999</v>
      </c>
      <c r="O2070">
        <v>11444</v>
      </c>
    </row>
    <row r="2071" spans="1:15">
      <c r="A2071" t="s">
        <v>29</v>
      </c>
      <c r="B2071" t="s">
        <v>40</v>
      </c>
      <c r="C2071" t="s">
        <v>41</v>
      </c>
      <c r="D2071" t="s">
        <v>33</v>
      </c>
      <c r="E2071">
        <v>14</v>
      </c>
      <c r="F2071" t="str">
        <f t="shared" si="32"/>
        <v>Average Per Premise1-in-2August System Peak Day100% Cycling14</v>
      </c>
      <c r="G2071">
        <v>0.96188929999999995</v>
      </c>
      <c r="H2071">
        <v>1.3763300000000001</v>
      </c>
      <c r="I2071">
        <v>84.572999999999993</v>
      </c>
      <c r="J2071">
        <v>0.26999260000000003</v>
      </c>
      <c r="K2071">
        <v>0.35533369999999997</v>
      </c>
      <c r="L2071">
        <v>0.4144407</v>
      </c>
      <c r="M2071">
        <v>0.47354770000000002</v>
      </c>
      <c r="N2071">
        <v>0.55888879999999996</v>
      </c>
      <c r="O2071">
        <v>11444</v>
      </c>
    </row>
    <row r="2072" spans="1:15">
      <c r="A2072" t="s">
        <v>30</v>
      </c>
      <c r="B2072" t="s">
        <v>40</v>
      </c>
      <c r="C2072" t="s">
        <v>41</v>
      </c>
      <c r="D2072" t="s">
        <v>33</v>
      </c>
      <c r="E2072">
        <v>14</v>
      </c>
      <c r="F2072" t="str">
        <f t="shared" si="32"/>
        <v>Average Per Device1-in-2August System Peak Day100% Cycling14</v>
      </c>
      <c r="G2072">
        <v>0.78025670000000003</v>
      </c>
      <c r="H2072">
        <v>1.116439</v>
      </c>
      <c r="I2072">
        <v>84.572999999999993</v>
      </c>
      <c r="J2072">
        <v>0.21901019999999999</v>
      </c>
      <c r="K2072">
        <v>0.2882364</v>
      </c>
      <c r="L2072">
        <v>0.33618229999999999</v>
      </c>
      <c r="M2072">
        <v>0.38412809999999997</v>
      </c>
      <c r="N2072">
        <v>0.45335439999999999</v>
      </c>
      <c r="O2072">
        <v>11444</v>
      </c>
    </row>
    <row r="2073" spans="1:15">
      <c r="A2073" t="s">
        <v>52</v>
      </c>
      <c r="B2073" t="s">
        <v>40</v>
      </c>
      <c r="C2073" t="s">
        <v>41</v>
      </c>
      <c r="D2073" t="s">
        <v>33</v>
      </c>
      <c r="E2073">
        <v>14</v>
      </c>
      <c r="F2073" t="str">
        <f t="shared" si="32"/>
        <v>Aggregate1-in-2August System Peak Day100% Cycling14</v>
      </c>
      <c r="G2073">
        <v>11.007860000000001</v>
      </c>
      <c r="H2073">
        <v>15.750719999999999</v>
      </c>
      <c r="I2073">
        <v>84.572999999999993</v>
      </c>
      <c r="J2073">
        <v>3.0897950000000001</v>
      </c>
      <c r="K2073">
        <v>4.0664389999999999</v>
      </c>
      <c r="L2073">
        <v>4.7428590000000002</v>
      </c>
      <c r="M2073">
        <v>5.4192799999999997</v>
      </c>
      <c r="N2073">
        <v>6.3959229999999998</v>
      </c>
      <c r="O2073">
        <v>11444</v>
      </c>
    </row>
    <row r="2074" spans="1:15">
      <c r="A2074" t="s">
        <v>31</v>
      </c>
      <c r="B2074" t="s">
        <v>40</v>
      </c>
      <c r="C2074" t="s">
        <v>41</v>
      </c>
      <c r="D2074" t="s">
        <v>33</v>
      </c>
      <c r="E2074">
        <v>15</v>
      </c>
      <c r="F2074" t="str">
        <f t="shared" si="32"/>
        <v>Average Per Ton1-in-2August System Peak Day100% Cycling15</v>
      </c>
      <c r="G2074">
        <v>0.21394940000000001</v>
      </c>
      <c r="H2074">
        <v>0.33362310000000001</v>
      </c>
      <c r="I2074">
        <v>86.881500000000003</v>
      </c>
      <c r="J2074">
        <v>7.7962900000000002E-2</v>
      </c>
      <c r="K2074">
        <v>0.102606</v>
      </c>
      <c r="L2074">
        <v>0.11967369999999999</v>
      </c>
      <c r="M2074">
        <v>0.13674140000000001</v>
      </c>
      <c r="N2074">
        <v>0.16138440000000001</v>
      </c>
      <c r="O2074">
        <v>11444</v>
      </c>
    </row>
    <row r="2075" spans="1:15">
      <c r="A2075" t="s">
        <v>29</v>
      </c>
      <c r="B2075" t="s">
        <v>40</v>
      </c>
      <c r="C2075" t="s">
        <v>41</v>
      </c>
      <c r="D2075" t="s">
        <v>33</v>
      </c>
      <c r="E2075">
        <v>15</v>
      </c>
      <c r="F2075" t="str">
        <f t="shared" si="32"/>
        <v>Average Per Premise1-in-2August System Peak Day100% Cycling15</v>
      </c>
      <c r="G2075">
        <v>0.95607019999999998</v>
      </c>
      <c r="H2075">
        <v>1.490853</v>
      </c>
      <c r="I2075">
        <v>86.881500000000003</v>
      </c>
      <c r="J2075">
        <v>0.3483908</v>
      </c>
      <c r="K2075">
        <v>0.45851259999999999</v>
      </c>
      <c r="L2075">
        <v>0.53478250000000005</v>
      </c>
      <c r="M2075">
        <v>0.6110525</v>
      </c>
      <c r="N2075">
        <v>0.72117419999999999</v>
      </c>
      <c r="O2075">
        <v>11444</v>
      </c>
    </row>
    <row r="2076" spans="1:15">
      <c r="A2076" t="s">
        <v>30</v>
      </c>
      <c r="B2076" t="s">
        <v>40</v>
      </c>
      <c r="C2076" t="s">
        <v>41</v>
      </c>
      <c r="D2076" t="s">
        <v>33</v>
      </c>
      <c r="E2076">
        <v>15</v>
      </c>
      <c r="F2076" t="str">
        <f t="shared" si="32"/>
        <v>Average Per Device1-in-2August System Peak Day100% Cycling15</v>
      </c>
      <c r="G2076">
        <v>0.77553640000000001</v>
      </c>
      <c r="H2076">
        <v>1.209336</v>
      </c>
      <c r="I2076">
        <v>86.881500000000003</v>
      </c>
      <c r="J2076">
        <v>0.28260449999999998</v>
      </c>
      <c r="K2076">
        <v>0.37193209999999999</v>
      </c>
      <c r="L2076">
        <v>0.43380010000000002</v>
      </c>
      <c r="M2076">
        <v>0.4956681</v>
      </c>
      <c r="N2076">
        <v>0.58499559999999995</v>
      </c>
      <c r="O2076">
        <v>11444</v>
      </c>
    </row>
    <row r="2077" spans="1:15">
      <c r="A2077" t="s">
        <v>52</v>
      </c>
      <c r="B2077" t="s">
        <v>40</v>
      </c>
      <c r="C2077" t="s">
        <v>41</v>
      </c>
      <c r="D2077" t="s">
        <v>33</v>
      </c>
      <c r="E2077">
        <v>15</v>
      </c>
      <c r="F2077" t="str">
        <f t="shared" si="32"/>
        <v>Aggregate1-in-2August System Peak Day100% Cycling15</v>
      </c>
      <c r="G2077">
        <v>10.941269999999999</v>
      </c>
      <c r="H2077">
        <v>17.061319999999998</v>
      </c>
      <c r="I2077">
        <v>86.881500000000003</v>
      </c>
      <c r="J2077">
        <v>3.9869849999999998</v>
      </c>
      <c r="K2077">
        <v>5.2472180000000002</v>
      </c>
      <c r="L2077">
        <v>6.1200510000000001</v>
      </c>
      <c r="M2077">
        <v>6.9928850000000002</v>
      </c>
      <c r="N2077">
        <v>8.2531180000000006</v>
      </c>
      <c r="O2077">
        <v>11444</v>
      </c>
    </row>
    <row r="2078" spans="1:15">
      <c r="A2078" t="s">
        <v>31</v>
      </c>
      <c r="B2078" t="s">
        <v>40</v>
      </c>
      <c r="C2078" t="s">
        <v>41</v>
      </c>
      <c r="D2078" t="s">
        <v>33</v>
      </c>
      <c r="E2078">
        <v>16</v>
      </c>
      <c r="F2078" t="str">
        <f t="shared" si="32"/>
        <v>Average Per Ton1-in-2August System Peak Day100% Cycling16</v>
      </c>
      <c r="G2078">
        <v>0.22948660000000001</v>
      </c>
      <c r="H2078">
        <v>0.36076059999999999</v>
      </c>
      <c r="I2078">
        <v>87.6006</v>
      </c>
      <c r="J2078">
        <v>8.5520100000000002E-2</v>
      </c>
      <c r="K2078">
        <v>0.1125519</v>
      </c>
      <c r="L2078">
        <v>0.131274</v>
      </c>
      <c r="M2078">
        <v>0.14999609999999999</v>
      </c>
      <c r="N2078">
        <v>0.17702789999999999</v>
      </c>
      <c r="O2078">
        <v>11444</v>
      </c>
    </row>
    <row r="2079" spans="1:15">
      <c r="A2079" t="s">
        <v>29</v>
      </c>
      <c r="B2079" t="s">
        <v>40</v>
      </c>
      <c r="C2079" t="s">
        <v>41</v>
      </c>
      <c r="D2079" t="s">
        <v>33</v>
      </c>
      <c r="E2079">
        <v>16</v>
      </c>
      <c r="F2079" t="str">
        <f t="shared" si="32"/>
        <v>Average Per Premise1-in-2August System Peak Day100% Cycling16</v>
      </c>
      <c r="G2079">
        <v>1.0255000000000001</v>
      </c>
      <c r="H2079">
        <v>1.6121209999999999</v>
      </c>
      <c r="I2079">
        <v>87.6006</v>
      </c>
      <c r="J2079">
        <v>0.38216139999999998</v>
      </c>
      <c r="K2079">
        <v>0.5029576</v>
      </c>
      <c r="L2079">
        <v>0.58662069999999999</v>
      </c>
      <c r="M2079">
        <v>0.67028370000000004</v>
      </c>
      <c r="N2079">
        <v>0.79108000000000001</v>
      </c>
      <c r="O2079">
        <v>11444</v>
      </c>
    </row>
    <row r="2080" spans="1:15">
      <c r="A2080" t="s">
        <v>30</v>
      </c>
      <c r="B2080" t="s">
        <v>40</v>
      </c>
      <c r="C2080" t="s">
        <v>41</v>
      </c>
      <c r="D2080" t="s">
        <v>33</v>
      </c>
      <c r="E2080">
        <v>16</v>
      </c>
      <c r="F2080" t="str">
        <f t="shared" si="32"/>
        <v>Average Per Device1-in-2August System Peak Day100% Cycling16</v>
      </c>
      <c r="G2080">
        <v>0.83185620000000005</v>
      </c>
      <c r="H2080">
        <v>1.307706</v>
      </c>
      <c r="I2080">
        <v>87.6006</v>
      </c>
      <c r="J2080">
        <v>0.3099982</v>
      </c>
      <c r="K2080">
        <v>0.40798459999999998</v>
      </c>
      <c r="L2080">
        <v>0.47584969999999999</v>
      </c>
      <c r="M2080">
        <v>0.5437147</v>
      </c>
      <c r="N2080">
        <v>0.64170110000000002</v>
      </c>
      <c r="O2080">
        <v>11444</v>
      </c>
    </row>
    <row r="2081" spans="1:15">
      <c r="A2081" t="s">
        <v>52</v>
      </c>
      <c r="B2081" t="s">
        <v>40</v>
      </c>
      <c r="C2081" t="s">
        <v>41</v>
      </c>
      <c r="D2081" t="s">
        <v>33</v>
      </c>
      <c r="E2081">
        <v>16</v>
      </c>
      <c r="F2081" t="str">
        <f t="shared" si="32"/>
        <v>Aggregate1-in-2August System Peak Day100% Cycling16</v>
      </c>
      <c r="G2081">
        <v>11.73583</v>
      </c>
      <c r="H2081">
        <v>18.449110000000001</v>
      </c>
      <c r="I2081">
        <v>87.6006</v>
      </c>
      <c r="J2081">
        <v>4.3734549999999999</v>
      </c>
      <c r="K2081">
        <v>5.7558470000000002</v>
      </c>
      <c r="L2081">
        <v>6.7132870000000002</v>
      </c>
      <c r="M2081">
        <v>7.6707270000000003</v>
      </c>
      <c r="N2081">
        <v>9.0531190000000006</v>
      </c>
      <c r="O2081">
        <v>11444</v>
      </c>
    </row>
    <row r="2082" spans="1:15">
      <c r="A2082" t="s">
        <v>31</v>
      </c>
      <c r="B2082" t="s">
        <v>40</v>
      </c>
      <c r="C2082" t="s">
        <v>41</v>
      </c>
      <c r="D2082" t="s">
        <v>33</v>
      </c>
      <c r="E2082">
        <v>17</v>
      </c>
      <c r="F2082" t="str">
        <f t="shared" si="32"/>
        <v>Average Per Ton1-in-2August System Peak Day100% Cycling17</v>
      </c>
      <c r="G2082">
        <v>0.2425186</v>
      </c>
      <c r="H2082">
        <v>0.40437190000000001</v>
      </c>
      <c r="I2082">
        <v>84.719700000000003</v>
      </c>
      <c r="J2082">
        <v>0.1054414</v>
      </c>
      <c r="K2082">
        <v>0.13877</v>
      </c>
      <c r="L2082">
        <v>0.16185330000000001</v>
      </c>
      <c r="M2082">
        <v>0.18493660000000001</v>
      </c>
      <c r="N2082">
        <v>0.2182653</v>
      </c>
      <c r="O2082">
        <v>11444</v>
      </c>
    </row>
    <row r="2083" spans="1:15">
      <c r="A2083" t="s">
        <v>29</v>
      </c>
      <c r="B2083" t="s">
        <v>40</v>
      </c>
      <c r="C2083" t="s">
        <v>41</v>
      </c>
      <c r="D2083" t="s">
        <v>33</v>
      </c>
      <c r="E2083">
        <v>17</v>
      </c>
      <c r="F2083" t="str">
        <f t="shared" si="32"/>
        <v>Average Per Premise1-in-2August System Peak Day100% Cycling17</v>
      </c>
      <c r="G2083">
        <v>1.083736</v>
      </c>
      <c r="H2083">
        <v>1.8070059999999999</v>
      </c>
      <c r="I2083">
        <v>84.719700000000003</v>
      </c>
      <c r="J2083">
        <v>0.47118310000000002</v>
      </c>
      <c r="K2083">
        <v>0.6201179</v>
      </c>
      <c r="L2083">
        <v>0.72326970000000002</v>
      </c>
      <c r="M2083">
        <v>0.82642139999999997</v>
      </c>
      <c r="N2083">
        <v>0.97535620000000001</v>
      </c>
      <c r="O2083">
        <v>11444</v>
      </c>
    </row>
    <row r="2084" spans="1:15">
      <c r="A2084" t="s">
        <v>30</v>
      </c>
      <c r="B2084" t="s">
        <v>40</v>
      </c>
      <c r="C2084" t="s">
        <v>41</v>
      </c>
      <c r="D2084" t="s">
        <v>33</v>
      </c>
      <c r="E2084">
        <v>17</v>
      </c>
      <c r="F2084" t="str">
        <f t="shared" si="32"/>
        <v>Average Per Device1-in-2August System Peak Day100% Cycling17</v>
      </c>
      <c r="G2084">
        <v>0.87909550000000003</v>
      </c>
      <c r="H2084">
        <v>1.4657910000000001</v>
      </c>
      <c r="I2084">
        <v>84.719700000000003</v>
      </c>
      <c r="J2084">
        <v>0.3822101</v>
      </c>
      <c r="K2084">
        <v>0.50302170000000002</v>
      </c>
      <c r="L2084">
        <v>0.58669539999999998</v>
      </c>
      <c r="M2084">
        <v>0.67036910000000005</v>
      </c>
      <c r="N2084">
        <v>0.79118069999999996</v>
      </c>
      <c r="O2084">
        <v>11444</v>
      </c>
    </row>
    <row r="2085" spans="1:15">
      <c r="A2085" t="s">
        <v>52</v>
      </c>
      <c r="B2085" t="s">
        <v>40</v>
      </c>
      <c r="C2085" t="s">
        <v>41</v>
      </c>
      <c r="D2085" t="s">
        <v>33</v>
      </c>
      <c r="E2085">
        <v>17</v>
      </c>
      <c r="F2085" t="str">
        <f t="shared" si="32"/>
        <v>Aggregate1-in-2August System Peak Day100% Cycling17</v>
      </c>
      <c r="G2085">
        <v>12.402279999999999</v>
      </c>
      <c r="H2085">
        <v>20.679379999999998</v>
      </c>
      <c r="I2085">
        <v>84.719700000000003</v>
      </c>
      <c r="J2085">
        <v>5.39222</v>
      </c>
      <c r="K2085">
        <v>7.0966290000000001</v>
      </c>
      <c r="L2085">
        <v>8.2770989999999998</v>
      </c>
      <c r="M2085">
        <v>9.4575669999999992</v>
      </c>
      <c r="N2085">
        <v>11.16198</v>
      </c>
      <c r="O2085">
        <v>11444</v>
      </c>
    </row>
    <row r="2086" spans="1:15">
      <c r="A2086" t="s">
        <v>31</v>
      </c>
      <c r="B2086" t="s">
        <v>40</v>
      </c>
      <c r="C2086" t="s">
        <v>41</v>
      </c>
      <c r="D2086" t="s">
        <v>33</v>
      </c>
      <c r="E2086">
        <v>18</v>
      </c>
      <c r="F2086" t="str">
        <f t="shared" si="32"/>
        <v>Average Per Ton1-in-2August System Peak Day100% Cycling18</v>
      </c>
      <c r="G2086">
        <v>0.30768669999999998</v>
      </c>
      <c r="H2086">
        <v>0.43640390000000001</v>
      </c>
      <c r="I2086">
        <v>81.149500000000003</v>
      </c>
      <c r="J2086">
        <v>8.3854399999999996E-2</v>
      </c>
      <c r="K2086">
        <v>0.1103596</v>
      </c>
      <c r="L2086">
        <v>0.1287171</v>
      </c>
      <c r="M2086">
        <v>0.1470746</v>
      </c>
      <c r="N2086">
        <v>0.17357980000000001</v>
      </c>
      <c r="O2086">
        <v>11444</v>
      </c>
    </row>
    <row r="2087" spans="1:15">
      <c r="A2087" t="s">
        <v>29</v>
      </c>
      <c r="B2087" t="s">
        <v>40</v>
      </c>
      <c r="C2087" t="s">
        <v>41</v>
      </c>
      <c r="D2087" t="s">
        <v>33</v>
      </c>
      <c r="E2087">
        <v>18</v>
      </c>
      <c r="F2087" t="str">
        <f t="shared" si="32"/>
        <v>Average Per Premise1-in-2August System Peak Day100% Cycling18</v>
      </c>
      <c r="G2087">
        <v>1.374952</v>
      </c>
      <c r="H2087">
        <v>1.9501459999999999</v>
      </c>
      <c r="I2087">
        <v>81.149500000000003</v>
      </c>
      <c r="J2087">
        <v>0.37471779999999999</v>
      </c>
      <c r="K2087">
        <v>0.49316120000000002</v>
      </c>
      <c r="L2087">
        <v>0.57519469999999995</v>
      </c>
      <c r="M2087">
        <v>0.65722820000000004</v>
      </c>
      <c r="N2087">
        <v>0.77567160000000002</v>
      </c>
      <c r="O2087">
        <v>11444</v>
      </c>
    </row>
    <row r="2088" spans="1:15">
      <c r="A2088" t="s">
        <v>30</v>
      </c>
      <c r="B2088" t="s">
        <v>40</v>
      </c>
      <c r="C2088" t="s">
        <v>41</v>
      </c>
      <c r="D2088" t="s">
        <v>33</v>
      </c>
      <c r="E2088">
        <v>18</v>
      </c>
      <c r="F2088" t="str">
        <f t="shared" si="32"/>
        <v>Average Per Device1-in-2August System Peak Day100% Cycling18</v>
      </c>
      <c r="G2088">
        <v>1.115321</v>
      </c>
      <c r="H2088">
        <v>1.5819019999999999</v>
      </c>
      <c r="I2088">
        <v>81.149500000000003</v>
      </c>
      <c r="J2088">
        <v>0.30396020000000001</v>
      </c>
      <c r="K2088">
        <v>0.400038</v>
      </c>
      <c r="L2088">
        <v>0.46658129999999998</v>
      </c>
      <c r="M2088">
        <v>0.53312440000000005</v>
      </c>
      <c r="N2088">
        <v>0.62920229999999999</v>
      </c>
      <c r="O2088">
        <v>11444</v>
      </c>
    </row>
    <row r="2089" spans="1:15">
      <c r="A2089" t="s">
        <v>52</v>
      </c>
      <c r="B2089" t="s">
        <v>40</v>
      </c>
      <c r="C2089" t="s">
        <v>41</v>
      </c>
      <c r="D2089" t="s">
        <v>33</v>
      </c>
      <c r="E2089">
        <v>18</v>
      </c>
      <c r="F2089" t="str">
        <f t="shared" si="32"/>
        <v>Aggregate1-in-2August System Peak Day100% Cycling18</v>
      </c>
      <c r="G2089">
        <v>15.73495</v>
      </c>
      <c r="H2089">
        <v>22.31747</v>
      </c>
      <c r="I2089">
        <v>81.149500000000003</v>
      </c>
      <c r="J2089">
        <v>4.2882709999999999</v>
      </c>
      <c r="K2089">
        <v>5.6437359999999996</v>
      </c>
      <c r="L2089">
        <v>6.5825279999999999</v>
      </c>
      <c r="M2089">
        <v>7.5213190000000001</v>
      </c>
      <c r="N2089">
        <v>8.8767859999999992</v>
      </c>
      <c r="O2089">
        <v>11444</v>
      </c>
    </row>
    <row r="2090" spans="1:15">
      <c r="A2090" t="s">
        <v>31</v>
      </c>
      <c r="B2090" t="s">
        <v>40</v>
      </c>
      <c r="C2090" t="s">
        <v>41</v>
      </c>
      <c r="D2090" t="s">
        <v>33</v>
      </c>
      <c r="E2090">
        <v>19</v>
      </c>
      <c r="F2090" t="str">
        <f t="shared" si="32"/>
        <v>Average Per Ton1-in-2August System Peak Day100% Cycling19</v>
      </c>
      <c r="G2090">
        <v>0.42545769999999999</v>
      </c>
      <c r="H2090">
        <v>0.44044339999999998</v>
      </c>
      <c r="I2090">
        <v>76.580200000000005</v>
      </c>
      <c r="J2090">
        <v>0</v>
      </c>
      <c r="K2090">
        <v>0</v>
      </c>
      <c r="L2090">
        <v>0</v>
      </c>
      <c r="M2090">
        <v>0</v>
      </c>
      <c r="N2090">
        <v>0</v>
      </c>
      <c r="O2090">
        <v>11444</v>
      </c>
    </row>
    <row r="2091" spans="1:15">
      <c r="A2091" t="s">
        <v>29</v>
      </c>
      <c r="B2091" t="s">
        <v>40</v>
      </c>
      <c r="C2091" t="s">
        <v>41</v>
      </c>
      <c r="D2091" t="s">
        <v>33</v>
      </c>
      <c r="E2091">
        <v>19</v>
      </c>
      <c r="F2091" t="str">
        <f t="shared" si="32"/>
        <v>Average Per Premise1-in-2August System Peak Day100% Cycling19</v>
      </c>
      <c r="G2091">
        <v>1.9012309999999999</v>
      </c>
      <c r="H2091">
        <v>1.9681979999999999</v>
      </c>
      <c r="I2091">
        <v>76.580200000000005</v>
      </c>
      <c r="J2091">
        <v>0</v>
      </c>
      <c r="K2091">
        <v>0</v>
      </c>
      <c r="L2091">
        <v>0</v>
      </c>
      <c r="M2091">
        <v>0</v>
      </c>
      <c r="N2091">
        <v>0</v>
      </c>
      <c r="O2091">
        <v>11444</v>
      </c>
    </row>
    <row r="2092" spans="1:15">
      <c r="A2092" t="s">
        <v>30</v>
      </c>
      <c r="B2092" t="s">
        <v>40</v>
      </c>
      <c r="C2092" t="s">
        <v>41</v>
      </c>
      <c r="D2092" t="s">
        <v>33</v>
      </c>
      <c r="E2092">
        <v>19</v>
      </c>
      <c r="F2092" t="str">
        <f t="shared" si="32"/>
        <v>Average Per Device1-in-2August System Peak Day100% Cycling19</v>
      </c>
      <c r="G2092">
        <v>1.542224</v>
      </c>
      <c r="H2092">
        <v>1.5965450000000001</v>
      </c>
      <c r="I2092">
        <v>76.580200000000005</v>
      </c>
      <c r="J2092">
        <v>0</v>
      </c>
      <c r="K2092">
        <v>0</v>
      </c>
      <c r="L2092">
        <v>0</v>
      </c>
      <c r="M2092">
        <v>0</v>
      </c>
      <c r="N2092">
        <v>0</v>
      </c>
      <c r="O2092">
        <v>11444</v>
      </c>
    </row>
    <row r="2093" spans="1:15">
      <c r="A2093" t="s">
        <v>52</v>
      </c>
      <c r="B2093" t="s">
        <v>40</v>
      </c>
      <c r="C2093" t="s">
        <v>41</v>
      </c>
      <c r="D2093" t="s">
        <v>33</v>
      </c>
      <c r="E2093">
        <v>19</v>
      </c>
      <c r="F2093" t="str">
        <f t="shared" si="32"/>
        <v>Aggregate1-in-2August System Peak Day100% Cycling19</v>
      </c>
      <c r="G2093">
        <v>21.75769</v>
      </c>
      <c r="H2093">
        <v>22.524049999999999</v>
      </c>
      <c r="I2093">
        <v>76.580200000000005</v>
      </c>
      <c r="J2093">
        <v>0</v>
      </c>
      <c r="K2093">
        <v>0</v>
      </c>
      <c r="L2093">
        <v>0</v>
      </c>
      <c r="M2093">
        <v>0</v>
      </c>
      <c r="N2093">
        <v>0</v>
      </c>
      <c r="O2093">
        <v>11444</v>
      </c>
    </row>
    <row r="2094" spans="1:15">
      <c r="A2094" t="s">
        <v>31</v>
      </c>
      <c r="B2094" t="s">
        <v>40</v>
      </c>
      <c r="C2094" t="s">
        <v>41</v>
      </c>
      <c r="D2094" t="s">
        <v>33</v>
      </c>
      <c r="E2094">
        <v>20</v>
      </c>
      <c r="F2094" t="str">
        <f t="shared" si="32"/>
        <v>Average Per Ton1-in-2August System Peak Day100% Cycling20</v>
      </c>
      <c r="G2094">
        <v>0.48489949999999998</v>
      </c>
      <c r="H2094">
        <v>0.42018729999999999</v>
      </c>
      <c r="I2094">
        <v>72.411799999999999</v>
      </c>
      <c r="J2094">
        <v>0</v>
      </c>
      <c r="K2094">
        <v>0</v>
      </c>
      <c r="L2094">
        <v>0</v>
      </c>
      <c r="M2094">
        <v>0</v>
      </c>
      <c r="N2094">
        <v>0</v>
      </c>
      <c r="O2094">
        <v>11444</v>
      </c>
    </row>
    <row r="2095" spans="1:15">
      <c r="A2095" t="s">
        <v>29</v>
      </c>
      <c r="B2095" t="s">
        <v>40</v>
      </c>
      <c r="C2095" t="s">
        <v>41</v>
      </c>
      <c r="D2095" t="s">
        <v>33</v>
      </c>
      <c r="E2095">
        <v>20</v>
      </c>
      <c r="F2095" t="str">
        <f t="shared" si="32"/>
        <v>Average Per Premise1-in-2August System Peak Day100% Cycling20</v>
      </c>
      <c r="G2095">
        <v>2.1668569999999998</v>
      </c>
      <c r="H2095">
        <v>1.87768</v>
      </c>
      <c r="I2095">
        <v>72.411799999999999</v>
      </c>
      <c r="J2095">
        <v>0</v>
      </c>
      <c r="K2095">
        <v>0</v>
      </c>
      <c r="L2095">
        <v>0</v>
      </c>
      <c r="M2095">
        <v>0</v>
      </c>
      <c r="N2095">
        <v>0</v>
      </c>
      <c r="O2095">
        <v>11444</v>
      </c>
    </row>
    <row r="2096" spans="1:15">
      <c r="A2096" t="s">
        <v>30</v>
      </c>
      <c r="B2096" t="s">
        <v>40</v>
      </c>
      <c r="C2096" t="s">
        <v>41</v>
      </c>
      <c r="D2096" t="s">
        <v>33</v>
      </c>
      <c r="E2096">
        <v>20</v>
      </c>
      <c r="F2096" t="str">
        <f t="shared" si="32"/>
        <v>Average Per Device1-in-2August System Peak Day100% Cycling20</v>
      </c>
      <c r="G2096">
        <v>1.757692</v>
      </c>
      <c r="H2096">
        <v>1.5231189999999999</v>
      </c>
      <c r="I2096">
        <v>72.411799999999999</v>
      </c>
      <c r="J2096">
        <v>0</v>
      </c>
      <c r="K2096">
        <v>0</v>
      </c>
      <c r="L2096">
        <v>0</v>
      </c>
      <c r="M2096">
        <v>0</v>
      </c>
      <c r="N2096">
        <v>0</v>
      </c>
      <c r="O2096">
        <v>11444</v>
      </c>
    </row>
    <row r="2097" spans="1:15">
      <c r="A2097" t="s">
        <v>52</v>
      </c>
      <c r="B2097" t="s">
        <v>40</v>
      </c>
      <c r="C2097" t="s">
        <v>41</v>
      </c>
      <c r="D2097" t="s">
        <v>33</v>
      </c>
      <c r="E2097">
        <v>20</v>
      </c>
      <c r="F2097" t="str">
        <f t="shared" si="32"/>
        <v>Aggregate1-in-2August System Peak Day100% Cycling20</v>
      </c>
      <c r="G2097">
        <v>24.797519999999999</v>
      </c>
      <c r="H2097">
        <v>21.48817</v>
      </c>
      <c r="I2097">
        <v>72.411799999999999</v>
      </c>
      <c r="J2097">
        <v>0</v>
      </c>
      <c r="K2097">
        <v>0</v>
      </c>
      <c r="L2097">
        <v>0</v>
      </c>
      <c r="M2097">
        <v>0</v>
      </c>
      <c r="N2097">
        <v>0</v>
      </c>
      <c r="O2097">
        <v>11444</v>
      </c>
    </row>
    <row r="2098" spans="1:15">
      <c r="A2098" t="s">
        <v>31</v>
      </c>
      <c r="B2098" t="s">
        <v>40</v>
      </c>
      <c r="C2098" t="s">
        <v>41</v>
      </c>
      <c r="D2098" t="s">
        <v>33</v>
      </c>
      <c r="E2098">
        <v>21</v>
      </c>
      <c r="F2098" t="str">
        <f t="shared" si="32"/>
        <v>Average Per Ton1-in-2August System Peak Day100% Cycling21</v>
      </c>
      <c r="G2098">
        <v>0.48151959999999999</v>
      </c>
      <c r="H2098">
        <v>0.41413899999999998</v>
      </c>
      <c r="I2098">
        <v>71.282200000000003</v>
      </c>
      <c r="J2098">
        <v>0</v>
      </c>
      <c r="K2098">
        <v>0</v>
      </c>
      <c r="L2098">
        <v>0</v>
      </c>
      <c r="M2098">
        <v>0</v>
      </c>
      <c r="N2098">
        <v>0</v>
      </c>
      <c r="O2098">
        <v>11444</v>
      </c>
    </row>
    <row r="2099" spans="1:15">
      <c r="A2099" t="s">
        <v>29</v>
      </c>
      <c r="B2099" t="s">
        <v>40</v>
      </c>
      <c r="C2099" t="s">
        <v>41</v>
      </c>
      <c r="D2099" t="s">
        <v>33</v>
      </c>
      <c r="E2099">
        <v>21</v>
      </c>
      <c r="F2099" t="str">
        <f t="shared" si="32"/>
        <v>Average Per Premise1-in-2August System Peak Day100% Cycling21</v>
      </c>
      <c r="G2099">
        <v>2.1517539999999999</v>
      </c>
      <c r="H2099">
        <v>1.850652</v>
      </c>
      <c r="I2099">
        <v>71.282200000000003</v>
      </c>
      <c r="J2099">
        <v>0</v>
      </c>
      <c r="K2099">
        <v>0</v>
      </c>
      <c r="L2099">
        <v>0</v>
      </c>
      <c r="M2099">
        <v>0</v>
      </c>
      <c r="N2099">
        <v>0</v>
      </c>
      <c r="O2099">
        <v>11444</v>
      </c>
    </row>
    <row r="2100" spans="1:15">
      <c r="A2100" t="s">
        <v>30</v>
      </c>
      <c r="B2100" t="s">
        <v>40</v>
      </c>
      <c r="C2100" t="s">
        <v>41</v>
      </c>
      <c r="D2100" t="s">
        <v>33</v>
      </c>
      <c r="E2100">
        <v>21</v>
      </c>
      <c r="F2100" t="str">
        <f t="shared" si="32"/>
        <v>Average Per Device1-in-2August System Peak Day100% Cycling21</v>
      </c>
      <c r="G2100">
        <v>1.7454400000000001</v>
      </c>
      <c r="H2100">
        <v>1.5011950000000001</v>
      </c>
      <c r="I2100">
        <v>71.282200000000003</v>
      </c>
      <c r="J2100">
        <v>0</v>
      </c>
      <c r="K2100">
        <v>0</v>
      </c>
      <c r="L2100">
        <v>0</v>
      </c>
      <c r="M2100">
        <v>0</v>
      </c>
      <c r="N2100">
        <v>0</v>
      </c>
      <c r="O2100">
        <v>11444</v>
      </c>
    </row>
    <row r="2101" spans="1:15">
      <c r="A2101" t="s">
        <v>52</v>
      </c>
      <c r="B2101" t="s">
        <v>40</v>
      </c>
      <c r="C2101" t="s">
        <v>41</v>
      </c>
      <c r="D2101" t="s">
        <v>33</v>
      </c>
      <c r="E2101">
        <v>21</v>
      </c>
      <c r="F2101" t="str">
        <f t="shared" si="32"/>
        <v>Aggregate1-in-2August System Peak Day100% Cycling21</v>
      </c>
      <c r="G2101">
        <v>24.624669999999998</v>
      </c>
      <c r="H2101">
        <v>21.17886</v>
      </c>
      <c r="I2101">
        <v>71.282200000000003</v>
      </c>
      <c r="J2101">
        <v>0</v>
      </c>
      <c r="K2101">
        <v>0</v>
      </c>
      <c r="L2101">
        <v>0</v>
      </c>
      <c r="M2101">
        <v>0</v>
      </c>
      <c r="N2101">
        <v>0</v>
      </c>
      <c r="O2101">
        <v>11444</v>
      </c>
    </row>
    <row r="2102" spans="1:15">
      <c r="A2102" t="s">
        <v>31</v>
      </c>
      <c r="B2102" t="s">
        <v>40</v>
      </c>
      <c r="C2102" t="s">
        <v>41</v>
      </c>
      <c r="D2102" t="s">
        <v>33</v>
      </c>
      <c r="E2102">
        <v>22</v>
      </c>
      <c r="F2102" t="str">
        <f t="shared" si="32"/>
        <v>Average Per Ton1-in-2August System Peak Day100% Cycling22</v>
      </c>
      <c r="G2102">
        <v>0.42262919999999998</v>
      </c>
      <c r="H2102">
        <v>0.37277569999999999</v>
      </c>
      <c r="I2102">
        <v>69.713300000000004</v>
      </c>
      <c r="J2102">
        <v>0</v>
      </c>
      <c r="K2102">
        <v>0</v>
      </c>
      <c r="L2102">
        <v>0</v>
      </c>
      <c r="M2102">
        <v>0</v>
      </c>
      <c r="N2102">
        <v>0</v>
      </c>
      <c r="O2102">
        <v>11444</v>
      </c>
    </row>
    <row r="2103" spans="1:15">
      <c r="A2103" t="s">
        <v>29</v>
      </c>
      <c r="B2103" t="s">
        <v>40</v>
      </c>
      <c r="C2103" t="s">
        <v>41</v>
      </c>
      <c r="D2103" t="s">
        <v>33</v>
      </c>
      <c r="E2103">
        <v>22</v>
      </c>
      <c r="F2103" t="str">
        <f t="shared" si="32"/>
        <v>Average Per Premise1-in-2August System Peak Day100% Cycling22</v>
      </c>
      <c r="G2103">
        <v>1.888592</v>
      </c>
      <c r="H2103">
        <v>1.665813</v>
      </c>
      <c r="I2103">
        <v>69.713300000000004</v>
      </c>
      <c r="J2103">
        <v>0</v>
      </c>
      <c r="K2103">
        <v>0</v>
      </c>
      <c r="L2103">
        <v>0</v>
      </c>
      <c r="M2103">
        <v>0</v>
      </c>
      <c r="N2103">
        <v>0</v>
      </c>
      <c r="O2103">
        <v>11444</v>
      </c>
    </row>
    <row r="2104" spans="1:15">
      <c r="A2104" t="s">
        <v>30</v>
      </c>
      <c r="B2104" t="s">
        <v>40</v>
      </c>
      <c r="C2104" t="s">
        <v>41</v>
      </c>
      <c r="D2104" t="s">
        <v>33</v>
      </c>
      <c r="E2104">
        <v>22</v>
      </c>
      <c r="F2104" t="str">
        <f t="shared" si="32"/>
        <v>Average Per Device1-in-2August System Peak Day100% Cycling22</v>
      </c>
      <c r="G2104">
        <v>1.531971</v>
      </c>
      <c r="H2104">
        <v>1.351259</v>
      </c>
      <c r="I2104">
        <v>69.713300000000004</v>
      </c>
      <c r="J2104">
        <v>0</v>
      </c>
      <c r="K2104">
        <v>0</v>
      </c>
      <c r="L2104">
        <v>0</v>
      </c>
      <c r="M2104">
        <v>0</v>
      </c>
      <c r="N2104">
        <v>0</v>
      </c>
      <c r="O2104">
        <v>11444</v>
      </c>
    </row>
    <row r="2105" spans="1:15">
      <c r="A2105" t="s">
        <v>52</v>
      </c>
      <c r="B2105" t="s">
        <v>40</v>
      </c>
      <c r="C2105" t="s">
        <v>41</v>
      </c>
      <c r="D2105" t="s">
        <v>33</v>
      </c>
      <c r="E2105">
        <v>22</v>
      </c>
      <c r="F2105" t="str">
        <f t="shared" si="32"/>
        <v>Aggregate1-in-2August System Peak Day100% Cycling22</v>
      </c>
      <c r="G2105">
        <v>21.613040000000002</v>
      </c>
      <c r="H2105">
        <v>19.063559999999999</v>
      </c>
      <c r="I2105">
        <v>69.713300000000004</v>
      </c>
      <c r="J2105">
        <v>0</v>
      </c>
      <c r="K2105">
        <v>0</v>
      </c>
      <c r="L2105">
        <v>0</v>
      </c>
      <c r="M2105">
        <v>0</v>
      </c>
      <c r="N2105">
        <v>0</v>
      </c>
      <c r="O2105">
        <v>11444</v>
      </c>
    </row>
    <row r="2106" spans="1:15">
      <c r="A2106" t="s">
        <v>31</v>
      </c>
      <c r="B2106" t="s">
        <v>40</v>
      </c>
      <c r="C2106" t="s">
        <v>41</v>
      </c>
      <c r="D2106" t="s">
        <v>33</v>
      </c>
      <c r="E2106">
        <v>23</v>
      </c>
      <c r="F2106" t="str">
        <f t="shared" si="32"/>
        <v>Average Per Ton1-in-2August System Peak Day100% Cycling23</v>
      </c>
      <c r="G2106">
        <v>0.34285910000000003</v>
      </c>
      <c r="H2106">
        <v>0.30979810000000002</v>
      </c>
      <c r="I2106">
        <v>70.024000000000001</v>
      </c>
      <c r="J2106">
        <v>0</v>
      </c>
      <c r="K2106">
        <v>0</v>
      </c>
      <c r="L2106">
        <v>0</v>
      </c>
      <c r="M2106">
        <v>0</v>
      </c>
      <c r="N2106">
        <v>0</v>
      </c>
      <c r="O2106">
        <v>11444</v>
      </c>
    </row>
    <row r="2107" spans="1:15">
      <c r="A2107" t="s">
        <v>29</v>
      </c>
      <c r="B2107" t="s">
        <v>40</v>
      </c>
      <c r="C2107" t="s">
        <v>41</v>
      </c>
      <c r="D2107" t="s">
        <v>33</v>
      </c>
      <c r="E2107">
        <v>23</v>
      </c>
      <c r="F2107" t="str">
        <f t="shared" si="32"/>
        <v>Average Per Premise1-in-2August System Peak Day100% Cycling23</v>
      </c>
      <c r="G2107">
        <v>1.532125</v>
      </c>
      <c r="H2107">
        <v>1.3843859999999999</v>
      </c>
      <c r="I2107">
        <v>70.024000000000001</v>
      </c>
      <c r="J2107">
        <v>0</v>
      </c>
      <c r="K2107">
        <v>0</v>
      </c>
      <c r="L2107">
        <v>0</v>
      </c>
      <c r="M2107">
        <v>0</v>
      </c>
      <c r="N2107">
        <v>0</v>
      </c>
      <c r="O2107">
        <v>11444</v>
      </c>
    </row>
    <row r="2108" spans="1:15">
      <c r="A2108" t="s">
        <v>30</v>
      </c>
      <c r="B2108" t="s">
        <v>40</v>
      </c>
      <c r="C2108" t="s">
        <v>41</v>
      </c>
      <c r="D2108" t="s">
        <v>33</v>
      </c>
      <c r="E2108">
        <v>23</v>
      </c>
      <c r="F2108" t="str">
        <f t="shared" si="32"/>
        <v>Average Per Device1-in-2August System Peak Day100% Cycling23</v>
      </c>
      <c r="G2108">
        <v>1.2428159999999999</v>
      </c>
      <c r="H2108">
        <v>1.1229739999999999</v>
      </c>
      <c r="I2108">
        <v>70.024000000000001</v>
      </c>
      <c r="J2108">
        <v>0</v>
      </c>
      <c r="K2108">
        <v>0</v>
      </c>
      <c r="L2108">
        <v>0</v>
      </c>
      <c r="M2108">
        <v>0</v>
      </c>
      <c r="N2108">
        <v>0</v>
      </c>
      <c r="O2108">
        <v>11444</v>
      </c>
    </row>
    <row r="2109" spans="1:15">
      <c r="A2109" t="s">
        <v>52</v>
      </c>
      <c r="B2109" t="s">
        <v>40</v>
      </c>
      <c r="C2109" t="s">
        <v>41</v>
      </c>
      <c r="D2109" t="s">
        <v>33</v>
      </c>
      <c r="E2109">
        <v>23</v>
      </c>
      <c r="F2109" t="str">
        <f t="shared" si="32"/>
        <v>Aggregate1-in-2August System Peak Day100% Cycling23</v>
      </c>
      <c r="G2109">
        <v>17.533639999999998</v>
      </c>
      <c r="H2109">
        <v>15.842919999999999</v>
      </c>
      <c r="I2109">
        <v>70.024000000000001</v>
      </c>
      <c r="J2109">
        <v>0</v>
      </c>
      <c r="K2109">
        <v>0</v>
      </c>
      <c r="L2109">
        <v>0</v>
      </c>
      <c r="M2109">
        <v>0</v>
      </c>
      <c r="N2109">
        <v>0</v>
      </c>
      <c r="O2109">
        <v>11444</v>
      </c>
    </row>
    <row r="2110" spans="1:15">
      <c r="A2110" t="s">
        <v>31</v>
      </c>
      <c r="B2110" t="s">
        <v>40</v>
      </c>
      <c r="C2110" t="s">
        <v>41</v>
      </c>
      <c r="D2110" t="s">
        <v>33</v>
      </c>
      <c r="E2110">
        <v>24</v>
      </c>
      <c r="F2110" t="str">
        <f t="shared" si="32"/>
        <v>Average Per Ton1-in-2August System Peak Day100% Cycling24</v>
      </c>
      <c r="G2110">
        <v>0.26700750000000001</v>
      </c>
      <c r="H2110">
        <v>0.24743390000000001</v>
      </c>
      <c r="I2110">
        <v>68.747500000000002</v>
      </c>
      <c r="J2110">
        <v>0</v>
      </c>
      <c r="K2110">
        <v>0</v>
      </c>
      <c r="L2110">
        <v>0</v>
      </c>
      <c r="M2110">
        <v>0</v>
      </c>
      <c r="N2110">
        <v>0</v>
      </c>
      <c r="O2110">
        <v>11444</v>
      </c>
    </row>
    <row r="2111" spans="1:15">
      <c r="A2111" t="s">
        <v>29</v>
      </c>
      <c r="B2111" t="s">
        <v>40</v>
      </c>
      <c r="C2111" t="s">
        <v>41</v>
      </c>
      <c r="D2111" t="s">
        <v>33</v>
      </c>
      <c r="E2111">
        <v>24</v>
      </c>
      <c r="F2111" t="str">
        <f t="shared" si="32"/>
        <v>Average Per Premise1-in-2August System Peak Day100% Cycling24</v>
      </c>
      <c r="G2111">
        <v>1.1931689999999999</v>
      </c>
      <c r="H2111">
        <v>1.105701</v>
      </c>
      <c r="I2111">
        <v>68.747500000000002</v>
      </c>
      <c r="J2111">
        <v>0</v>
      </c>
      <c r="K2111">
        <v>0</v>
      </c>
      <c r="L2111">
        <v>0</v>
      </c>
      <c r="M2111">
        <v>0</v>
      </c>
      <c r="N2111">
        <v>0</v>
      </c>
      <c r="O2111">
        <v>11444</v>
      </c>
    </row>
    <row r="2112" spans="1:15">
      <c r="A2112" t="s">
        <v>30</v>
      </c>
      <c r="B2112" t="s">
        <v>40</v>
      </c>
      <c r="C2112" t="s">
        <v>41</v>
      </c>
      <c r="D2112" t="s">
        <v>33</v>
      </c>
      <c r="E2112">
        <v>24</v>
      </c>
      <c r="F2112" t="str">
        <f t="shared" si="32"/>
        <v>Average Per Device1-in-2August System Peak Day100% Cycling24</v>
      </c>
      <c r="G2112">
        <v>0.96786430000000001</v>
      </c>
      <c r="H2112">
        <v>0.89691270000000001</v>
      </c>
      <c r="I2112">
        <v>68.747500000000002</v>
      </c>
      <c r="J2112">
        <v>0</v>
      </c>
      <c r="K2112">
        <v>0</v>
      </c>
      <c r="L2112">
        <v>0</v>
      </c>
      <c r="M2112">
        <v>0</v>
      </c>
      <c r="N2112">
        <v>0</v>
      </c>
      <c r="O2112">
        <v>11444</v>
      </c>
    </row>
    <row r="2113" spans="1:15">
      <c r="A2113" t="s">
        <v>52</v>
      </c>
      <c r="B2113" t="s">
        <v>40</v>
      </c>
      <c r="C2113" t="s">
        <v>41</v>
      </c>
      <c r="D2113" t="s">
        <v>33</v>
      </c>
      <c r="E2113">
        <v>24</v>
      </c>
      <c r="F2113" t="str">
        <f t="shared" si="32"/>
        <v>Aggregate1-in-2August System Peak Day100% Cycling24</v>
      </c>
      <c r="G2113">
        <v>13.654629999999999</v>
      </c>
      <c r="H2113">
        <v>12.653639999999999</v>
      </c>
      <c r="I2113">
        <v>68.747500000000002</v>
      </c>
      <c r="J2113">
        <v>0</v>
      </c>
      <c r="K2113">
        <v>0</v>
      </c>
      <c r="L2113">
        <v>0</v>
      </c>
      <c r="M2113">
        <v>0</v>
      </c>
      <c r="N2113">
        <v>0</v>
      </c>
      <c r="O2113">
        <v>11444</v>
      </c>
    </row>
    <row r="2114" spans="1:15">
      <c r="A2114" t="s">
        <v>31</v>
      </c>
      <c r="B2114" t="s">
        <v>40</v>
      </c>
      <c r="C2114" t="s">
        <v>41</v>
      </c>
      <c r="D2114" t="s">
        <v>32</v>
      </c>
      <c r="E2114">
        <v>1</v>
      </c>
      <c r="F2114" t="str">
        <f t="shared" si="32"/>
        <v>Average Per Ton1-in-2August System Peak Day50% Cycling1</v>
      </c>
      <c r="G2114">
        <v>0.23950650000000001</v>
      </c>
      <c r="H2114">
        <v>0.23950650000000001</v>
      </c>
      <c r="I2114">
        <v>69.327500000000001</v>
      </c>
      <c r="J2114">
        <v>0</v>
      </c>
      <c r="K2114">
        <v>0</v>
      </c>
      <c r="L2114">
        <v>0</v>
      </c>
      <c r="M2114">
        <v>0</v>
      </c>
      <c r="N2114">
        <v>0</v>
      </c>
      <c r="O2114">
        <v>12158</v>
      </c>
    </row>
    <row r="2115" spans="1:15">
      <c r="A2115" t="s">
        <v>29</v>
      </c>
      <c r="B2115" t="s">
        <v>40</v>
      </c>
      <c r="C2115" t="s">
        <v>41</v>
      </c>
      <c r="D2115" t="s">
        <v>32</v>
      </c>
      <c r="E2115">
        <v>1</v>
      </c>
      <c r="F2115" t="str">
        <f t="shared" ref="F2115:F2178" si="33">CONCATENATE(A2115,B2115,C2115,D2115,E2115)</f>
        <v>Average Per Premise1-in-2August System Peak Day50% Cycling1</v>
      </c>
      <c r="G2115">
        <v>0.98563270000000003</v>
      </c>
      <c r="H2115">
        <v>0.98563270000000003</v>
      </c>
      <c r="I2115">
        <v>69.327500000000001</v>
      </c>
      <c r="J2115">
        <v>0</v>
      </c>
      <c r="K2115">
        <v>0</v>
      </c>
      <c r="L2115">
        <v>0</v>
      </c>
      <c r="M2115">
        <v>0</v>
      </c>
      <c r="N2115">
        <v>0</v>
      </c>
      <c r="O2115">
        <v>12158</v>
      </c>
    </row>
    <row r="2116" spans="1:15">
      <c r="A2116" t="s">
        <v>30</v>
      </c>
      <c r="B2116" t="s">
        <v>40</v>
      </c>
      <c r="C2116" t="s">
        <v>41</v>
      </c>
      <c r="D2116" t="s">
        <v>32</v>
      </c>
      <c r="E2116">
        <v>1</v>
      </c>
      <c r="F2116" t="str">
        <f t="shared" si="33"/>
        <v>Average Per Device1-in-2August System Peak Day50% Cycling1</v>
      </c>
      <c r="G2116">
        <v>0.83858100000000002</v>
      </c>
      <c r="H2116">
        <v>0.83858100000000002</v>
      </c>
      <c r="I2116">
        <v>69.327500000000001</v>
      </c>
      <c r="J2116">
        <v>0</v>
      </c>
      <c r="K2116">
        <v>0</v>
      </c>
      <c r="L2116">
        <v>0</v>
      </c>
      <c r="M2116">
        <v>0</v>
      </c>
      <c r="N2116">
        <v>0</v>
      </c>
      <c r="O2116">
        <v>12158</v>
      </c>
    </row>
    <row r="2117" spans="1:15">
      <c r="A2117" t="s">
        <v>52</v>
      </c>
      <c r="B2117" t="s">
        <v>40</v>
      </c>
      <c r="C2117" t="s">
        <v>41</v>
      </c>
      <c r="D2117" t="s">
        <v>32</v>
      </c>
      <c r="E2117">
        <v>1</v>
      </c>
      <c r="F2117" t="str">
        <f t="shared" si="33"/>
        <v>Aggregate1-in-2August System Peak Day50% Cycling1</v>
      </c>
      <c r="G2117">
        <v>11.983320000000001</v>
      </c>
      <c r="H2117">
        <v>11.983320000000001</v>
      </c>
      <c r="I2117">
        <v>69.327500000000001</v>
      </c>
      <c r="J2117">
        <v>0</v>
      </c>
      <c r="K2117">
        <v>0</v>
      </c>
      <c r="L2117">
        <v>0</v>
      </c>
      <c r="M2117">
        <v>0</v>
      </c>
      <c r="N2117">
        <v>0</v>
      </c>
      <c r="O2117">
        <v>12158</v>
      </c>
    </row>
    <row r="2118" spans="1:15">
      <c r="A2118" t="s">
        <v>31</v>
      </c>
      <c r="B2118" t="s">
        <v>40</v>
      </c>
      <c r="C2118" t="s">
        <v>41</v>
      </c>
      <c r="D2118" t="s">
        <v>32</v>
      </c>
      <c r="E2118">
        <v>2</v>
      </c>
      <c r="F2118" t="str">
        <f t="shared" si="33"/>
        <v>Average Per Ton1-in-2August System Peak Day50% Cycling2</v>
      </c>
      <c r="G2118">
        <v>0.20980360000000001</v>
      </c>
      <c r="H2118">
        <v>0.20980360000000001</v>
      </c>
      <c r="I2118">
        <v>68.012699999999995</v>
      </c>
      <c r="J2118">
        <v>0</v>
      </c>
      <c r="K2118">
        <v>0</v>
      </c>
      <c r="L2118">
        <v>0</v>
      </c>
      <c r="M2118">
        <v>0</v>
      </c>
      <c r="N2118">
        <v>0</v>
      </c>
      <c r="O2118">
        <v>12158</v>
      </c>
    </row>
    <row r="2119" spans="1:15">
      <c r="A2119" t="s">
        <v>29</v>
      </c>
      <c r="B2119" t="s">
        <v>40</v>
      </c>
      <c r="C2119" t="s">
        <v>41</v>
      </c>
      <c r="D2119" t="s">
        <v>32</v>
      </c>
      <c r="E2119">
        <v>2</v>
      </c>
      <c r="F2119" t="str">
        <f t="shared" si="33"/>
        <v>Average Per Premise1-in-2August System Peak Day50% Cycling2</v>
      </c>
      <c r="G2119">
        <v>0.86339739999999998</v>
      </c>
      <c r="H2119">
        <v>0.86339739999999998</v>
      </c>
      <c r="I2119">
        <v>68.012699999999995</v>
      </c>
      <c r="J2119">
        <v>0</v>
      </c>
      <c r="K2119">
        <v>0</v>
      </c>
      <c r="L2119">
        <v>0</v>
      </c>
      <c r="M2119">
        <v>0</v>
      </c>
      <c r="N2119">
        <v>0</v>
      </c>
      <c r="O2119">
        <v>12158</v>
      </c>
    </row>
    <row r="2120" spans="1:15">
      <c r="A2120" t="s">
        <v>30</v>
      </c>
      <c r="B2120" t="s">
        <v>40</v>
      </c>
      <c r="C2120" t="s">
        <v>41</v>
      </c>
      <c r="D2120" t="s">
        <v>32</v>
      </c>
      <c r="E2120">
        <v>2</v>
      </c>
      <c r="F2120" t="str">
        <f t="shared" si="33"/>
        <v>Average Per Device1-in-2August System Peak Day50% Cycling2</v>
      </c>
      <c r="G2120">
        <v>0.73458259999999997</v>
      </c>
      <c r="H2120">
        <v>0.73458259999999997</v>
      </c>
      <c r="I2120">
        <v>68.012699999999995</v>
      </c>
      <c r="J2120">
        <v>0</v>
      </c>
      <c r="K2120">
        <v>0</v>
      </c>
      <c r="L2120">
        <v>0</v>
      </c>
      <c r="M2120">
        <v>0</v>
      </c>
      <c r="N2120">
        <v>0</v>
      </c>
      <c r="O2120">
        <v>12158</v>
      </c>
    </row>
    <row r="2121" spans="1:15">
      <c r="A2121" t="s">
        <v>52</v>
      </c>
      <c r="B2121" t="s">
        <v>40</v>
      </c>
      <c r="C2121" t="s">
        <v>41</v>
      </c>
      <c r="D2121" t="s">
        <v>32</v>
      </c>
      <c r="E2121">
        <v>2</v>
      </c>
      <c r="F2121" t="str">
        <f t="shared" si="33"/>
        <v>Aggregate1-in-2August System Peak Day50% Cycling2</v>
      </c>
      <c r="G2121">
        <v>10.49719</v>
      </c>
      <c r="H2121">
        <v>10.49719</v>
      </c>
      <c r="I2121">
        <v>68.012699999999995</v>
      </c>
      <c r="J2121">
        <v>0</v>
      </c>
      <c r="K2121">
        <v>0</v>
      </c>
      <c r="L2121">
        <v>0</v>
      </c>
      <c r="M2121">
        <v>0</v>
      </c>
      <c r="N2121">
        <v>0</v>
      </c>
      <c r="O2121">
        <v>12158</v>
      </c>
    </row>
    <row r="2122" spans="1:15">
      <c r="A2122" t="s">
        <v>31</v>
      </c>
      <c r="B2122" t="s">
        <v>40</v>
      </c>
      <c r="C2122" t="s">
        <v>41</v>
      </c>
      <c r="D2122" t="s">
        <v>32</v>
      </c>
      <c r="E2122">
        <v>3</v>
      </c>
      <c r="F2122" t="str">
        <f t="shared" si="33"/>
        <v>Average Per Ton1-in-2August System Peak Day50% Cycling3</v>
      </c>
      <c r="G2122">
        <v>0.18592069999999999</v>
      </c>
      <c r="H2122">
        <v>0.18592069999999999</v>
      </c>
      <c r="I2122">
        <v>68.45</v>
      </c>
      <c r="J2122">
        <v>0</v>
      </c>
      <c r="K2122">
        <v>0</v>
      </c>
      <c r="L2122">
        <v>0</v>
      </c>
      <c r="M2122">
        <v>0</v>
      </c>
      <c r="N2122">
        <v>0</v>
      </c>
      <c r="O2122">
        <v>12158</v>
      </c>
    </row>
    <row r="2123" spans="1:15">
      <c r="A2123" t="s">
        <v>29</v>
      </c>
      <c r="B2123" t="s">
        <v>40</v>
      </c>
      <c r="C2123" t="s">
        <v>41</v>
      </c>
      <c r="D2123" t="s">
        <v>32</v>
      </c>
      <c r="E2123">
        <v>3</v>
      </c>
      <c r="F2123" t="str">
        <f t="shared" si="33"/>
        <v>Average Per Premise1-in-2August System Peak Day50% Cycling3</v>
      </c>
      <c r="G2123">
        <v>0.76511320000000005</v>
      </c>
      <c r="H2123">
        <v>0.76511320000000005</v>
      </c>
      <c r="I2123">
        <v>68.45</v>
      </c>
      <c r="J2123">
        <v>0</v>
      </c>
      <c r="K2123">
        <v>0</v>
      </c>
      <c r="L2123">
        <v>0</v>
      </c>
      <c r="M2123">
        <v>0</v>
      </c>
      <c r="N2123">
        <v>0</v>
      </c>
      <c r="O2123">
        <v>12158</v>
      </c>
    </row>
    <row r="2124" spans="1:15">
      <c r="A2124" t="s">
        <v>30</v>
      </c>
      <c r="B2124" t="s">
        <v>40</v>
      </c>
      <c r="C2124" t="s">
        <v>41</v>
      </c>
      <c r="D2124" t="s">
        <v>32</v>
      </c>
      <c r="E2124">
        <v>3</v>
      </c>
      <c r="F2124" t="str">
        <f t="shared" si="33"/>
        <v>Average Per Device1-in-2August System Peak Day50% Cycling3</v>
      </c>
      <c r="G2124">
        <v>0.65096189999999998</v>
      </c>
      <c r="H2124">
        <v>0.65096189999999998</v>
      </c>
      <c r="I2124">
        <v>68.45</v>
      </c>
      <c r="J2124">
        <v>0</v>
      </c>
      <c r="K2124">
        <v>0</v>
      </c>
      <c r="L2124">
        <v>0</v>
      </c>
      <c r="M2124">
        <v>0</v>
      </c>
      <c r="N2124">
        <v>0</v>
      </c>
      <c r="O2124">
        <v>12158</v>
      </c>
    </row>
    <row r="2125" spans="1:15">
      <c r="A2125" t="s">
        <v>52</v>
      </c>
      <c r="B2125" t="s">
        <v>40</v>
      </c>
      <c r="C2125" t="s">
        <v>41</v>
      </c>
      <c r="D2125" t="s">
        <v>32</v>
      </c>
      <c r="E2125">
        <v>3</v>
      </c>
      <c r="F2125" t="str">
        <f t="shared" si="33"/>
        <v>Aggregate1-in-2August System Peak Day50% Cycling3</v>
      </c>
      <c r="G2125">
        <v>9.3022460000000002</v>
      </c>
      <c r="H2125">
        <v>9.3022460000000002</v>
      </c>
      <c r="I2125">
        <v>68.45</v>
      </c>
      <c r="J2125">
        <v>0</v>
      </c>
      <c r="K2125">
        <v>0</v>
      </c>
      <c r="L2125">
        <v>0</v>
      </c>
      <c r="M2125">
        <v>0</v>
      </c>
      <c r="N2125">
        <v>0</v>
      </c>
      <c r="O2125">
        <v>12158</v>
      </c>
    </row>
    <row r="2126" spans="1:15">
      <c r="A2126" t="s">
        <v>31</v>
      </c>
      <c r="B2126" t="s">
        <v>40</v>
      </c>
      <c r="C2126" t="s">
        <v>41</v>
      </c>
      <c r="D2126" t="s">
        <v>32</v>
      </c>
      <c r="E2126">
        <v>4</v>
      </c>
      <c r="F2126" t="str">
        <f t="shared" si="33"/>
        <v>Average Per Ton1-in-2August System Peak Day50% Cycling4</v>
      </c>
      <c r="G2126">
        <v>0.16775480000000001</v>
      </c>
      <c r="H2126">
        <v>0.16775480000000001</v>
      </c>
      <c r="I2126">
        <v>67.0886</v>
      </c>
      <c r="J2126">
        <v>0</v>
      </c>
      <c r="K2126">
        <v>0</v>
      </c>
      <c r="L2126">
        <v>0</v>
      </c>
      <c r="M2126">
        <v>0</v>
      </c>
      <c r="N2126">
        <v>0</v>
      </c>
      <c r="O2126">
        <v>12158</v>
      </c>
    </row>
    <row r="2127" spans="1:15">
      <c r="A2127" t="s">
        <v>29</v>
      </c>
      <c r="B2127" t="s">
        <v>40</v>
      </c>
      <c r="C2127" t="s">
        <v>41</v>
      </c>
      <c r="D2127" t="s">
        <v>32</v>
      </c>
      <c r="E2127">
        <v>4</v>
      </c>
      <c r="F2127" t="str">
        <f t="shared" si="33"/>
        <v>Average Per Premise1-in-2August System Peak Day50% Cycling4</v>
      </c>
      <c r="G2127">
        <v>0.69035550000000001</v>
      </c>
      <c r="H2127">
        <v>0.69035550000000001</v>
      </c>
      <c r="I2127">
        <v>67.0886</v>
      </c>
      <c r="J2127">
        <v>0</v>
      </c>
      <c r="K2127">
        <v>0</v>
      </c>
      <c r="L2127">
        <v>0</v>
      </c>
      <c r="M2127">
        <v>0</v>
      </c>
      <c r="N2127">
        <v>0</v>
      </c>
      <c r="O2127">
        <v>12158</v>
      </c>
    </row>
    <row r="2128" spans="1:15">
      <c r="A2128" t="s">
        <v>30</v>
      </c>
      <c r="B2128" t="s">
        <v>40</v>
      </c>
      <c r="C2128" t="s">
        <v>41</v>
      </c>
      <c r="D2128" t="s">
        <v>32</v>
      </c>
      <c r="E2128">
        <v>4</v>
      </c>
      <c r="F2128" t="str">
        <f t="shared" si="33"/>
        <v>Average Per Device1-in-2August System Peak Day50% Cycling4</v>
      </c>
      <c r="G2128">
        <v>0.58735769999999998</v>
      </c>
      <c r="H2128">
        <v>0.58735769999999998</v>
      </c>
      <c r="I2128">
        <v>67.0886</v>
      </c>
      <c r="J2128">
        <v>0</v>
      </c>
      <c r="K2128">
        <v>0</v>
      </c>
      <c r="L2128">
        <v>0</v>
      </c>
      <c r="M2128">
        <v>0</v>
      </c>
      <c r="N2128">
        <v>0</v>
      </c>
      <c r="O2128">
        <v>12158</v>
      </c>
    </row>
    <row r="2129" spans="1:15">
      <c r="A2129" t="s">
        <v>52</v>
      </c>
      <c r="B2129" t="s">
        <v>40</v>
      </c>
      <c r="C2129" t="s">
        <v>41</v>
      </c>
      <c r="D2129" t="s">
        <v>32</v>
      </c>
      <c r="E2129">
        <v>4</v>
      </c>
      <c r="F2129" t="str">
        <f t="shared" si="33"/>
        <v>Aggregate1-in-2August System Peak Day50% Cycling4</v>
      </c>
      <c r="G2129">
        <v>8.3933420000000005</v>
      </c>
      <c r="H2129">
        <v>8.3933420000000005</v>
      </c>
      <c r="I2129">
        <v>67.0886</v>
      </c>
      <c r="J2129">
        <v>0</v>
      </c>
      <c r="K2129">
        <v>0</v>
      </c>
      <c r="L2129">
        <v>0</v>
      </c>
      <c r="M2129">
        <v>0</v>
      </c>
      <c r="N2129">
        <v>0</v>
      </c>
      <c r="O2129">
        <v>12158</v>
      </c>
    </row>
    <row r="2130" spans="1:15">
      <c r="A2130" t="s">
        <v>31</v>
      </c>
      <c r="B2130" t="s">
        <v>40</v>
      </c>
      <c r="C2130" t="s">
        <v>41</v>
      </c>
      <c r="D2130" t="s">
        <v>32</v>
      </c>
      <c r="E2130">
        <v>5</v>
      </c>
      <c r="F2130" t="str">
        <f t="shared" si="33"/>
        <v>Average Per Ton1-in-2August System Peak Day50% Cycling5</v>
      </c>
      <c r="G2130">
        <v>0.15612880000000001</v>
      </c>
      <c r="H2130">
        <v>0.15612880000000001</v>
      </c>
      <c r="I2130">
        <v>67.291499999999999</v>
      </c>
      <c r="J2130">
        <v>0</v>
      </c>
      <c r="K2130">
        <v>0</v>
      </c>
      <c r="L2130">
        <v>0</v>
      </c>
      <c r="M2130">
        <v>0</v>
      </c>
      <c r="N2130">
        <v>0</v>
      </c>
      <c r="O2130">
        <v>12158</v>
      </c>
    </row>
    <row r="2131" spans="1:15">
      <c r="A2131" t="s">
        <v>29</v>
      </c>
      <c r="B2131" t="s">
        <v>40</v>
      </c>
      <c r="C2131" t="s">
        <v>41</v>
      </c>
      <c r="D2131" t="s">
        <v>32</v>
      </c>
      <c r="E2131">
        <v>5</v>
      </c>
      <c r="F2131" t="str">
        <f t="shared" si="33"/>
        <v>Average Per Premise1-in-2August System Peak Day50% Cycling5</v>
      </c>
      <c r="G2131">
        <v>0.64251150000000001</v>
      </c>
      <c r="H2131">
        <v>0.64251150000000001</v>
      </c>
      <c r="I2131">
        <v>67.291499999999999</v>
      </c>
      <c r="J2131">
        <v>0</v>
      </c>
      <c r="K2131">
        <v>0</v>
      </c>
      <c r="L2131">
        <v>0</v>
      </c>
      <c r="M2131">
        <v>0</v>
      </c>
      <c r="N2131">
        <v>0</v>
      </c>
      <c r="O2131">
        <v>12158</v>
      </c>
    </row>
    <row r="2132" spans="1:15">
      <c r="A2132" t="s">
        <v>30</v>
      </c>
      <c r="B2132" t="s">
        <v>40</v>
      </c>
      <c r="C2132" t="s">
        <v>41</v>
      </c>
      <c r="D2132" t="s">
        <v>32</v>
      </c>
      <c r="E2132">
        <v>5</v>
      </c>
      <c r="F2132" t="str">
        <f t="shared" si="33"/>
        <v>Average Per Device1-in-2August System Peak Day50% Cycling5</v>
      </c>
      <c r="G2132">
        <v>0.54665180000000002</v>
      </c>
      <c r="H2132">
        <v>0.54665180000000002</v>
      </c>
      <c r="I2132">
        <v>67.291499999999999</v>
      </c>
      <c r="J2132">
        <v>0</v>
      </c>
      <c r="K2132">
        <v>0</v>
      </c>
      <c r="L2132">
        <v>0</v>
      </c>
      <c r="M2132">
        <v>0</v>
      </c>
      <c r="N2132">
        <v>0</v>
      </c>
      <c r="O2132">
        <v>12158</v>
      </c>
    </row>
    <row r="2133" spans="1:15">
      <c r="A2133" t="s">
        <v>52</v>
      </c>
      <c r="B2133" t="s">
        <v>40</v>
      </c>
      <c r="C2133" t="s">
        <v>41</v>
      </c>
      <c r="D2133" t="s">
        <v>32</v>
      </c>
      <c r="E2133">
        <v>5</v>
      </c>
      <c r="F2133" t="str">
        <f t="shared" si="33"/>
        <v>Aggregate1-in-2August System Peak Day50% Cycling5</v>
      </c>
      <c r="G2133">
        <v>7.811655</v>
      </c>
      <c r="H2133">
        <v>7.811655</v>
      </c>
      <c r="I2133">
        <v>67.291499999999999</v>
      </c>
      <c r="J2133">
        <v>0</v>
      </c>
      <c r="K2133">
        <v>0</v>
      </c>
      <c r="L2133">
        <v>0</v>
      </c>
      <c r="M2133">
        <v>0</v>
      </c>
      <c r="N2133">
        <v>0</v>
      </c>
      <c r="O2133">
        <v>12158</v>
      </c>
    </row>
    <row r="2134" spans="1:15">
      <c r="A2134" t="s">
        <v>31</v>
      </c>
      <c r="B2134" t="s">
        <v>40</v>
      </c>
      <c r="C2134" t="s">
        <v>41</v>
      </c>
      <c r="D2134" t="s">
        <v>32</v>
      </c>
      <c r="E2134">
        <v>6</v>
      </c>
      <c r="F2134" t="str">
        <f t="shared" si="33"/>
        <v>Average Per Ton1-in-2August System Peak Day50% Cycling6</v>
      </c>
      <c r="G2134">
        <v>0.1634999</v>
      </c>
      <c r="H2134">
        <v>0.1634999</v>
      </c>
      <c r="I2134">
        <v>66.646699999999996</v>
      </c>
      <c r="J2134">
        <v>0</v>
      </c>
      <c r="K2134">
        <v>0</v>
      </c>
      <c r="L2134">
        <v>0</v>
      </c>
      <c r="M2134">
        <v>0</v>
      </c>
      <c r="N2134">
        <v>0</v>
      </c>
      <c r="O2134">
        <v>12158</v>
      </c>
    </row>
    <row r="2135" spans="1:15">
      <c r="A2135" t="s">
        <v>29</v>
      </c>
      <c r="B2135" t="s">
        <v>40</v>
      </c>
      <c r="C2135" t="s">
        <v>41</v>
      </c>
      <c r="D2135" t="s">
        <v>32</v>
      </c>
      <c r="E2135">
        <v>6</v>
      </c>
      <c r="F2135" t="str">
        <f t="shared" si="33"/>
        <v>Average Per Premise1-in-2August System Peak Day50% Cycling6</v>
      </c>
      <c r="G2135">
        <v>0.67284549999999999</v>
      </c>
      <c r="H2135">
        <v>0.67284549999999999</v>
      </c>
      <c r="I2135">
        <v>66.646699999999996</v>
      </c>
      <c r="J2135">
        <v>0</v>
      </c>
      <c r="K2135">
        <v>0</v>
      </c>
      <c r="L2135">
        <v>0</v>
      </c>
      <c r="M2135">
        <v>0</v>
      </c>
      <c r="N2135">
        <v>0</v>
      </c>
      <c r="O2135">
        <v>12158</v>
      </c>
    </row>
    <row r="2136" spans="1:15">
      <c r="A2136" t="s">
        <v>30</v>
      </c>
      <c r="B2136" t="s">
        <v>40</v>
      </c>
      <c r="C2136" t="s">
        <v>41</v>
      </c>
      <c r="D2136" t="s">
        <v>32</v>
      </c>
      <c r="E2136">
        <v>6</v>
      </c>
      <c r="F2136" t="str">
        <f t="shared" si="33"/>
        <v>Average Per Device1-in-2August System Peak Day50% Cycling6</v>
      </c>
      <c r="G2136">
        <v>0.57246010000000003</v>
      </c>
      <c r="H2136">
        <v>0.57246010000000003</v>
      </c>
      <c r="I2136">
        <v>66.646699999999996</v>
      </c>
      <c r="J2136">
        <v>0</v>
      </c>
      <c r="K2136">
        <v>0</v>
      </c>
      <c r="L2136">
        <v>0</v>
      </c>
      <c r="M2136">
        <v>0</v>
      </c>
      <c r="N2136">
        <v>0</v>
      </c>
      <c r="O2136">
        <v>12158</v>
      </c>
    </row>
    <row r="2137" spans="1:15">
      <c r="A2137" t="s">
        <v>52</v>
      </c>
      <c r="B2137" t="s">
        <v>40</v>
      </c>
      <c r="C2137" t="s">
        <v>41</v>
      </c>
      <c r="D2137" t="s">
        <v>32</v>
      </c>
      <c r="E2137">
        <v>6</v>
      </c>
      <c r="F2137" t="str">
        <f t="shared" si="33"/>
        <v>Aggregate1-in-2August System Peak Day50% Cycling6</v>
      </c>
      <c r="G2137">
        <v>8.1804550000000003</v>
      </c>
      <c r="H2137">
        <v>8.1804550000000003</v>
      </c>
      <c r="I2137">
        <v>66.646699999999996</v>
      </c>
      <c r="J2137">
        <v>0</v>
      </c>
      <c r="K2137">
        <v>0</v>
      </c>
      <c r="L2137">
        <v>0</v>
      </c>
      <c r="M2137">
        <v>0</v>
      </c>
      <c r="N2137">
        <v>0</v>
      </c>
      <c r="O2137">
        <v>12158</v>
      </c>
    </row>
    <row r="2138" spans="1:15">
      <c r="A2138" t="s">
        <v>31</v>
      </c>
      <c r="B2138" t="s">
        <v>40</v>
      </c>
      <c r="C2138" t="s">
        <v>41</v>
      </c>
      <c r="D2138" t="s">
        <v>32</v>
      </c>
      <c r="E2138">
        <v>7</v>
      </c>
      <c r="F2138" t="str">
        <f t="shared" si="33"/>
        <v>Average Per Ton1-in-2August System Peak Day50% Cycling7</v>
      </c>
      <c r="G2138">
        <v>0.1872675</v>
      </c>
      <c r="H2138">
        <v>0.1872675</v>
      </c>
      <c r="I2138">
        <v>67.261600000000001</v>
      </c>
      <c r="J2138">
        <v>0</v>
      </c>
      <c r="K2138">
        <v>0</v>
      </c>
      <c r="L2138">
        <v>0</v>
      </c>
      <c r="M2138">
        <v>0</v>
      </c>
      <c r="N2138">
        <v>0</v>
      </c>
      <c r="O2138">
        <v>12158</v>
      </c>
    </row>
    <row r="2139" spans="1:15">
      <c r="A2139" t="s">
        <v>29</v>
      </c>
      <c r="B2139" t="s">
        <v>40</v>
      </c>
      <c r="C2139" t="s">
        <v>41</v>
      </c>
      <c r="D2139" t="s">
        <v>32</v>
      </c>
      <c r="E2139">
        <v>7</v>
      </c>
      <c r="F2139" t="str">
        <f t="shared" si="33"/>
        <v>Average Per Premise1-in-2August System Peak Day50% Cycling7</v>
      </c>
      <c r="G2139">
        <v>0.77065539999999999</v>
      </c>
      <c r="H2139">
        <v>0.77065539999999999</v>
      </c>
      <c r="I2139">
        <v>67.261600000000001</v>
      </c>
      <c r="J2139">
        <v>0</v>
      </c>
      <c r="K2139">
        <v>0</v>
      </c>
      <c r="L2139">
        <v>0</v>
      </c>
      <c r="M2139">
        <v>0</v>
      </c>
      <c r="N2139">
        <v>0</v>
      </c>
      <c r="O2139">
        <v>12158</v>
      </c>
    </row>
    <row r="2140" spans="1:15">
      <c r="A2140" t="s">
        <v>30</v>
      </c>
      <c r="B2140" t="s">
        <v>40</v>
      </c>
      <c r="C2140" t="s">
        <v>41</v>
      </c>
      <c r="D2140" t="s">
        <v>32</v>
      </c>
      <c r="E2140">
        <v>7</v>
      </c>
      <c r="F2140" t="str">
        <f t="shared" si="33"/>
        <v>Average Per Device1-in-2August System Peak Day50% Cycling7</v>
      </c>
      <c r="G2140">
        <v>0.65567730000000002</v>
      </c>
      <c r="H2140">
        <v>0.65567730000000002</v>
      </c>
      <c r="I2140">
        <v>67.261600000000001</v>
      </c>
      <c r="J2140">
        <v>0</v>
      </c>
      <c r="K2140">
        <v>0</v>
      </c>
      <c r="L2140">
        <v>0</v>
      </c>
      <c r="M2140">
        <v>0</v>
      </c>
      <c r="N2140">
        <v>0</v>
      </c>
      <c r="O2140">
        <v>12158</v>
      </c>
    </row>
    <row r="2141" spans="1:15">
      <c r="A2141" t="s">
        <v>52</v>
      </c>
      <c r="B2141" t="s">
        <v>40</v>
      </c>
      <c r="C2141" t="s">
        <v>41</v>
      </c>
      <c r="D2141" t="s">
        <v>32</v>
      </c>
      <c r="E2141">
        <v>7</v>
      </c>
      <c r="F2141" t="str">
        <f t="shared" si="33"/>
        <v>Aggregate1-in-2August System Peak Day50% Cycling7</v>
      </c>
      <c r="G2141">
        <v>9.3696289999999998</v>
      </c>
      <c r="H2141">
        <v>9.3696289999999998</v>
      </c>
      <c r="I2141">
        <v>67.261600000000001</v>
      </c>
      <c r="J2141">
        <v>0</v>
      </c>
      <c r="K2141">
        <v>0</v>
      </c>
      <c r="L2141">
        <v>0</v>
      </c>
      <c r="M2141">
        <v>0</v>
      </c>
      <c r="N2141">
        <v>0</v>
      </c>
      <c r="O2141">
        <v>12158</v>
      </c>
    </row>
    <row r="2142" spans="1:15">
      <c r="A2142" t="s">
        <v>31</v>
      </c>
      <c r="B2142" t="s">
        <v>40</v>
      </c>
      <c r="C2142" t="s">
        <v>41</v>
      </c>
      <c r="D2142" t="s">
        <v>32</v>
      </c>
      <c r="E2142">
        <v>8</v>
      </c>
      <c r="F2142" t="str">
        <f t="shared" si="33"/>
        <v>Average Per Ton1-in-2August System Peak Day50% Cycling8</v>
      </c>
      <c r="G2142">
        <v>0.20113259999999999</v>
      </c>
      <c r="H2142">
        <v>0.20113259999999999</v>
      </c>
      <c r="I2142">
        <v>70.475399999999993</v>
      </c>
      <c r="J2142">
        <v>0</v>
      </c>
      <c r="K2142">
        <v>0</v>
      </c>
      <c r="L2142">
        <v>0</v>
      </c>
      <c r="M2142">
        <v>0</v>
      </c>
      <c r="N2142">
        <v>0</v>
      </c>
      <c r="O2142">
        <v>12158</v>
      </c>
    </row>
    <row r="2143" spans="1:15">
      <c r="A2143" t="s">
        <v>29</v>
      </c>
      <c r="B2143" t="s">
        <v>40</v>
      </c>
      <c r="C2143" t="s">
        <v>41</v>
      </c>
      <c r="D2143" t="s">
        <v>32</v>
      </c>
      <c r="E2143">
        <v>8</v>
      </c>
      <c r="F2143" t="str">
        <f t="shared" si="33"/>
        <v>Average Per Premise1-in-2August System Peak Day50% Cycling8</v>
      </c>
      <c r="G2143">
        <v>0.82771419999999996</v>
      </c>
      <c r="H2143">
        <v>0.82771419999999996</v>
      </c>
      <c r="I2143">
        <v>70.475399999999993</v>
      </c>
      <c r="J2143">
        <v>0</v>
      </c>
      <c r="K2143">
        <v>0</v>
      </c>
      <c r="L2143">
        <v>0</v>
      </c>
      <c r="M2143">
        <v>0</v>
      </c>
      <c r="N2143">
        <v>0</v>
      </c>
      <c r="O2143">
        <v>12158</v>
      </c>
    </row>
    <row r="2144" spans="1:15">
      <c r="A2144" t="s">
        <v>30</v>
      </c>
      <c r="B2144" t="s">
        <v>40</v>
      </c>
      <c r="C2144" t="s">
        <v>41</v>
      </c>
      <c r="D2144" t="s">
        <v>32</v>
      </c>
      <c r="E2144">
        <v>8</v>
      </c>
      <c r="F2144" t="str">
        <f t="shared" si="33"/>
        <v>Average Per Device1-in-2August System Peak Day50% Cycling8</v>
      </c>
      <c r="G2144">
        <v>0.70422309999999999</v>
      </c>
      <c r="H2144">
        <v>0.70422309999999999</v>
      </c>
      <c r="I2144">
        <v>70.475399999999993</v>
      </c>
      <c r="J2144">
        <v>0</v>
      </c>
      <c r="K2144">
        <v>0</v>
      </c>
      <c r="L2144">
        <v>0</v>
      </c>
      <c r="M2144">
        <v>0</v>
      </c>
      <c r="N2144">
        <v>0</v>
      </c>
      <c r="O2144">
        <v>12158</v>
      </c>
    </row>
    <row r="2145" spans="1:15">
      <c r="A2145" t="s">
        <v>52</v>
      </c>
      <c r="B2145" t="s">
        <v>40</v>
      </c>
      <c r="C2145" t="s">
        <v>41</v>
      </c>
      <c r="D2145" t="s">
        <v>32</v>
      </c>
      <c r="E2145">
        <v>8</v>
      </c>
      <c r="F2145" t="str">
        <f t="shared" si="33"/>
        <v>Aggregate1-in-2August System Peak Day50% Cycling8</v>
      </c>
      <c r="G2145">
        <v>10.06335</v>
      </c>
      <c r="H2145">
        <v>10.06335</v>
      </c>
      <c r="I2145">
        <v>70.475399999999993</v>
      </c>
      <c r="J2145">
        <v>0</v>
      </c>
      <c r="K2145">
        <v>0</v>
      </c>
      <c r="L2145">
        <v>0</v>
      </c>
      <c r="M2145">
        <v>0</v>
      </c>
      <c r="N2145">
        <v>0</v>
      </c>
      <c r="O2145">
        <v>12158</v>
      </c>
    </row>
    <row r="2146" spans="1:15">
      <c r="A2146" t="s">
        <v>31</v>
      </c>
      <c r="B2146" t="s">
        <v>40</v>
      </c>
      <c r="C2146" t="s">
        <v>41</v>
      </c>
      <c r="D2146" t="s">
        <v>32</v>
      </c>
      <c r="E2146">
        <v>9</v>
      </c>
      <c r="F2146" t="str">
        <f t="shared" si="33"/>
        <v>Average Per Ton1-in-2August System Peak Day50% Cycling9</v>
      </c>
      <c r="G2146">
        <v>0.22052250000000001</v>
      </c>
      <c r="H2146">
        <v>0.22052250000000001</v>
      </c>
      <c r="I2146">
        <v>75.697199999999995</v>
      </c>
      <c r="J2146">
        <v>0</v>
      </c>
      <c r="K2146">
        <v>0</v>
      </c>
      <c r="L2146">
        <v>0</v>
      </c>
      <c r="M2146">
        <v>0</v>
      </c>
      <c r="N2146">
        <v>0</v>
      </c>
      <c r="O2146">
        <v>12158</v>
      </c>
    </row>
    <row r="2147" spans="1:15">
      <c r="A2147" t="s">
        <v>29</v>
      </c>
      <c r="B2147" t="s">
        <v>40</v>
      </c>
      <c r="C2147" t="s">
        <v>41</v>
      </c>
      <c r="D2147" t="s">
        <v>32</v>
      </c>
      <c r="E2147">
        <v>9</v>
      </c>
      <c r="F2147" t="str">
        <f t="shared" si="33"/>
        <v>Average Per Premise1-in-2August System Peak Day50% Cycling9</v>
      </c>
      <c r="G2147">
        <v>0.9075088</v>
      </c>
      <c r="H2147">
        <v>0.9075088</v>
      </c>
      <c r="I2147">
        <v>75.697199999999995</v>
      </c>
      <c r="J2147">
        <v>0</v>
      </c>
      <c r="K2147">
        <v>0</v>
      </c>
      <c r="L2147">
        <v>0</v>
      </c>
      <c r="M2147">
        <v>0</v>
      </c>
      <c r="N2147">
        <v>0</v>
      </c>
      <c r="O2147">
        <v>12158</v>
      </c>
    </row>
    <row r="2148" spans="1:15">
      <c r="A2148" t="s">
        <v>30</v>
      </c>
      <c r="B2148" t="s">
        <v>40</v>
      </c>
      <c r="C2148" t="s">
        <v>41</v>
      </c>
      <c r="D2148" t="s">
        <v>32</v>
      </c>
      <c r="E2148">
        <v>9</v>
      </c>
      <c r="F2148" t="str">
        <f t="shared" si="33"/>
        <v>Average Per Device1-in-2August System Peak Day50% Cycling9</v>
      </c>
      <c r="G2148">
        <v>0.77211269999999999</v>
      </c>
      <c r="H2148">
        <v>0.77211269999999999</v>
      </c>
      <c r="I2148">
        <v>75.697199999999995</v>
      </c>
      <c r="J2148">
        <v>0</v>
      </c>
      <c r="K2148">
        <v>0</v>
      </c>
      <c r="L2148">
        <v>0</v>
      </c>
      <c r="M2148">
        <v>0</v>
      </c>
      <c r="N2148">
        <v>0</v>
      </c>
      <c r="O2148">
        <v>12158</v>
      </c>
    </row>
    <row r="2149" spans="1:15">
      <c r="A2149" t="s">
        <v>52</v>
      </c>
      <c r="B2149" t="s">
        <v>40</v>
      </c>
      <c r="C2149" t="s">
        <v>41</v>
      </c>
      <c r="D2149" t="s">
        <v>32</v>
      </c>
      <c r="E2149">
        <v>9</v>
      </c>
      <c r="F2149" t="str">
        <f t="shared" si="33"/>
        <v>Aggregate1-in-2August System Peak Day50% Cycling9</v>
      </c>
      <c r="G2149">
        <v>11.03349</v>
      </c>
      <c r="H2149">
        <v>11.03349</v>
      </c>
      <c r="I2149">
        <v>75.697199999999995</v>
      </c>
      <c r="J2149">
        <v>0</v>
      </c>
      <c r="K2149">
        <v>0</v>
      </c>
      <c r="L2149">
        <v>0</v>
      </c>
      <c r="M2149">
        <v>0</v>
      </c>
      <c r="N2149">
        <v>0</v>
      </c>
      <c r="O2149">
        <v>12158</v>
      </c>
    </row>
    <row r="2150" spans="1:15">
      <c r="A2150" t="s">
        <v>31</v>
      </c>
      <c r="B2150" t="s">
        <v>40</v>
      </c>
      <c r="C2150" t="s">
        <v>41</v>
      </c>
      <c r="D2150" t="s">
        <v>32</v>
      </c>
      <c r="E2150">
        <v>10</v>
      </c>
      <c r="F2150" t="str">
        <f t="shared" si="33"/>
        <v>Average Per Ton1-in-2August System Peak Day50% Cycling10</v>
      </c>
      <c r="G2150">
        <v>0.247588</v>
      </c>
      <c r="H2150">
        <v>0.247588</v>
      </c>
      <c r="I2150">
        <v>80.403899999999993</v>
      </c>
      <c r="J2150">
        <v>0</v>
      </c>
      <c r="K2150">
        <v>0</v>
      </c>
      <c r="L2150">
        <v>0</v>
      </c>
      <c r="M2150">
        <v>0</v>
      </c>
      <c r="N2150">
        <v>0</v>
      </c>
      <c r="O2150">
        <v>12158</v>
      </c>
    </row>
    <row r="2151" spans="1:15">
      <c r="A2151" t="s">
        <v>29</v>
      </c>
      <c r="B2151" t="s">
        <v>40</v>
      </c>
      <c r="C2151" t="s">
        <v>41</v>
      </c>
      <c r="D2151" t="s">
        <v>32</v>
      </c>
      <c r="E2151">
        <v>10</v>
      </c>
      <c r="F2151" t="str">
        <f t="shared" si="33"/>
        <v>Average Per Premise1-in-2August System Peak Day50% Cycling10</v>
      </c>
      <c r="G2151">
        <v>1.0188900000000001</v>
      </c>
      <c r="H2151">
        <v>1.0188900000000001</v>
      </c>
      <c r="I2151">
        <v>80.403899999999993</v>
      </c>
      <c r="J2151">
        <v>0</v>
      </c>
      <c r="K2151">
        <v>0</v>
      </c>
      <c r="L2151">
        <v>0</v>
      </c>
      <c r="M2151">
        <v>0</v>
      </c>
      <c r="N2151">
        <v>0</v>
      </c>
      <c r="O2151">
        <v>12158</v>
      </c>
    </row>
    <row r="2152" spans="1:15">
      <c r="A2152" t="s">
        <v>30</v>
      </c>
      <c r="B2152" t="s">
        <v>40</v>
      </c>
      <c r="C2152" t="s">
        <v>41</v>
      </c>
      <c r="D2152" t="s">
        <v>32</v>
      </c>
      <c r="E2152">
        <v>10</v>
      </c>
      <c r="F2152" t="str">
        <f t="shared" si="33"/>
        <v>Average Per Device1-in-2August System Peak Day50% Cycling10</v>
      </c>
      <c r="G2152">
        <v>0.86687669999999994</v>
      </c>
      <c r="H2152">
        <v>0.86687669999999994</v>
      </c>
      <c r="I2152">
        <v>80.403899999999993</v>
      </c>
      <c r="J2152">
        <v>0</v>
      </c>
      <c r="K2152">
        <v>0</v>
      </c>
      <c r="L2152">
        <v>0</v>
      </c>
      <c r="M2152">
        <v>0</v>
      </c>
      <c r="N2152">
        <v>0</v>
      </c>
      <c r="O2152">
        <v>12158</v>
      </c>
    </row>
    <row r="2153" spans="1:15">
      <c r="A2153" t="s">
        <v>52</v>
      </c>
      <c r="B2153" t="s">
        <v>40</v>
      </c>
      <c r="C2153" t="s">
        <v>41</v>
      </c>
      <c r="D2153" t="s">
        <v>32</v>
      </c>
      <c r="E2153">
        <v>10</v>
      </c>
      <c r="F2153" t="str">
        <f t="shared" si="33"/>
        <v>Aggregate1-in-2August System Peak Day50% Cycling10</v>
      </c>
      <c r="G2153">
        <v>12.38767</v>
      </c>
      <c r="H2153">
        <v>12.38767</v>
      </c>
      <c r="I2153">
        <v>80.403899999999993</v>
      </c>
      <c r="J2153">
        <v>0</v>
      </c>
      <c r="K2153">
        <v>0</v>
      </c>
      <c r="L2153">
        <v>0</v>
      </c>
      <c r="M2153">
        <v>0</v>
      </c>
      <c r="N2153">
        <v>0</v>
      </c>
      <c r="O2153">
        <v>12158</v>
      </c>
    </row>
    <row r="2154" spans="1:15">
      <c r="A2154" t="s">
        <v>31</v>
      </c>
      <c r="B2154" t="s">
        <v>40</v>
      </c>
      <c r="C2154" t="s">
        <v>41</v>
      </c>
      <c r="D2154" t="s">
        <v>32</v>
      </c>
      <c r="E2154">
        <v>11</v>
      </c>
      <c r="F2154" t="str">
        <f t="shared" si="33"/>
        <v>Average Per Ton1-in-2August System Peak Day50% Cycling11</v>
      </c>
      <c r="G2154">
        <v>0.29940290000000003</v>
      </c>
      <c r="H2154">
        <v>0.29940290000000003</v>
      </c>
      <c r="I2154">
        <v>84.434100000000001</v>
      </c>
      <c r="J2154">
        <v>0</v>
      </c>
      <c r="K2154">
        <v>0</v>
      </c>
      <c r="L2154">
        <v>0</v>
      </c>
      <c r="M2154">
        <v>0</v>
      </c>
      <c r="N2154">
        <v>0</v>
      </c>
      <c r="O2154">
        <v>12158</v>
      </c>
    </row>
    <row r="2155" spans="1:15">
      <c r="A2155" t="s">
        <v>29</v>
      </c>
      <c r="B2155" t="s">
        <v>40</v>
      </c>
      <c r="C2155" t="s">
        <v>41</v>
      </c>
      <c r="D2155" t="s">
        <v>32</v>
      </c>
      <c r="E2155">
        <v>11</v>
      </c>
      <c r="F2155" t="str">
        <f t="shared" si="33"/>
        <v>Average Per Premise1-in-2August System Peak Day50% Cycling11</v>
      </c>
      <c r="G2155">
        <v>1.2321230000000001</v>
      </c>
      <c r="H2155">
        <v>1.2321230000000001</v>
      </c>
      <c r="I2155">
        <v>84.434100000000001</v>
      </c>
      <c r="J2155">
        <v>0</v>
      </c>
      <c r="K2155">
        <v>0</v>
      </c>
      <c r="L2155">
        <v>0</v>
      </c>
      <c r="M2155">
        <v>0</v>
      </c>
      <c r="N2155">
        <v>0</v>
      </c>
      <c r="O2155">
        <v>12158</v>
      </c>
    </row>
    <row r="2156" spans="1:15">
      <c r="A2156" t="s">
        <v>30</v>
      </c>
      <c r="B2156" t="s">
        <v>40</v>
      </c>
      <c r="C2156" t="s">
        <v>41</v>
      </c>
      <c r="D2156" t="s">
        <v>32</v>
      </c>
      <c r="E2156">
        <v>11</v>
      </c>
      <c r="F2156" t="str">
        <f t="shared" si="33"/>
        <v>Average Per Device1-in-2August System Peak Day50% Cycling11</v>
      </c>
      <c r="G2156">
        <v>1.0482959999999999</v>
      </c>
      <c r="H2156">
        <v>1.0482959999999999</v>
      </c>
      <c r="I2156">
        <v>84.434100000000001</v>
      </c>
      <c r="J2156">
        <v>0</v>
      </c>
      <c r="K2156">
        <v>0</v>
      </c>
      <c r="L2156">
        <v>0</v>
      </c>
      <c r="M2156">
        <v>0</v>
      </c>
      <c r="N2156">
        <v>0</v>
      </c>
      <c r="O2156">
        <v>12158</v>
      </c>
    </row>
    <row r="2157" spans="1:15">
      <c r="A2157" t="s">
        <v>52</v>
      </c>
      <c r="B2157" t="s">
        <v>40</v>
      </c>
      <c r="C2157" t="s">
        <v>41</v>
      </c>
      <c r="D2157" t="s">
        <v>32</v>
      </c>
      <c r="E2157">
        <v>11</v>
      </c>
      <c r="F2157" t="str">
        <f t="shared" si="33"/>
        <v>Aggregate1-in-2August System Peak Day50% Cycling11</v>
      </c>
      <c r="G2157">
        <v>14.98015</v>
      </c>
      <c r="H2157">
        <v>14.98015</v>
      </c>
      <c r="I2157">
        <v>84.434100000000001</v>
      </c>
      <c r="J2157">
        <v>0</v>
      </c>
      <c r="K2157">
        <v>0</v>
      </c>
      <c r="L2157">
        <v>0</v>
      </c>
      <c r="M2157">
        <v>0</v>
      </c>
      <c r="N2157">
        <v>0</v>
      </c>
      <c r="O2157">
        <v>12158</v>
      </c>
    </row>
    <row r="2158" spans="1:15">
      <c r="A2158" t="s">
        <v>31</v>
      </c>
      <c r="B2158" t="s">
        <v>40</v>
      </c>
      <c r="C2158" t="s">
        <v>41</v>
      </c>
      <c r="D2158" t="s">
        <v>32</v>
      </c>
      <c r="E2158">
        <v>12</v>
      </c>
      <c r="F2158" t="str">
        <f t="shared" si="33"/>
        <v>Average Per Ton1-in-2August System Peak Day50% Cycling12</v>
      </c>
      <c r="G2158">
        <v>0.35844589999999998</v>
      </c>
      <c r="H2158">
        <v>0.35844589999999998</v>
      </c>
      <c r="I2158">
        <v>84.621200000000002</v>
      </c>
      <c r="J2158">
        <v>0</v>
      </c>
      <c r="K2158">
        <v>0</v>
      </c>
      <c r="L2158">
        <v>0</v>
      </c>
      <c r="M2158">
        <v>0</v>
      </c>
      <c r="N2158">
        <v>0</v>
      </c>
      <c r="O2158">
        <v>12158</v>
      </c>
    </row>
    <row r="2159" spans="1:15">
      <c r="A2159" t="s">
        <v>29</v>
      </c>
      <c r="B2159" t="s">
        <v>40</v>
      </c>
      <c r="C2159" t="s">
        <v>41</v>
      </c>
      <c r="D2159" t="s">
        <v>32</v>
      </c>
      <c r="E2159">
        <v>12</v>
      </c>
      <c r="F2159" t="str">
        <f t="shared" si="33"/>
        <v>Average Per Premise1-in-2August System Peak Day50% Cycling12</v>
      </c>
      <c r="G2159">
        <v>1.4751000000000001</v>
      </c>
      <c r="H2159">
        <v>1.4751000000000001</v>
      </c>
      <c r="I2159">
        <v>84.621200000000002</v>
      </c>
      <c r="J2159">
        <v>0</v>
      </c>
      <c r="K2159">
        <v>0</v>
      </c>
      <c r="L2159">
        <v>0</v>
      </c>
      <c r="M2159">
        <v>0</v>
      </c>
      <c r="N2159">
        <v>0</v>
      </c>
      <c r="O2159">
        <v>12158</v>
      </c>
    </row>
    <row r="2160" spans="1:15">
      <c r="A2160" t="s">
        <v>30</v>
      </c>
      <c r="B2160" t="s">
        <v>40</v>
      </c>
      <c r="C2160" t="s">
        <v>41</v>
      </c>
      <c r="D2160" t="s">
        <v>32</v>
      </c>
      <c r="E2160">
        <v>12</v>
      </c>
      <c r="F2160" t="str">
        <f t="shared" si="33"/>
        <v>Average Per Device1-in-2August System Peak Day50% Cycling12</v>
      </c>
      <c r="G2160">
        <v>1.2550220000000001</v>
      </c>
      <c r="H2160">
        <v>1.2550220000000001</v>
      </c>
      <c r="I2160">
        <v>84.621200000000002</v>
      </c>
      <c r="J2160">
        <v>0</v>
      </c>
      <c r="K2160">
        <v>0</v>
      </c>
      <c r="L2160">
        <v>0</v>
      </c>
      <c r="M2160">
        <v>0</v>
      </c>
      <c r="N2160">
        <v>0</v>
      </c>
      <c r="O2160">
        <v>12158</v>
      </c>
    </row>
    <row r="2161" spans="1:15">
      <c r="A2161" t="s">
        <v>52</v>
      </c>
      <c r="B2161" t="s">
        <v>40</v>
      </c>
      <c r="C2161" t="s">
        <v>41</v>
      </c>
      <c r="D2161" t="s">
        <v>32</v>
      </c>
      <c r="E2161">
        <v>12</v>
      </c>
      <c r="F2161" t="str">
        <f t="shared" si="33"/>
        <v>Aggregate1-in-2August System Peak Day50% Cycling12</v>
      </c>
      <c r="G2161">
        <v>17.934270000000001</v>
      </c>
      <c r="H2161">
        <v>17.934270000000001</v>
      </c>
      <c r="I2161">
        <v>84.621200000000002</v>
      </c>
      <c r="J2161">
        <v>0</v>
      </c>
      <c r="K2161">
        <v>0</v>
      </c>
      <c r="L2161">
        <v>0</v>
      </c>
      <c r="M2161">
        <v>0</v>
      </c>
      <c r="N2161">
        <v>0</v>
      </c>
      <c r="O2161">
        <v>12158</v>
      </c>
    </row>
    <row r="2162" spans="1:15">
      <c r="A2162" t="s">
        <v>31</v>
      </c>
      <c r="B2162" t="s">
        <v>40</v>
      </c>
      <c r="C2162" t="s">
        <v>41</v>
      </c>
      <c r="D2162" t="s">
        <v>32</v>
      </c>
      <c r="E2162">
        <v>13</v>
      </c>
      <c r="F2162" t="str">
        <f t="shared" si="33"/>
        <v>Average Per Ton1-in-2August System Peak Day50% Cycling13</v>
      </c>
      <c r="G2162">
        <v>0.42114170000000001</v>
      </c>
      <c r="H2162">
        <v>0.42114170000000001</v>
      </c>
      <c r="I2162">
        <v>83.622</v>
      </c>
      <c r="J2162">
        <v>0</v>
      </c>
      <c r="K2162">
        <v>0</v>
      </c>
      <c r="L2162">
        <v>0</v>
      </c>
      <c r="M2162">
        <v>0</v>
      </c>
      <c r="N2162">
        <v>0</v>
      </c>
      <c r="O2162">
        <v>12158</v>
      </c>
    </row>
    <row r="2163" spans="1:15">
      <c r="A2163" t="s">
        <v>29</v>
      </c>
      <c r="B2163" t="s">
        <v>40</v>
      </c>
      <c r="C2163" t="s">
        <v>41</v>
      </c>
      <c r="D2163" t="s">
        <v>32</v>
      </c>
      <c r="E2163">
        <v>13</v>
      </c>
      <c r="F2163" t="str">
        <f t="shared" si="33"/>
        <v>Average Per Premise1-in-2August System Peak Day50% Cycling13</v>
      </c>
      <c r="G2163">
        <v>1.7331099999999999</v>
      </c>
      <c r="H2163">
        <v>1.7331099999999999</v>
      </c>
      <c r="I2163">
        <v>83.622</v>
      </c>
      <c r="J2163">
        <v>0</v>
      </c>
      <c r="K2163">
        <v>0</v>
      </c>
      <c r="L2163">
        <v>0</v>
      </c>
      <c r="M2163">
        <v>0</v>
      </c>
      <c r="N2163">
        <v>0</v>
      </c>
      <c r="O2163">
        <v>12158</v>
      </c>
    </row>
    <row r="2164" spans="1:15">
      <c r="A2164" t="s">
        <v>30</v>
      </c>
      <c r="B2164" t="s">
        <v>40</v>
      </c>
      <c r="C2164" t="s">
        <v>41</v>
      </c>
      <c r="D2164" t="s">
        <v>32</v>
      </c>
      <c r="E2164">
        <v>13</v>
      </c>
      <c r="F2164" t="str">
        <f t="shared" si="33"/>
        <v>Average Per Device1-in-2August System Peak Day50% Cycling13</v>
      </c>
      <c r="G2164">
        <v>1.4745379999999999</v>
      </c>
      <c r="H2164">
        <v>1.4745379999999999</v>
      </c>
      <c r="I2164">
        <v>83.622</v>
      </c>
      <c r="J2164">
        <v>0</v>
      </c>
      <c r="K2164">
        <v>0</v>
      </c>
      <c r="L2164">
        <v>0</v>
      </c>
      <c r="M2164">
        <v>0</v>
      </c>
      <c r="N2164">
        <v>0</v>
      </c>
      <c r="O2164">
        <v>12158</v>
      </c>
    </row>
    <row r="2165" spans="1:15">
      <c r="A2165" t="s">
        <v>52</v>
      </c>
      <c r="B2165" t="s">
        <v>40</v>
      </c>
      <c r="C2165" t="s">
        <v>41</v>
      </c>
      <c r="D2165" t="s">
        <v>32</v>
      </c>
      <c r="E2165">
        <v>13</v>
      </c>
      <c r="F2165" t="str">
        <f t="shared" si="33"/>
        <v>Aggregate1-in-2August System Peak Day50% Cycling13</v>
      </c>
      <c r="G2165">
        <v>21.071149999999999</v>
      </c>
      <c r="H2165">
        <v>21.071149999999999</v>
      </c>
      <c r="I2165">
        <v>83.622</v>
      </c>
      <c r="J2165">
        <v>0</v>
      </c>
      <c r="K2165">
        <v>0</v>
      </c>
      <c r="L2165">
        <v>0</v>
      </c>
      <c r="M2165">
        <v>0</v>
      </c>
      <c r="N2165">
        <v>0</v>
      </c>
      <c r="O2165">
        <v>12158</v>
      </c>
    </row>
    <row r="2166" spans="1:15">
      <c r="A2166" t="s">
        <v>31</v>
      </c>
      <c r="B2166" t="s">
        <v>40</v>
      </c>
      <c r="C2166" t="s">
        <v>41</v>
      </c>
      <c r="D2166" t="s">
        <v>32</v>
      </c>
      <c r="E2166">
        <v>14</v>
      </c>
      <c r="F2166" t="str">
        <f t="shared" si="33"/>
        <v>Average Per Ton1-in-2August System Peak Day50% Cycling14</v>
      </c>
      <c r="G2166">
        <v>0.35720940000000001</v>
      </c>
      <c r="H2166">
        <v>0.46290219999999999</v>
      </c>
      <c r="I2166">
        <v>85.29</v>
      </c>
      <c r="J2166">
        <v>7.1232400000000001E-2</v>
      </c>
      <c r="K2166">
        <v>9.1591900000000004E-2</v>
      </c>
      <c r="L2166">
        <v>0.1056928</v>
      </c>
      <c r="M2166">
        <v>0.1197936</v>
      </c>
      <c r="N2166">
        <v>0.1401531</v>
      </c>
      <c r="O2166">
        <v>12158</v>
      </c>
    </row>
    <row r="2167" spans="1:15">
      <c r="A2167" t="s">
        <v>29</v>
      </c>
      <c r="B2167" t="s">
        <v>40</v>
      </c>
      <c r="C2167" t="s">
        <v>41</v>
      </c>
      <c r="D2167" t="s">
        <v>32</v>
      </c>
      <c r="E2167">
        <v>14</v>
      </c>
      <c r="F2167" t="str">
        <f t="shared" si="33"/>
        <v>Average Per Premise1-in-2August System Peak Day50% Cycling14</v>
      </c>
      <c r="G2167">
        <v>1.4700120000000001</v>
      </c>
      <c r="H2167">
        <v>1.904965</v>
      </c>
      <c r="I2167">
        <v>85.29</v>
      </c>
      <c r="J2167">
        <v>0.29314040000000002</v>
      </c>
      <c r="K2167">
        <v>0.37692490000000001</v>
      </c>
      <c r="L2167">
        <v>0.4349538</v>
      </c>
      <c r="M2167">
        <v>0.4929827</v>
      </c>
      <c r="N2167">
        <v>0.57676720000000004</v>
      </c>
      <c r="O2167">
        <v>12158</v>
      </c>
    </row>
    <row r="2168" spans="1:15">
      <c r="A2168" t="s">
        <v>30</v>
      </c>
      <c r="B2168" t="s">
        <v>40</v>
      </c>
      <c r="C2168" t="s">
        <v>41</v>
      </c>
      <c r="D2168" t="s">
        <v>32</v>
      </c>
      <c r="E2168">
        <v>14</v>
      </c>
      <c r="F2168" t="str">
        <f t="shared" si="33"/>
        <v>Average Per Device1-in-2August System Peak Day50% Cycling14</v>
      </c>
      <c r="G2168">
        <v>1.2506930000000001</v>
      </c>
      <c r="H2168">
        <v>1.620754</v>
      </c>
      <c r="I2168">
        <v>85.29</v>
      </c>
      <c r="J2168">
        <v>0.24940519999999999</v>
      </c>
      <c r="K2168">
        <v>0.32068950000000002</v>
      </c>
      <c r="L2168">
        <v>0.37006070000000002</v>
      </c>
      <c r="M2168">
        <v>0.41943200000000003</v>
      </c>
      <c r="N2168">
        <v>0.49071629999999999</v>
      </c>
      <c r="O2168">
        <v>12158</v>
      </c>
    </row>
    <row r="2169" spans="1:15">
      <c r="A2169" t="s">
        <v>52</v>
      </c>
      <c r="B2169" t="s">
        <v>40</v>
      </c>
      <c r="C2169" t="s">
        <v>41</v>
      </c>
      <c r="D2169" t="s">
        <v>32</v>
      </c>
      <c r="E2169">
        <v>14</v>
      </c>
      <c r="F2169" t="str">
        <f t="shared" si="33"/>
        <v>Aggregate1-in-2August System Peak Day50% Cycling14</v>
      </c>
      <c r="G2169">
        <v>17.872399999999999</v>
      </c>
      <c r="H2169">
        <v>23.16057</v>
      </c>
      <c r="I2169">
        <v>85.29</v>
      </c>
      <c r="J2169">
        <v>3.5640000000000001</v>
      </c>
      <c r="K2169">
        <v>4.5826529999999996</v>
      </c>
      <c r="L2169">
        <v>5.2881679999999998</v>
      </c>
      <c r="M2169">
        <v>5.9936829999999999</v>
      </c>
      <c r="N2169">
        <v>7.0123350000000002</v>
      </c>
      <c r="O2169">
        <v>12158</v>
      </c>
    </row>
    <row r="2170" spans="1:15">
      <c r="A2170" t="s">
        <v>31</v>
      </c>
      <c r="B2170" t="s">
        <v>40</v>
      </c>
      <c r="C2170" t="s">
        <v>41</v>
      </c>
      <c r="D2170" t="s">
        <v>32</v>
      </c>
      <c r="E2170">
        <v>15</v>
      </c>
      <c r="F2170" t="str">
        <f t="shared" si="33"/>
        <v>Average Per Ton1-in-2August System Peak Day50% Cycling15</v>
      </c>
      <c r="G2170">
        <v>0.381886</v>
      </c>
      <c r="H2170">
        <v>0.49945800000000001</v>
      </c>
      <c r="I2170">
        <v>87.778700000000001</v>
      </c>
      <c r="J2170">
        <v>7.9238500000000003E-2</v>
      </c>
      <c r="K2170">
        <v>0.1018863</v>
      </c>
      <c r="L2170">
        <v>0.117572</v>
      </c>
      <c r="M2170">
        <v>0.13325770000000001</v>
      </c>
      <c r="N2170">
        <v>0.1559055</v>
      </c>
      <c r="O2170">
        <v>12158</v>
      </c>
    </row>
    <row r="2171" spans="1:15">
      <c r="A2171" t="s">
        <v>29</v>
      </c>
      <c r="B2171" t="s">
        <v>40</v>
      </c>
      <c r="C2171" t="s">
        <v>41</v>
      </c>
      <c r="D2171" t="s">
        <v>32</v>
      </c>
      <c r="E2171">
        <v>15</v>
      </c>
      <c r="F2171" t="str">
        <f t="shared" si="33"/>
        <v>Average Per Premise1-in-2August System Peak Day50% Cycling15</v>
      </c>
      <c r="G2171">
        <v>1.5715619999999999</v>
      </c>
      <c r="H2171">
        <v>2.0554030000000001</v>
      </c>
      <c r="I2171">
        <v>87.778700000000001</v>
      </c>
      <c r="J2171">
        <v>0.32608759999999998</v>
      </c>
      <c r="K2171">
        <v>0.41928900000000002</v>
      </c>
      <c r="L2171">
        <v>0.48383999999999999</v>
      </c>
      <c r="M2171">
        <v>0.54839110000000002</v>
      </c>
      <c r="N2171">
        <v>0.64159239999999995</v>
      </c>
      <c r="O2171">
        <v>12158</v>
      </c>
    </row>
    <row r="2172" spans="1:15">
      <c r="A2172" t="s">
        <v>30</v>
      </c>
      <c r="B2172" t="s">
        <v>40</v>
      </c>
      <c r="C2172" t="s">
        <v>41</v>
      </c>
      <c r="D2172" t="s">
        <v>32</v>
      </c>
      <c r="E2172">
        <v>15</v>
      </c>
      <c r="F2172" t="str">
        <f t="shared" si="33"/>
        <v>Average Per Device1-in-2August System Peak Day50% Cycling15</v>
      </c>
      <c r="G2172">
        <v>1.3370930000000001</v>
      </c>
      <c r="H2172">
        <v>1.7487459999999999</v>
      </c>
      <c r="I2172">
        <v>87.778700000000001</v>
      </c>
      <c r="J2172">
        <v>0.27743689999999999</v>
      </c>
      <c r="K2172">
        <v>0.35673310000000003</v>
      </c>
      <c r="L2172">
        <v>0.4116534</v>
      </c>
      <c r="M2172">
        <v>0.46657369999999998</v>
      </c>
      <c r="N2172">
        <v>0.54586990000000002</v>
      </c>
      <c r="O2172">
        <v>12158</v>
      </c>
    </row>
    <row r="2173" spans="1:15">
      <c r="A2173" t="s">
        <v>52</v>
      </c>
      <c r="B2173" t="s">
        <v>40</v>
      </c>
      <c r="C2173" t="s">
        <v>41</v>
      </c>
      <c r="D2173" t="s">
        <v>32</v>
      </c>
      <c r="E2173">
        <v>15</v>
      </c>
      <c r="F2173" t="str">
        <f t="shared" si="33"/>
        <v>Aggregate1-in-2August System Peak Day50% Cycling15</v>
      </c>
      <c r="G2173">
        <v>19.107060000000001</v>
      </c>
      <c r="H2173">
        <v>24.98958</v>
      </c>
      <c r="I2173">
        <v>87.778700000000001</v>
      </c>
      <c r="J2173">
        <v>3.9645730000000001</v>
      </c>
      <c r="K2173">
        <v>5.0977160000000001</v>
      </c>
      <c r="L2173">
        <v>5.8825269999999996</v>
      </c>
      <c r="M2173">
        <v>6.667338</v>
      </c>
      <c r="N2173">
        <v>7.8004800000000003</v>
      </c>
      <c r="O2173">
        <v>12158</v>
      </c>
    </row>
    <row r="2174" spans="1:15">
      <c r="A2174" t="s">
        <v>31</v>
      </c>
      <c r="B2174" t="s">
        <v>40</v>
      </c>
      <c r="C2174" t="s">
        <v>41</v>
      </c>
      <c r="D2174" t="s">
        <v>32</v>
      </c>
      <c r="E2174">
        <v>16</v>
      </c>
      <c r="F2174" t="str">
        <f t="shared" si="33"/>
        <v>Average Per Ton1-in-2August System Peak Day50% Cycling16</v>
      </c>
      <c r="G2174">
        <v>0.41294439999999999</v>
      </c>
      <c r="H2174">
        <v>0.54737000000000002</v>
      </c>
      <c r="I2174">
        <v>88.821799999999996</v>
      </c>
      <c r="J2174">
        <v>9.05971E-2</v>
      </c>
      <c r="K2174">
        <v>0.11649130000000001</v>
      </c>
      <c r="L2174">
        <v>0.13442560000000001</v>
      </c>
      <c r="M2174">
        <v>0.15235979999999999</v>
      </c>
      <c r="N2174">
        <v>0.178254</v>
      </c>
      <c r="O2174">
        <v>12158</v>
      </c>
    </row>
    <row r="2175" spans="1:15">
      <c r="A2175" t="s">
        <v>29</v>
      </c>
      <c r="B2175" t="s">
        <v>40</v>
      </c>
      <c r="C2175" t="s">
        <v>41</v>
      </c>
      <c r="D2175" t="s">
        <v>32</v>
      </c>
      <c r="E2175">
        <v>16</v>
      </c>
      <c r="F2175" t="str">
        <f t="shared" si="33"/>
        <v>Average Per Premise1-in-2August System Peak Day50% Cycling16</v>
      </c>
      <c r="G2175">
        <v>1.699376</v>
      </c>
      <c r="H2175">
        <v>2.2525729999999999</v>
      </c>
      <c r="I2175">
        <v>88.821799999999996</v>
      </c>
      <c r="J2175">
        <v>0.37283119999999997</v>
      </c>
      <c r="K2175">
        <v>0.4793927</v>
      </c>
      <c r="L2175">
        <v>0.55319689999999999</v>
      </c>
      <c r="M2175">
        <v>0.62700109999999998</v>
      </c>
      <c r="N2175">
        <v>0.73356259999999995</v>
      </c>
      <c r="O2175">
        <v>12158</v>
      </c>
    </row>
    <row r="2176" spans="1:15">
      <c r="A2176" t="s">
        <v>30</v>
      </c>
      <c r="B2176" t="s">
        <v>40</v>
      </c>
      <c r="C2176" t="s">
        <v>41</v>
      </c>
      <c r="D2176" t="s">
        <v>32</v>
      </c>
      <c r="E2176">
        <v>16</v>
      </c>
      <c r="F2176" t="str">
        <f t="shared" si="33"/>
        <v>Average Per Device1-in-2August System Peak Day50% Cycling16</v>
      </c>
      <c r="G2176">
        <v>1.445837</v>
      </c>
      <c r="H2176">
        <v>1.9165000000000001</v>
      </c>
      <c r="I2176">
        <v>88.821799999999996</v>
      </c>
      <c r="J2176">
        <v>0.31720660000000001</v>
      </c>
      <c r="K2176">
        <v>0.4078696</v>
      </c>
      <c r="L2176">
        <v>0.47066259999999999</v>
      </c>
      <c r="M2176">
        <v>0.53345549999999997</v>
      </c>
      <c r="N2176">
        <v>0.62411859999999997</v>
      </c>
      <c r="O2176">
        <v>12158</v>
      </c>
    </row>
    <row r="2177" spans="1:15">
      <c r="A2177" t="s">
        <v>52</v>
      </c>
      <c r="B2177" t="s">
        <v>40</v>
      </c>
      <c r="C2177" t="s">
        <v>41</v>
      </c>
      <c r="D2177" t="s">
        <v>32</v>
      </c>
      <c r="E2177">
        <v>16</v>
      </c>
      <c r="F2177" t="str">
        <f t="shared" si="33"/>
        <v>Aggregate1-in-2August System Peak Day50% Cycling16</v>
      </c>
      <c r="G2177">
        <v>20.661020000000001</v>
      </c>
      <c r="H2177">
        <v>27.386780000000002</v>
      </c>
      <c r="I2177">
        <v>88.821799999999996</v>
      </c>
      <c r="J2177">
        <v>4.5328819999999999</v>
      </c>
      <c r="K2177">
        <v>5.8284570000000002</v>
      </c>
      <c r="L2177">
        <v>6.7257680000000004</v>
      </c>
      <c r="M2177">
        <v>7.6230799999999999</v>
      </c>
      <c r="N2177">
        <v>8.9186549999999993</v>
      </c>
      <c r="O2177">
        <v>12158</v>
      </c>
    </row>
    <row r="2178" spans="1:15">
      <c r="A2178" t="s">
        <v>31</v>
      </c>
      <c r="B2178" t="s">
        <v>40</v>
      </c>
      <c r="C2178" t="s">
        <v>41</v>
      </c>
      <c r="D2178" t="s">
        <v>32</v>
      </c>
      <c r="E2178">
        <v>17</v>
      </c>
      <c r="F2178" t="str">
        <f t="shared" si="33"/>
        <v>Average Per Ton1-in-2August System Peak Day50% Cycling17</v>
      </c>
      <c r="G2178">
        <v>0.4531886</v>
      </c>
      <c r="H2178">
        <v>0.5877964</v>
      </c>
      <c r="I2178">
        <v>85.746099999999998</v>
      </c>
      <c r="J2178">
        <v>9.0719999999999995E-2</v>
      </c>
      <c r="K2178">
        <v>0.1166493</v>
      </c>
      <c r="L2178">
        <v>0.1346079</v>
      </c>
      <c r="M2178">
        <v>0.15256639999999999</v>
      </c>
      <c r="N2178">
        <v>0.17849580000000001</v>
      </c>
      <c r="O2178">
        <v>12158</v>
      </c>
    </row>
    <row r="2179" spans="1:15">
      <c r="A2179" t="s">
        <v>29</v>
      </c>
      <c r="B2179" t="s">
        <v>40</v>
      </c>
      <c r="C2179" t="s">
        <v>41</v>
      </c>
      <c r="D2179" t="s">
        <v>32</v>
      </c>
      <c r="E2179">
        <v>17</v>
      </c>
      <c r="F2179" t="str">
        <f t="shared" ref="F2179:F2242" si="34">CONCATENATE(A2179,B2179,C2179,D2179,E2179)</f>
        <v>Average Per Premise1-in-2August System Peak Day50% Cycling17</v>
      </c>
      <c r="G2179">
        <v>1.8649910000000001</v>
      </c>
      <c r="H2179">
        <v>2.418939</v>
      </c>
      <c r="I2179">
        <v>85.746099999999998</v>
      </c>
      <c r="J2179">
        <v>0.37333680000000002</v>
      </c>
      <c r="K2179">
        <v>0.48004289999999999</v>
      </c>
      <c r="L2179">
        <v>0.55394719999999997</v>
      </c>
      <c r="M2179">
        <v>0.62785150000000001</v>
      </c>
      <c r="N2179">
        <v>0.73455749999999997</v>
      </c>
      <c r="O2179">
        <v>12158</v>
      </c>
    </row>
    <row r="2180" spans="1:15">
      <c r="A2180" t="s">
        <v>30</v>
      </c>
      <c r="B2180" t="s">
        <v>40</v>
      </c>
      <c r="C2180" t="s">
        <v>41</v>
      </c>
      <c r="D2180" t="s">
        <v>32</v>
      </c>
      <c r="E2180">
        <v>17</v>
      </c>
      <c r="F2180" t="str">
        <f t="shared" si="34"/>
        <v>Average Per Device1-in-2August System Peak Day50% Cycling17</v>
      </c>
      <c r="G2180">
        <v>1.5867439999999999</v>
      </c>
      <c r="H2180">
        <v>2.0580440000000002</v>
      </c>
      <c r="I2180">
        <v>85.746099999999998</v>
      </c>
      <c r="J2180">
        <v>0.3176368</v>
      </c>
      <c r="K2180">
        <v>0.40842279999999997</v>
      </c>
      <c r="L2180">
        <v>0.47130090000000002</v>
      </c>
      <c r="M2180">
        <v>0.53417899999999996</v>
      </c>
      <c r="N2180">
        <v>0.62496499999999999</v>
      </c>
      <c r="O2180">
        <v>12158</v>
      </c>
    </row>
    <row r="2181" spans="1:15">
      <c r="A2181" t="s">
        <v>52</v>
      </c>
      <c r="B2181" t="s">
        <v>40</v>
      </c>
      <c r="C2181" t="s">
        <v>41</v>
      </c>
      <c r="D2181" t="s">
        <v>32</v>
      </c>
      <c r="E2181">
        <v>17</v>
      </c>
      <c r="F2181" t="str">
        <f t="shared" si="34"/>
        <v>Aggregate1-in-2August System Peak Day50% Cycling17</v>
      </c>
      <c r="G2181">
        <v>22.674569999999999</v>
      </c>
      <c r="H2181">
        <v>29.409459999999999</v>
      </c>
      <c r="I2181">
        <v>85.746099999999998</v>
      </c>
      <c r="J2181">
        <v>4.5390290000000002</v>
      </c>
      <c r="K2181">
        <v>5.8363620000000003</v>
      </c>
      <c r="L2181">
        <v>6.73489</v>
      </c>
      <c r="M2181">
        <v>7.6334179999999998</v>
      </c>
      <c r="N2181">
        <v>8.9307499999999997</v>
      </c>
      <c r="O2181">
        <v>12158</v>
      </c>
    </row>
    <row r="2182" spans="1:15">
      <c r="A2182" t="s">
        <v>31</v>
      </c>
      <c r="B2182" t="s">
        <v>40</v>
      </c>
      <c r="C2182" t="s">
        <v>41</v>
      </c>
      <c r="D2182" t="s">
        <v>32</v>
      </c>
      <c r="E2182">
        <v>18</v>
      </c>
      <c r="F2182" t="str">
        <f t="shared" si="34"/>
        <v>Average Per Ton1-in-2August System Peak Day50% Cycling18</v>
      </c>
      <c r="G2182">
        <v>0.49104170000000003</v>
      </c>
      <c r="H2182">
        <v>0.61065409999999998</v>
      </c>
      <c r="I2182">
        <v>82.236599999999996</v>
      </c>
      <c r="J2182">
        <v>8.0613599999999994E-2</v>
      </c>
      <c r="K2182">
        <v>0.10365439999999999</v>
      </c>
      <c r="L2182">
        <v>0.1196123</v>
      </c>
      <c r="M2182">
        <v>0.1355703</v>
      </c>
      <c r="N2182">
        <v>0.158611</v>
      </c>
      <c r="O2182">
        <v>12158</v>
      </c>
    </row>
    <row r="2183" spans="1:15">
      <c r="A2183" t="s">
        <v>29</v>
      </c>
      <c r="B2183" t="s">
        <v>40</v>
      </c>
      <c r="C2183" t="s">
        <v>41</v>
      </c>
      <c r="D2183" t="s">
        <v>32</v>
      </c>
      <c r="E2183">
        <v>18</v>
      </c>
      <c r="F2183" t="str">
        <f t="shared" si="34"/>
        <v>Average Per Premise1-in-2August System Peak Day50% Cycling18</v>
      </c>
      <c r="G2183">
        <v>2.0207670000000002</v>
      </c>
      <c r="H2183">
        <v>2.513004</v>
      </c>
      <c r="I2183">
        <v>82.236599999999996</v>
      </c>
      <c r="J2183">
        <v>0.3317465</v>
      </c>
      <c r="K2183">
        <v>0.42656529999999998</v>
      </c>
      <c r="L2183">
        <v>0.49223640000000002</v>
      </c>
      <c r="M2183">
        <v>0.55790770000000001</v>
      </c>
      <c r="N2183">
        <v>0.65272640000000004</v>
      </c>
      <c r="O2183">
        <v>12158</v>
      </c>
    </row>
    <row r="2184" spans="1:15">
      <c r="A2184" t="s">
        <v>30</v>
      </c>
      <c r="B2184" t="s">
        <v>40</v>
      </c>
      <c r="C2184" t="s">
        <v>41</v>
      </c>
      <c r="D2184" t="s">
        <v>32</v>
      </c>
      <c r="E2184">
        <v>18</v>
      </c>
      <c r="F2184" t="str">
        <f t="shared" si="34"/>
        <v>Average Per Device1-in-2August System Peak Day50% Cycling18</v>
      </c>
      <c r="G2184">
        <v>1.7192780000000001</v>
      </c>
      <c r="H2184">
        <v>2.1380759999999999</v>
      </c>
      <c r="I2184">
        <v>82.236599999999996</v>
      </c>
      <c r="J2184">
        <v>0.28225149999999999</v>
      </c>
      <c r="K2184">
        <v>0.36292370000000002</v>
      </c>
      <c r="L2184">
        <v>0.41879709999999998</v>
      </c>
      <c r="M2184">
        <v>0.4746705</v>
      </c>
      <c r="N2184">
        <v>0.55534269999999997</v>
      </c>
      <c r="O2184">
        <v>12158</v>
      </c>
    </row>
    <row r="2185" spans="1:15">
      <c r="A2185" t="s">
        <v>52</v>
      </c>
      <c r="B2185" t="s">
        <v>40</v>
      </c>
      <c r="C2185" t="s">
        <v>41</v>
      </c>
      <c r="D2185" t="s">
        <v>32</v>
      </c>
      <c r="E2185">
        <v>18</v>
      </c>
      <c r="F2185" t="str">
        <f t="shared" si="34"/>
        <v>Aggregate1-in-2August System Peak Day50% Cycling18</v>
      </c>
      <c r="G2185">
        <v>24.568490000000001</v>
      </c>
      <c r="H2185">
        <v>30.553100000000001</v>
      </c>
      <c r="I2185">
        <v>82.236599999999996</v>
      </c>
      <c r="J2185">
        <v>4.0333730000000001</v>
      </c>
      <c r="K2185">
        <v>5.1861800000000002</v>
      </c>
      <c r="L2185">
        <v>5.9846110000000001</v>
      </c>
      <c r="M2185">
        <v>6.7830409999999999</v>
      </c>
      <c r="N2185">
        <v>7.935848</v>
      </c>
      <c r="O2185">
        <v>12158</v>
      </c>
    </row>
    <row r="2186" spans="1:15">
      <c r="A2186" t="s">
        <v>31</v>
      </c>
      <c r="B2186" t="s">
        <v>40</v>
      </c>
      <c r="C2186" t="s">
        <v>41</v>
      </c>
      <c r="D2186" t="s">
        <v>32</v>
      </c>
      <c r="E2186">
        <v>19</v>
      </c>
      <c r="F2186" t="str">
        <f t="shared" si="34"/>
        <v>Average Per Ton1-in-2August System Peak Day50% Cycling19</v>
      </c>
      <c r="G2186">
        <v>0.61434169999999999</v>
      </c>
      <c r="H2186">
        <v>0.57175379999999998</v>
      </c>
      <c r="I2186">
        <v>77.222099999999998</v>
      </c>
      <c r="J2186">
        <v>0</v>
      </c>
      <c r="K2186">
        <v>0</v>
      </c>
      <c r="L2186">
        <v>0</v>
      </c>
      <c r="M2186">
        <v>0</v>
      </c>
      <c r="N2186">
        <v>0</v>
      </c>
      <c r="O2186">
        <v>12158</v>
      </c>
    </row>
    <row r="2187" spans="1:15">
      <c r="A2187" t="s">
        <v>29</v>
      </c>
      <c r="B2187" t="s">
        <v>40</v>
      </c>
      <c r="C2187" t="s">
        <v>41</v>
      </c>
      <c r="D2187" t="s">
        <v>32</v>
      </c>
      <c r="E2187">
        <v>19</v>
      </c>
      <c r="F2187" t="str">
        <f t="shared" si="34"/>
        <v>Average Per Premise1-in-2August System Peak Day50% Cycling19</v>
      </c>
      <c r="G2187">
        <v>2.5281790000000002</v>
      </c>
      <c r="H2187">
        <v>2.352919</v>
      </c>
      <c r="I2187">
        <v>77.222099999999998</v>
      </c>
      <c r="J2187">
        <v>0</v>
      </c>
      <c r="K2187">
        <v>0</v>
      </c>
      <c r="L2187">
        <v>0</v>
      </c>
      <c r="M2187">
        <v>0</v>
      </c>
      <c r="N2187">
        <v>0</v>
      </c>
      <c r="O2187">
        <v>12158</v>
      </c>
    </row>
    <row r="2188" spans="1:15">
      <c r="A2188" t="s">
        <v>30</v>
      </c>
      <c r="B2188" t="s">
        <v>40</v>
      </c>
      <c r="C2188" t="s">
        <v>41</v>
      </c>
      <c r="D2188" t="s">
        <v>32</v>
      </c>
      <c r="E2188">
        <v>19</v>
      </c>
      <c r="F2188" t="str">
        <f t="shared" si="34"/>
        <v>Average Per Device1-in-2August System Peak Day50% Cycling19</v>
      </c>
      <c r="G2188">
        <v>2.1509870000000002</v>
      </c>
      <c r="H2188">
        <v>2.0018750000000001</v>
      </c>
      <c r="I2188">
        <v>77.222099999999998</v>
      </c>
      <c r="J2188">
        <v>0</v>
      </c>
      <c r="K2188">
        <v>0</v>
      </c>
      <c r="L2188">
        <v>0</v>
      </c>
      <c r="M2188">
        <v>0</v>
      </c>
      <c r="N2188">
        <v>0</v>
      </c>
      <c r="O2188">
        <v>12158</v>
      </c>
    </row>
    <row r="2189" spans="1:15">
      <c r="A2189" t="s">
        <v>52</v>
      </c>
      <c r="B2189" t="s">
        <v>40</v>
      </c>
      <c r="C2189" t="s">
        <v>41</v>
      </c>
      <c r="D2189" t="s">
        <v>32</v>
      </c>
      <c r="E2189">
        <v>19</v>
      </c>
      <c r="F2189" t="str">
        <f t="shared" si="34"/>
        <v>Aggregate1-in-2August System Peak Day50% Cycling19</v>
      </c>
      <c r="G2189">
        <v>30.7376</v>
      </c>
      <c r="H2189">
        <v>28.60679</v>
      </c>
      <c r="I2189">
        <v>77.222099999999998</v>
      </c>
      <c r="J2189">
        <v>0</v>
      </c>
      <c r="K2189">
        <v>0</v>
      </c>
      <c r="L2189">
        <v>0</v>
      </c>
      <c r="M2189">
        <v>0</v>
      </c>
      <c r="N2189">
        <v>0</v>
      </c>
      <c r="O2189">
        <v>12158</v>
      </c>
    </row>
    <row r="2190" spans="1:15">
      <c r="A2190" t="s">
        <v>31</v>
      </c>
      <c r="B2190" t="s">
        <v>40</v>
      </c>
      <c r="C2190" t="s">
        <v>41</v>
      </c>
      <c r="D2190" t="s">
        <v>32</v>
      </c>
      <c r="E2190">
        <v>20</v>
      </c>
      <c r="F2190" t="str">
        <f t="shared" si="34"/>
        <v>Average Per Ton1-in-2August System Peak Day50% Cycling20</v>
      </c>
      <c r="G2190">
        <v>0.60491200000000001</v>
      </c>
      <c r="H2190">
        <v>0.53484949999999998</v>
      </c>
      <c r="I2190">
        <v>72.522499999999994</v>
      </c>
      <c r="J2190">
        <v>0</v>
      </c>
      <c r="K2190">
        <v>0</v>
      </c>
      <c r="L2190">
        <v>0</v>
      </c>
      <c r="M2190">
        <v>0</v>
      </c>
      <c r="N2190">
        <v>0</v>
      </c>
      <c r="O2190">
        <v>12158</v>
      </c>
    </row>
    <row r="2191" spans="1:15">
      <c r="A2191" t="s">
        <v>29</v>
      </c>
      <c r="B2191" t="s">
        <v>40</v>
      </c>
      <c r="C2191" t="s">
        <v>41</v>
      </c>
      <c r="D2191" t="s">
        <v>32</v>
      </c>
      <c r="E2191">
        <v>20</v>
      </c>
      <c r="F2191" t="str">
        <f t="shared" si="34"/>
        <v>Average Per Premise1-in-2August System Peak Day50% Cycling20</v>
      </c>
      <c r="G2191">
        <v>2.4893740000000002</v>
      </c>
      <c r="H2191">
        <v>2.2010480000000001</v>
      </c>
      <c r="I2191">
        <v>72.522499999999994</v>
      </c>
      <c r="J2191">
        <v>0</v>
      </c>
      <c r="K2191">
        <v>0</v>
      </c>
      <c r="L2191">
        <v>0</v>
      </c>
      <c r="M2191">
        <v>0</v>
      </c>
      <c r="N2191">
        <v>0</v>
      </c>
      <c r="O2191">
        <v>12158</v>
      </c>
    </row>
    <row r="2192" spans="1:15">
      <c r="A2192" t="s">
        <v>30</v>
      </c>
      <c r="B2192" t="s">
        <v>40</v>
      </c>
      <c r="C2192" t="s">
        <v>41</v>
      </c>
      <c r="D2192" t="s">
        <v>32</v>
      </c>
      <c r="E2192">
        <v>20</v>
      </c>
      <c r="F2192" t="str">
        <f t="shared" si="34"/>
        <v>Average Per Device1-in-2August System Peak Day50% Cycling20</v>
      </c>
      <c r="G2192">
        <v>2.1179709999999998</v>
      </c>
      <c r="H2192">
        <v>1.872662</v>
      </c>
      <c r="I2192">
        <v>72.522499999999994</v>
      </c>
      <c r="J2192">
        <v>0</v>
      </c>
      <c r="K2192">
        <v>0</v>
      </c>
      <c r="L2192">
        <v>0</v>
      </c>
      <c r="M2192">
        <v>0</v>
      </c>
      <c r="N2192">
        <v>0</v>
      </c>
      <c r="O2192">
        <v>12158</v>
      </c>
    </row>
    <row r="2193" spans="1:15">
      <c r="A2193" t="s">
        <v>52</v>
      </c>
      <c r="B2193" t="s">
        <v>40</v>
      </c>
      <c r="C2193" t="s">
        <v>41</v>
      </c>
      <c r="D2193" t="s">
        <v>32</v>
      </c>
      <c r="E2193">
        <v>20</v>
      </c>
      <c r="F2193" t="str">
        <f t="shared" si="34"/>
        <v>Aggregate1-in-2August System Peak Day50% Cycling20</v>
      </c>
      <c r="G2193">
        <v>30.265799999999999</v>
      </c>
      <c r="H2193">
        <v>26.760339999999999</v>
      </c>
      <c r="I2193">
        <v>72.522499999999994</v>
      </c>
      <c r="J2193">
        <v>0</v>
      </c>
      <c r="K2193">
        <v>0</v>
      </c>
      <c r="L2193">
        <v>0</v>
      </c>
      <c r="M2193">
        <v>0</v>
      </c>
      <c r="N2193">
        <v>0</v>
      </c>
      <c r="O2193">
        <v>12158</v>
      </c>
    </row>
    <row r="2194" spans="1:15">
      <c r="A2194" t="s">
        <v>31</v>
      </c>
      <c r="B2194" t="s">
        <v>40</v>
      </c>
      <c r="C2194" t="s">
        <v>41</v>
      </c>
      <c r="D2194" t="s">
        <v>32</v>
      </c>
      <c r="E2194">
        <v>21</v>
      </c>
      <c r="F2194" t="str">
        <f t="shared" si="34"/>
        <v>Average Per Ton1-in-2August System Peak Day50% Cycling21</v>
      </c>
      <c r="G2194">
        <v>0.55816730000000003</v>
      </c>
      <c r="H2194">
        <v>0.50633510000000004</v>
      </c>
      <c r="I2194">
        <v>71.247699999999995</v>
      </c>
      <c r="J2194">
        <v>0</v>
      </c>
      <c r="K2194">
        <v>0</v>
      </c>
      <c r="L2194">
        <v>0</v>
      </c>
      <c r="M2194">
        <v>0</v>
      </c>
      <c r="N2194">
        <v>0</v>
      </c>
      <c r="O2194">
        <v>12158</v>
      </c>
    </row>
    <row r="2195" spans="1:15">
      <c r="A2195" t="s">
        <v>29</v>
      </c>
      <c r="B2195" t="s">
        <v>40</v>
      </c>
      <c r="C2195" t="s">
        <v>41</v>
      </c>
      <c r="D2195" t="s">
        <v>32</v>
      </c>
      <c r="E2195">
        <v>21</v>
      </c>
      <c r="F2195" t="str">
        <f t="shared" si="34"/>
        <v>Average Per Premise1-in-2August System Peak Day50% Cycling21</v>
      </c>
      <c r="G2195">
        <v>2.2970069999999998</v>
      </c>
      <c r="H2195">
        <v>2.083704</v>
      </c>
      <c r="I2195">
        <v>71.247699999999995</v>
      </c>
      <c r="J2195">
        <v>0</v>
      </c>
      <c r="K2195">
        <v>0</v>
      </c>
      <c r="L2195">
        <v>0</v>
      </c>
      <c r="M2195">
        <v>0</v>
      </c>
      <c r="N2195">
        <v>0</v>
      </c>
      <c r="O2195">
        <v>12158</v>
      </c>
    </row>
    <row r="2196" spans="1:15">
      <c r="A2196" t="s">
        <v>30</v>
      </c>
      <c r="B2196" t="s">
        <v>40</v>
      </c>
      <c r="C2196" t="s">
        <v>41</v>
      </c>
      <c r="D2196" t="s">
        <v>32</v>
      </c>
      <c r="E2196">
        <v>21</v>
      </c>
      <c r="F2196" t="str">
        <f t="shared" si="34"/>
        <v>Average Per Device1-in-2August System Peak Day50% Cycling21</v>
      </c>
      <c r="G2196">
        <v>1.954304</v>
      </c>
      <c r="H2196">
        <v>1.7728250000000001</v>
      </c>
      <c r="I2196">
        <v>71.247699999999995</v>
      </c>
      <c r="J2196">
        <v>0</v>
      </c>
      <c r="K2196">
        <v>0</v>
      </c>
      <c r="L2196">
        <v>0</v>
      </c>
      <c r="M2196">
        <v>0</v>
      </c>
      <c r="N2196">
        <v>0</v>
      </c>
      <c r="O2196">
        <v>12158</v>
      </c>
    </row>
    <row r="2197" spans="1:15">
      <c r="A2197" t="s">
        <v>52</v>
      </c>
      <c r="B2197" t="s">
        <v>40</v>
      </c>
      <c r="C2197" t="s">
        <v>41</v>
      </c>
      <c r="D2197" t="s">
        <v>32</v>
      </c>
      <c r="E2197">
        <v>21</v>
      </c>
      <c r="F2197" t="str">
        <f t="shared" si="34"/>
        <v>Aggregate1-in-2August System Peak Day50% Cycling21</v>
      </c>
      <c r="G2197">
        <v>27.927009999999999</v>
      </c>
      <c r="H2197">
        <v>25.333670000000001</v>
      </c>
      <c r="I2197">
        <v>71.247699999999995</v>
      </c>
      <c r="J2197">
        <v>0</v>
      </c>
      <c r="K2197">
        <v>0</v>
      </c>
      <c r="L2197">
        <v>0</v>
      </c>
      <c r="M2197">
        <v>0</v>
      </c>
      <c r="N2197">
        <v>0</v>
      </c>
      <c r="O2197">
        <v>12158</v>
      </c>
    </row>
    <row r="2198" spans="1:15">
      <c r="A2198" t="s">
        <v>31</v>
      </c>
      <c r="B2198" t="s">
        <v>40</v>
      </c>
      <c r="C2198" t="s">
        <v>41</v>
      </c>
      <c r="D2198" t="s">
        <v>32</v>
      </c>
      <c r="E2198">
        <v>22</v>
      </c>
      <c r="F2198" t="str">
        <f t="shared" si="34"/>
        <v>Average Per Ton1-in-2August System Peak Day50% Cycling22</v>
      </c>
      <c r="G2198">
        <v>0.48520489999999999</v>
      </c>
      <c r="H2198">
        <v>0.4549281</v>
      </c>
      <c r="I2198">
        <v>69.731499999999997</v>
      </c>
      <c r="J2198">
        <v>0</v>
      </c>
      <c r="K2198">
        <v>0</v>
      </c>
      <c r="L2198">
        <v>0</v>
      </c>
      <c r="M2198">
        <v>0</v>
      </c>
      <c r="N2198">
        <v>0</v>
      </c>
      <c r="O2198">
        <v>12158</v>
      </c>
    </row>
    <row r="2199" spans="1:15">
      <c r="A2199" t="s">
        <v>29</v>
      </c>
      <c r="B2199" t="s">
        <v>40</v>
      </c>
      <c r="C2199" t="s">
        <v>41</v>
      </c>
      <c r="D2199" t="s">
        <v>32</v>
      </c>
      <c r="E2199">
        <v>22</v>
      </c>
      <c r="F2199" t="str">
        <f t="shared" si="34"/>
        <v>Average Per Premise1-in-2August System Peak Day50% Cycling22</v>
      </c>
      <c r="G2199">
        <v>1.996747</v>
      </c>
      <c r="H2199">
        <v>1.87215</v>
      </c>
      <c r="I2199">
        <v>69.731499999999997</v>
      </c>
      <c r="J2199">
        <v>0</v>
      </c>
      <c r="K2199">
        <v>0</v>
      </c>
      <c r="L2199">
        <v>0</v>
      </c>
      <c r="M2199">
        <v>0</v>
      </c>
      <c r="N2199">
        <v>0</v>
      </c>
      <c r="O2199">
        <v>12158</v>
      </c>
    </row>
    <row r="2200" spans="1:15">
      <c r="A2200" t="s">
        <v>30</v>
      </c>
      <c r="B2200" t="s">
        <v>40</v>
      </c>
      <c r="C2200" t="s">
        <v>41</v>
      </c>
      <c r="D2200" t="s">
        <v>32</v>
      </c>
      <c r="E2200">
        <v>22</v>
      </c>
      <c r="F2200" t="str">
        <f t="shared" si="34"/>
        <v>Average Per Device1-in-2August System Peak Day50% Cycling22</v>
      </c>
      <c r="G2200">
        <v>1.698842</v>
      </c>
      <c r="H2200">
        <v>1.5928340000000001</v>
      </c>
      <c r="I2200">
        <v>69.731499999999997</v>
      </c>
      <c r="J2200">
        <v>0</v>
      </c>
      <c r="K2200">
        <v>0</v>
      </c>
      <c r="L2200">
        <v>0</v>
      </c>
      <c r="M2200">
        <v>0</v>
      </c>
      <c r="N2200">
        <v>0</v>
      </c>
      <c r="O2200">
        <v>12158</v>
      </c>
    </row>
    <row r="2201" spans="1:15">
      <c r="A2201" t="s">
        <v>52</v>
      </c>
      <c r="B2201" t="s">
        <v>40</v>
      </c>
      <c r="C2201" t="s">
        <v>41</v>
      </c>
      <c r="D2201" t="s">
        <v>32</v>
      </c>
      <c r="E2201">
        <v>22</v>
      </c>
      <c r="F2201" t="str">
        <f t="shared" si="34"/>
        <v>Aggregate1-in-2August System Peak Day50% Cycling22</v>
      </c>
      <c r="G2201">
        <v>24.276450000000001</v>
      </c>
      <c r="H2201">
        <v>22.761600000000001</v>
      </c>
      <c r="I2201">
        <v>69.731499999999997</v>
      </c>
      <c r="J2201">
        <v>0</v>
      </c>
      <c r="K2201">
        <v>0</v>
      </c>
      <c r="L2201">
        <v>0</v>
      </c>
      <c r="M2201">
        <v>0</v>
      </c>
      <c r="N2201">
        <v>0</v>
      </c>
      <c r="O2201">
        <v>12158</v>
      </c>
    </row>
    <row r="2202" spans="1:15">
      <c r="A2202" t="s">
        <v>31</v>
      </c>
      <c r="B2202" t="s">
        <v>40</v>
      </c>
      <c r="C2202" t="s">
        <v>41</v>
      </c>
      <c r="D2202" t="s">
        <v>32</v>
      </c>
      <c r="E2202">
        <v>23</v>
      </c>
      <c r="F2202" t="str">
        <f t="shared" si="34"/>
        <v>Average Per Ton1-in-2August System Peak Day50% Cycling23</v>
      </c>
      <c r="G2202">
        <v>0.39433469999999998</v>
      </c>
      <c r="H2202">
        <v>0.37821909999999997</v>
      </c>
      <c r="I2202">
        <v>70.131699999999995</v>
      </c>
      <c r="J2202">
        <v>0</v>
      </c>
      <c r="K2202">
        <v>0</v>
      </c>
      <c r="L2202">
        <v>0</v>
      </c>
      <c r="M2202">
        <v>0</v>
      </c>
      <c r="N2202">
        <v>0</v>
      </c>
      <c r="O2202">
        <v>12158</v>
      </c>
    </row>
    <row r="2203" spans="1:15">
      <c r="A2203" t="s">
        <v>29</v>
      </c>
      <c r="B2203" t="s">
        <v>40</v>
      </c>
      <c r="C2203" t="s">
        <v>41</v>
      </c>
      <c r="D2203" t="s">
        <v>32</v>
      </c>
      <c r="E2203">
        <v>23</v>
      </c>
      <c r="F2203" t="str">
        <f t="shared" si="34"/>
        <v>Average Per Premise1-in-2August System Peak Day50% Cycling23</v>
      </c>
      <c r="G2203">
        <v>1.622792</v>
      </c>
      <c r="H2203">
        <v>1.5564720000000001</v>
      </c>
      <c r="I2203">
        <v>70.131699999999995</v>
      </c>
      <c r="J2203">
        <v>0</v>
      </c>
      <c r="K2203">
        <v>0</v>
      </c>
      <c r="L2203">
        <v>0</v>
      </c>
      <c r="M2203">
        <v>0</v>
      </c>
      <c r="N2203">
        <v>0</v>
      </c>
      <c r="O2203">
        <v>12158</v>
      </c>
    </row>
    <row r="2204" spans="1:15">
      <c r="A2204" t="s">
        <v>30</v>
      </c>
      <c r="B2204" t="s">
        <v>40</v>
      </c>
      <c r="C2204" t="s">
        <v>41</v>
      </c>
      <c r="D2204" t="s">
        <v>32</v>
      </c>
      <c r="E2204">
        <v>23</v>
      </c>
      <c r="F2204" t="str">
        <f t="shared" si="34"/>
        <v>Average Per Device1-in-2August System Peak Day50% Cycling23</v>
      </c>
      <c r="G2204">
        <v>1.380679</v>
      </c>
      <c r="H2204">
        <v>1.324254</v>
      </c>
      <c r="I2204">
        <v>70.131699999999995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12158</v>
      </c>
    </row>
    <row r="2205" spans="1:15">
      <c r="A2205" t="s">
        <v>52</v>
      </c>
      <c r="B2205" t="s">
        <v>40</v>
      </c>
      <c r="C2205" t="s">
        <v>41</v>
      </c>
      <c r="D2205" t="s">
        <v>32</v>
      </c>
      <c r="E2205">
        <v>23</v>
      </c>
      <c r="F2205" t="str">
        <f t="shared" si="34"/>
        <v>Aggregate1-in-2August System Peak Day50% Cycling23</v>
      </c>
      <c r="G2205">
        <v>19.72991</v>
      </c>
      <c r="H2205">
        <v>18.923590000000001</v>
      </c>
      <c r="I2205">
        <v>70.131699999999995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12158</v>
      </c>
    </row>
    <row r="2206" spans="1:15">
      <c r="A2206" t="s">
        <v>31</v>
      </c>
      <c r="B2206" t="s">
        <v>40</v>
      </c>
      <c r="C2206" t="s">
        <v>41</v>
      </c>
      <c r="D2206" t="s">
        <v>32</v>
      </c>
      <c r="E2206">
        <v>24</v>
      </c>
      <c r="F2206" t="str">
        <f t="shared" si="34"/>
        <v>Average Per Ton1-in-2August System Peak Day50% Cycling24</v>
      </c>
      <c r="G2206">
        <v>0.32578269999999998</v>
      </c>
      <c r="H2206">
        <v>0.30957590000000001</v>
      </c>
      <c r="I2206">
        <v>68.775700000000001</v>
      </c>
      <c r="J2206">
        <v>0</v>
      </c>
      <c r="K2206">
        <v>0</v>
      </c>
      <c r="L2206">
        <v>0</v>
      </c>
      <c r="M2206">
        <v>0</v>
      </c>
      <c r="N2206">
        <v>0</v>
      </c>
      <c r="O2206">
        <v>12158</v>
      </c>
    </row>
    <row r="2207" spans="1:15">
      <c r="A2207" t="s">
        <v>29</v>
      </c>
      <c r="B2207" t="s">
        <v>40</v>
      </c>
      <c r="C2207" t="s">
        <v>41</v>
      </c>
      <c r="D2207" t="s">
        <v>32</v>
      </c>
      <c r="E2207">
        <v>24</v>
      </c>
      <c r="F2207" t="str">
        <f t="shared" si="34"/>
        <v>Average Per Premise1-in-2August System Peak Day50% Cycling24</v>
      </c>
      <c r="G2207">
        <v>1.3406819999999999</v>
      </c>
      <c r="H2207">
        <v>1.273987</v>
      </c>
      <c r="I2207">
        <v>68.775700000000001</v>
      </c>
      <c r="J2207">
        <v>0</v>
      </c>
      <c r="K2207">
        <v>0</v>
      </c>
      <c r="L2207">
        <v>0</v>
      </c>
      <c r="M2207">
        <v>0</v>
      </c>
      <c r="N2207">
        <v>0</v>
      </c>
      <c r="O2207">
        <v>12158</v>
      </c>
    </row>
    <row r="2208" spans="1:15">
      <c r="A2208" t="s">
        <v>30</v>
      </c>
      <c r="B2208" t="s">
        <v>40</v>
      </c>
      <c r="C2208" t="s">
        <v>41</v>
      </c>
      <c r="D2208" t="s">
        <v>32</v>
      </c>
      <c r="E2208">
        <v>24</v>
      </c>
      <c r="F2208" t="str">
        <f t="shared" si="34"/>
        <v>Average Per Device1-in-2August System Peak Day50% Cycling24</v>
      </c>
      <c r="G2208">
        <v>1.1406590000000001</v>
      </c>
      <c r="H2208">
        <v>1.083914</v>
      </c>
      <c r="I2208">
        <v>68.775700000000001</v>
      </c>
      <c r="J2208">
        <v>0</v>
      </c>
      <c r="K2208">
        <v>0</v>
      </c>
      <c r="L2208">
        <v>0</v>
      </c>
      <c r="M2208">
        <v>0</v>
      </c>
      <c r="N2208">
        <v>0</v>
      </c>
      <c r="O2208">
        <v>12158</v>
      </c>
    </row>
    <row r="2209" spans="1:15">
      <c r="A2209" t="s">
        <v>52</v>
      </c>
      <c r="B2209" t="s">
        <v>40</v>
      </c>
      <c r="C2209" t="s">
        <v>41</v>
      </c>
      <c r="D2209" t="s">
        <v>32</v>
      </c>
      <c r="E2209">
        <v>24</v>
      </c>
      <c r="F2209" t="str">
        <f t="shared" si="34"/>
        <v>Aggregate1-in-2August System Peak Day50% Cycling24</v>
      </c>
      <c r="G2209">
        <v>16.30002</v>
      </c>
      <c r="H2209">
        <v>15.489140000000001</v>
      </c>
      <c r="I2209">
        <v>68.775700000000001</v>
      </c>
      <c r="J2209">
        <v>0</v>
      </c>
      <c r="K2209">
        <v>0</v>
      </c>
      <c r="L2209">
        <v>0</v>
      </c>
      <c r="M2209">
        <v>0</v>
      </c>
      <c r="N2209">
        <v>0</v>
      </c>
      <c r="O2209">
        <v>12158</v>
      </c>
    </row>
    <row r="2210" spans="1:15">
      <c r="A2210" t="s">
        <v>31</v>
      </c>
      <c r="B2210" t="s">
        <v>40</v>
      </c>
      <c r="C2210" t="s">
        <v>41</v>
      </c>
      <c r="D2210" t="s">
        <v>27</v>
      </c>
      <c r="E2210">
        <v>1</v>
      </c>
      <c r="F2210" t="str">
        <f t="shared" si="34"/>
        <v>Average Per Ton1-in-2August System Peak DayAll1</v>
      </c>
      <c r="G2210">
        <v>0.21320130000000001</v>
      </c>
      <c r="H2210">
        <v>0.21320130000000001</v>
      </c>
      <c r="I2210">
        <v>69.277299999999997</v>
      </c>
      <c r="J2210">
        <v>0</v>
      </c>
      <c r="K2210">
        <v>0</v>
      </c>
      <c r="L2210">
        <v>0</v>
      </c>
      <c r="M2210">
        <v>0</v>
      </c>
      <c r="N2210">
        <v>0</v>
      </c>
      <c r="O2210">
        <v>23602</v>
      </c>
    </row>
    <row r="2211" spans="1:15">
      <c r="A2211" t="s">
        <v>29</v>
      </c>
      <c r="B2211" t="s">
        <v>40</v>
      </c>
      <c r="C2211" t="s">
        <v>41</v>
      </c>
      <c r="D2211" t="s">
        <v>27</v>
      </c>
      <c r="E2211">
        <v>1</v>
      </c>
      <c r="F2211" t="str">
        <f t="shared" si="34"/>
        <v>Average Per Premise1-in-2August System Peak DayAll1</v>
      </c>
      <c r="G2211">
        <v>0.91391389999999995</v>
      </c>
      <c r="H2211">
        <v>0.91391389999999995</v>
      </c>
      <c r="I2211">
        <v>69.277299999999997</v>
      </c>
      <c r="J2211">
        <v>0</v>
      </c>
      <c r="K2211">
        <v>0</v>
      </c>
      <c r="L2211">
        <v>0</v>
      </c>
      <c r="M2211">
        <v>0</v>
      </c>
      <c r="N2211">
        <v>0</v>
      </c>
      <c r="O2211">
        <v>23602</v>
      </c>
    </row>
    <row r="2212" spans="1:15">
      <c r="A2212" t="s">
        <v>30</v>
      </c>
      <c r="B2212" t="s">
        <v>40</v>
      </c>
      <c r="C2212" t="s">
        <v>41</v>
      </c>
      <c r="D2212" t="s">
        <v>27</v>
      </c>
      <c r="E2212">
        <v>1</v>
      </c>
      <c r="F2212" t="str">
        <f t="shared" si="34"/>
        <v>Average Per Device1-in-2August System Peak DayAll1</v>
      </c>
      <c r="G2212">
        <v>0.7595674</v>
      </c>
      <c r="H2212">
        <v>0.7595674</v>
      </c>
      <c r="I2212">
        <v>69.277299999999997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23602</v>
      </c>
    </row>
    <row r="2213" spans="1:15">
      <c r="A2213" t="s">
        <v>52</v>
      </c>
      <c r="B2213" t="s">
        <v>40</v>
      </c>
      <c r="C2213" t="s">
        <v>41</v>
      </c>
      <c r="D2213" t="s">
        <v>27</v>
      </c>
      <c r="E2213">
        <v>1</v>
      </c>
      <c r="F2213" t="str">
        <f t="shared" si="34"/>
        <v>Aggregate1-in-2August System Peak DayAll1</v>
      </c>
      <c r="G2213">
        <v>21.5702</v>
      </c>
      <c r="H2213">
        <v>21.5702</v>
      </c>
      <c r="I2213">
        <v>69.277299999999997</v>
      </c>
      <c r="J2213">
        <v>0</v>
      </c>
      <c r="K2213">
        <v>0</v>
      </c>
      <c r="L2213">
        <v>0</v>
      </c>
      <c r="M2213">
        <v>0</v>
      </c>
      <c r="N2213">
        <v>0</v>
      </c>
      <c r="O2213">
        <v>23602</v>
      </c>
    </row>
    <row r="2214" spans="1:15">
      <c r="A2214" t="s">
        <v>31</v>
      </c>
      <c r="B2214" t="s">
        <v>40</v>
      </c>
      <c r="C2214" t="s">
        <v>41</v>
      </c>
      <c r="D2214" t="s">
        <v>27</v>
      </c>
      <c r="E2214">
        <v>2</v>
      </c>
      <c r="F2214" t="str">
        <f t="shared" si="34"/>
        <v>Average Per Ton1-in-2August System Peak DayAll2</v>
      </c>
      <c r="G2214">
        <v>0.18503530000000001</v>
      </c>
      <c r="H2214">
        <v>0.18503530000000001</v>
      </c>
      <c r="I2214">
        <v>68.053299999999993</v>
      </c>
      <c r="J2214">
        <v>0</v>
      </c>
      <c r="K2214">
        <v>0</v>
      </c>
      <c r="L2214">
        <v>0</v>
      </c>
      <c r="M2214">
        <v>0</v>
      </c>
      <c r="N2214">
        <v>0</v>
      </c>
      <c r="O2214">
        <v>23602</v>
      </c>
    </row>
    <row r="2215" spans="1:15">
      <c r="A2215" t="s">
        <v>29</v>
      </c>
      <c r="B2215" t="s">
        <v>40</v>
      </c>
      <c r="C2215" t="s">
        <v>41</v>
      </c>
      <c r="D2215" t="s">
        <v>27</v>
      </c>
      <c r="E2215">
        <v>2</v>
      </c>
      <c r="F2215" t="str">
        <f t="shared" si="34"/>
        <v>Average Per Premise1-in-2August System Peak DayAll2</v>
      </c>
      <c r="G2215">
        <v>0.79317680000000002</v>
      </c>
      <c r="H2215">
        <v>0.79317680000000002</v>
      </c>
      <c r="I2215">
        <v>68.053299999999993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23602</v>
      </c>
    </row>
    <row r="2216" spans="1:15">
      <c r="A2216" t="s">
        <v>30</v>
      </c>
      <c r="B2216" t="s">
        <v>40</v>
      </c>
      <c r="C2216" t="s">
        <v>41</v>
      </c>
      <c r="D2216" t="s">
        <v>27</v>
      </c>
      <c r="E2216">
        <v>2</v>
      </c>
      <c r="F2216" t="str">
        <f t="shared" si="34"/>
        <v>Average Per Device1-in-2August System Peak DayAll2</v>
      </c>
      <c r="G2216">
        <v>0.6592211</v>
      </c>
      <c r="H2216">
        <v>0.6592211</v>
      </c>
      <c r="I2216">
        <v>68.053299999999993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23602</v>
      </c>
    </row>
    <row r="2217" spans="1:15">
      <c r="A2217" t="s">
        <v>52</v>
      </c>
      <c r="B2217" t="s">
        <v>40</v>
      </c>
      <c r="C2217" t="s">
        <v>41</v>
      </c>
      <c r="D2217" t="s">
        <v>27</v>
      </c>
      <c r="E2217">
        <v>2</v>
      </c>
      <c r="F2217" t="str">
        <f t="shared" si="34"/>
        <v>Aggregate1-in-2August System Peak DayAll2</v>
      </c>
      <c r="G2217">
        <v>18.720559999999999</v>
      </c>
      <c r="H2217">
        <v>18.720559999999999</v>
      </c>
      <c r="I2217">
        <v>68.053299999999993</v>
      </c>
      <c r="J2217">
        <v>0</v>
      </c>
      <c r="K2217">
        <v>0</v>
      </c>
      <c r="L2217">
        <v>0</v>
      </c>
      <c r="M2217">
        <v>0</v>
      </c>
      <c r="N2217">
        <v>0</v>
      </c>
      <c r="O2217">
        <v>23602</v>
      </c>
    </row>
    <row r="2218" spans="1:15">
      <c r="A2218" t="s">
        <v>31</v>
      </c>
      <c r="B2218" t="s">
        <v>40</v>
      </c>
      <c r="C2218" t="s">
        <v>41</v>
      </c>
      <c r="D2218" t="s">
        <v>27</v>
      </c>
      <c r="E2218">
        <v>3</v>
      </c>
      <c r="F2218" t="str">
        <f t="shared" si="34"/>
        <v>Average Per Ton1-in-2August System Peak DayAll3</v>
      </c>
      <c r="G2218">
        <v>0.16739390000000001</v>
      </c>
      <c r="H2218">
        <v>0.16739390000000001</v>
      </c>
      <c r="I2218">
        <v>68.430999999999997</v>
      </c>
      <c r="J2218">
        <v>0</v>
      </c>
      <c r="K2218">
        <v>0</v>
      </c>
      <c r="L2218">
        <v>0</v>
      </c>
      <c r="M2218">
        <v>0</v>
      </c>
      <c r="N2218">
        <v>0</v>
      </c>
      <c r="O2218">
        <v>23602</v>
      </c>
    </row>
    <row r="2219" spans="1:15">
      <c r="A2219" t="s">
        <v>29</v>
      </c>
      <c r="B2219" t="s">
        <v>40</v>
      </c>
      <c r="C2219" t="s">
        <v>41</v>
      </c>
      <c r="D2219" t="s">
        <v>27</v>
      </c>
      <c r="E2219">
        <v>3</v>
      </c>
      <c r="F2219" t="str">
        <f t="shared" si="34"/>
        <v>Average Per Premise1-in-2August System Peak DayAll3</v>
      </c>
      <c r="G2219">
        <v>0.71755449999999998</v>
      </c>
      <c r="H2219">
        <v>0.71755449999999998</v>
      </c>
      <c r="I2219">
        <v>68.430999999999997</v>
      </c>
      <c r="J2219">
        <v>0</v>
      </c>
      <c r="K2219">
        <v>0</v>
      </c>
      <c r="L2219">
        <v>0</v>
      </c>
      <c r="M2219">
        <v>0</v>
      </c>
      <c r="N2219">
        <v>0</v>
      </c>
      <c r="O2219">
        <v>23602</v>
      </c>
    </row>
    <row r="2220" spans="1:15">
      <c r="A2220" t="s">
        <v>30</v>
      </c>
      <c r="B2220" t="s">
        <v>40</v>
      </c>
      <c r="C2220" t="s">
        <v>41</v>
      </c>
      <c r="D2220" t="s">
        <v>27</v>
      </c>
      <c r="E2220">
        <v>3</v>
      </c>
      <c r="F2220" t="str">
        <f t="shared" si="34"/>
        <v>Average Per Device1-in-2August System Peak DayAll3</v>
      </c>
      <c r="G2220">
        <v>0.59637019999999996</v>
      </c>
      <c r="H2220">
        <v>0.59637019999999996</v>
      </c>
      <c r="I2220">
        <v>68.430999999999997</v>
      </c>
      <c r="J2220">
        <v>0</v>
      </c>
      <c r="K2220">
        <v>0</v>
      </c>
      <c r="L2220">
        <v>0</v>
      </c>
      <c r="M2220">
        <v>0</v>
      </c>
      <c r="N2220">
        <v>0</v>
      </c>
      <c r="O2220">
        <v>23602</v>
      </c>
    </row>
    <row r="2221" spans="1:15">
      <c r="A2221" t="s">
        <v>52</v>
      </c>
      <c r="B2221" t="s">
        <v>40</v>
      </c>
      <c r="C2221" t="s">
        <v>41</v>
      </c>
      <c r="D2221" t="s">
        <v>27</v>
      </c>
      <c r="E2221">
        <v>3</v>
      </c>
      <c r="F2221" t="str">
        <f t="shared" si="34"/>
        <v>Aggregate1-in-2August System Peak DayAll3</v>
      </c>
      <c r="G2221">
        <v>16.93572</v>
      </c>
      <c r="H2221">
        <v>16.93572</v>
      </c>
      <c r="I2221">
        <v>68.430999999999997</v>
      </c>
      <c r="J2221">
        <v>0</v>
      </c>
      <c r="K2221">
        <v>0</v>
      </c>
      <c r="L2221">
        <v>0</v>
      </c>
      <c r="M2221">
        <v>0</v>
      </c>
      <c r="N2221">
        <v>0</v>
      </c>
      <c r="O2221">
        <v>23602</v>
      </c>
    </row>
    <row r="2222" spans="1:15">
      <c r="A2222" t="s">
        <v>31</v>
      </c>
      <c r="B2222" t="s">
        <v>40</v>
      </c>
      <c r="C2222" t="s">
        <v>41</v>
      </c>
      <c r="D2222" t="s">
        <v>27</v>
      </c>
      <c r="E2222">
        <v>4</v>
      </c>
      <c r="F2222" t="str">
        <f t="shared" si="34"/>
        <v>Average Per Ton1-in-2August System Peak DayAll4</v>
      </c>
      <c r="G2222">
        <v>0.15156800000000001</v>
      </c>
      <c r="H2222">
        <v>0.15156800000000001</v>
      </c>
      <c r="I2222">
        <v>67.123599999999996</v>
      </c>
      <c r="J2222">
        <v>0</v>
      </c>
      <c r="K2222">
        <v>0</v>
      </c>
      <c r="L2222">
        <v>0</v>
      </c>
      <c r="M2222">
        <v>0</v>
      </c>
      <c r="N2222">
        <v>0</v>
      </c>
      <c r="O2222">
        <v>23602</v>
      </c>
    </row>
    <row r="2223" spans="1:15">
      <c r="A2223" t="s">
        <v>29</v>
      </c>
      <c r="B2223" t="s">
        <v>40</v>
      </c>
      <c r="C2223" t="s">
        <v>41</v>
      </c>
      <c r="D2223" t="s">
        <v>27</v>
      </c>
      <c r="E2223">
        <v>4</v>
      </c>
      <c r="F2223" t="str">
        <f t="shared" si="34"/>
        <v>Average Per Premise1-in-2August System Peak DayAll4</v>
      </c>
      <c r="G2223">
        <v>0.64971489999999998</v>
      </c>
      <c r="H2223">
        <v>0.64971489999999998</v>
      </c>
      <c r="I2223">
        <v>67.123599999999996</v>
      </c>
      <c r="J2223">
        <v>0</v>
      </c>
      <c r="K2223">
        <v>0</v>
      </c>
      <c r="L2223">
        <v>0</v>
      </c>
      <c r="M2223">
        <v>0</v>
      </c>
      <c r="N2223">
        <v>0</v>
      </c>
      <c r="O2223">
        <v>23602</v>
      </c>
    </row>
    <row r="2224" spans="1:15">
      <c r="A2224" t="s">
        <v>30</v>
      </c>
      <c r="B2224" t="s">
        <v>40</v>
      </c>
      <c r="C2224" t="s">
        <v>41</v>
      </c>
      <c r="D2224" t="s">
        <v>27</v>
      </c>
      <c r="E2224">
        <v>4</v>
      </c>
      <c r="F2224" t="str">
        <f t="shared" si="34"/>
        <v>Average Per Device1-in-2August System Peak DayAll4</v>
      </c>
      <c r="G2224">
        <v>0.53998769999999996</v>
      </c>
      <c r="H2224">
        <v>0.53998769999999996</v>
      </c>
      <c r="I2224">
        <v>67.123599999999996</v>
      </c>
      <c r="J2224">
        <v>0</v>
      </c>
      <c r="K2224">
        <v>0</v>
      </c>
      <c r="L2224">
        <v>0</v>
      </c>
      <c r="M2224">
        <v>0</v>
      </c>
      <c r="N2224">
        <v>0</v>
      </c>
      <c r="O2224">
        <v>23602</v>
      </c>
    </row>
    <row r="2225" spans="1:15">
      <c r="A2225" t="s">
        <v>52</v>
      </c>
      <c r="B2225" t="s">
        <v>40</v>
      </c>
      <c r="C2225" t="s">
        <v>41</v>
      </c>
      <c r="D2225" t="s">
        <v>27</v>
      </c>
      <c r="E2225">
        <v>4</v>
      </c>
      <c r="F2225" t="str">
        <f t="shared" si="34"/>
        <v>Aggregate1-in-2August System Peak DayAll4</v>
      </c>
      <c r="G2225">
        <v>15.334569999999999</v>
      </c>
      <c r="H2225">
        <v>15.334569999999999</v>
      </c>
      <c r="I2225">
        <v>67.123599999999996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23602</v>
      </c>
    </row>
    <row r="2226" spans="1:15">
      <c r="A2226" t="s">
        <v>31</v>
      </c>
      <c r="B2226" t="s">
        <v>40</v>
      </c>
      <c r="C2226" t="s">
        <v>41</v>
      </c>
      <c r="D2226" t="s">
        <v>27</v>
      </c>
      <c r="E2226">
        <v>5</v>
      </c>
      <c r="F2226" t="str">
        <f t="shared" si="34"/>
        <v>Average Per Ton1-in-2August System Peak DayAll5</v>
      </c>
      <c r="G2226">
        <v>0.14451120000000001</v>
      </c>
      <c r="H2226">
        <v>0.14451120000000001</v>
      </c>
      <c r="I2226">
        <v>67.292199999999994</v>
      </c>
      <c r="J2226">
        <v>0</v>
      </c>
      <c r="K2226">
        <v>0</v>
      </c>
      <c r="L2226">
        <v>0</v>
      </c>
      <c r="M2226">
        <v>0</v>
      </c>
      <c r="N2226">
        <v>0</v>
      </c>
      <c r="O2226">
        <v>23602</v>
      </c>
    </row>
    <row r="2227" spans="1:15">
      <c r="A2227" t="s">
        <v>29</v>
      </c>
      <c r="B2227" t="s">
        <v>40</v>
      </c>
      <c r="C2227" t="s">
        <v>41</v>
      </c>
      <c r="D2227" t="s">
        <v>27</v>
      </c>
      <c r="E2227">
        <v>5</v>
      </c>
      <c r="F2227" t="str">
        <f t="shared" si="34"/>
        <v>Average Per Premise1-in-2August System Peak DayAll5</v>
      </c>
      <c r="G2227">
        <v>0.6194653</v>
      </c>
      <c r="H2227">
        <v>0.6194653</v>
      </c>
      <c r="I2227">
        <v>67.292199999999994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23602</v>
      </c>
    </row>
    <row r="2228" spans="1:15">
      <c r="A2228" t="s">
        <v>30</v>
      </c>
      <c r="B2228" t="s">
        <v>40</v>
      </c>
      <c r="C2228" t="s">
        <v>41</v>
      </c>
      <c r="D2228" t="s">
        <v>27</v>
      </c>
      <c r="E2228">
        <v>5</v>
      </c>
      <c r="F2228" t="str">
        <f t="shared" si="34"/>
        <v>Average Per Device1-in-2August System Peak DayAll5</v>
      </c>
      <c r="G2228">
        <v>0.51484680000000005</v>
      </c>
      <c r="H2228">
        <v>0.51484680000000005</v>
      </c>
      <c r="I2228">
        <v>67.292199999999994</v>
      </c>
      <c r="J2228">
        <v>0</v>
      </c>
      <c r="K2228">
        <v>0</v>
      </c>
      <c r="L2228">
        <v>0</v>
      </c>
      <c r="M2228">
        <v>0</v>
      </c>
      <c r="N2228">
        <v>0</v>
      </c>
      <c r="O2228">
        <v>23602</v>
      </c>
    </row>
    <row r="2229" spans="1:15">
      <c r="A2229" t="s">
        <v>52</v>
      </c>
      <c r="B2229" t="s">
        <v>40</v>
      </c>
      <c r="C2229" t="s">
        <v>41</v>
      </c>
      <c r="D2229" t="s">
        <v>27</v>
      </c>
      <c r="E2229">
        <v>5</v>
      </c>
      <c r="F2229" t="str">
        <f t="shared" si="34"/>
        <v>Aggregate1-in-2August System Peak DayAll5</v>
      </c>
      <c r="G2229">
        <v>14.620620000000001</v>
      </c>
      <c r="H2229">
        <v>14.620620000000001</v>
      </c>
      <c r="I2229">
        <v>67.292199999999994</v>
      </c>
      <c r="J2229">
        <v>0</v>
      </c>
      <c r="K2229">
        <v>0</v>
      </c>
      <c r="L2229">
        <v>0</v>
      </c>
      <c r="M2229">
        <v>0</v>
      </c>
      <c r="N2229">
        <v>0</v>
      </c>
      <c r="O2229">
        <v>23602</v>
      </c>
    </row>
    <row r="2230" spans="1:15">
      <c r="A2230" t="s">
        <v>31</v>
      </c>
      <c r="B2230" t="s">
        <v>40</v>
      </c>
      <c r="C2230" t="s">
        <v>41</v>
      </c>
      <c r="D2230" t="s">
        <v>27</v>
      </c>
      <c r="E2230">
        <v>6</v>
      </c>
      <c r="F2230" t="str">
        <f t="shared" si="34"/>
        <v>Average Per Ton1-in-2August System Peak DayAll6</v>
      </c>
      <c r="G2230">
        <v>0.15159329999999999</v>
      </c>
      <c r="H2230">
        <v>0.15159329999999999</v>
      </c>
      <c r="I2230">
        <v>66.680400000000006</v>
      </c>
      <c r="J2230">
        <v>0</v>
      </c>
      <c r="K2230">
        <v>0</v>
      </c>
      <c r="L2230">
        <v>0</v>
      </c>
      <c r="M2230">
        <v>0</v>
      </c>
      <c r="N2230">
        <v>0</v>
      </c>
      <c r="O2230">
        <v>23602</v>
      </c>
    </row>
    <row r="2231" spans="1:15">
      <c r="A2231" t="s">
        <v>29</v>
      </c>
      <c r="B2231" t="s">
        <v>40</v>
      </c>
      <c r="C2231" t="s">
        <v>41</v>
      </c>
      <c r="D2231" t="s">
        <v>27</v>
      </c>
      <c r="E2231">
        <v>6</v>
      </c>
      <c r="F2231" t="str">
        <f t="shared" si="34"/>
        <v>Average Per Premise1-in-2August System Peak DayAll6</v>
      </c>
      <c r="G2231">
        <v>0.64982329999999999</v>
      </c>
      <c r="H2231">
        <v>0.64982329999999999</v>
      </c>
      <c r="I2231">
        <v>66.680400000000006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23602</v>
      </c>
    </row>
    <row r="2232" spans="1:15">
      <c r="A2232" t="s">
        <v>30</v>
      </c>
      <c r="B2232" t="s">
        <v>40</v>
      </c>
      <c r="C2232" t="s">
        <v>41</v>
      </c>
      <c r="D2232" t="s">
        <v>27</v>
      </c>
      <c r="E2232">
        <v>6</v>
      </c>
      <c r="F2232" t="str">
        <f t="shared" si="34"/>
        <v>Average Per Device1-in-2August System Peak DayAll6</v>
      </c>
      <c r="G2232">
        <v>0.54007780000000005</v>
      </c>
      <c r="H2232">
        <v>0.54007780000000005</v>
      </c>
      <c r="I2232">
        <v>66.680400000000006</v>
      </c>
      <c r="J2232">
        <v>0</v>
      </c>
      <c r="K2232">
        <v>0</v>
      </c>
      <c r="L2232">
        <v>0</v>
      </c>
      <c r="M2232">
        <v>0</v>
      </c>
      <c r="N2232">
        <v>0</v>
      </c>
      <c r="O2232">
        <v>23602</v>
      </c>
    </row>
    <row r="2233" spans="1:15">
      <c r="A2233" t="s">
        <v>52</v>
      </c>
      <c r="B2233" t="s">
        <v>40</v>
      </c>
      <c r="C2233" t="s">
        <v>41</v>
      </c>
      <c r="D2233" t="s">
        <v>27</v>
      </c>
      <c r="E2233">
        <v>6</v>
      </c>
      <c r="F2233" t="str">
        <f t="shared" si="34"/>
        <v>Aggregate1-in-2August System Peak DayAll6</v>
      </c>
      <c r="G2233">
        <v>15.33713</v>
      </c>
      <c r="H2233">
        <v>15.33713</v>
      </c>
      <c r="I2233">
        <v>66.680400000000006</v>
      </c>
      <c r="J2233">
        <v>0</v>
      </c>
      <c r="K2233">
        <v>0</v>
      </c>
      <c r="L2233">
        <v>0</v>
      </c>
      <c r="M2233">
        <v>0</v>
      </c>
      <c r="N2233">
        <v>0</v>
      </c>
      <c r="O2233">
        <v>23602</v>
      </c>
    </row>
    <row r="2234" spans="1:15">
      <c r="A2234" t="s">
        <v>31</v>
      </c>
      <c r="B2234" t="s">
        <v>40</v>
      </c>
      <c r="C2234" t="s">
        <v>41</v>
      </c>
      <c r="D2234" t="s">
        <v>27</v>
      </c>
      <c r="E2234">
        <v>7</v>
      </c>
      <c r="F2234" t="str">
        <f t="shared" si="34"/>
        <v>Average Per Ton1-in-2August System Peak DayAll7</v>
      </c>
      <c r="G2234">
        <v>0.17421510000000001</v>
      </c>
      <c r="H2234">
        <v>0.17421510000000001</v>
      </c>
      <c r="I2234">
        <v>67.275099999999995</v>
      </c>
      <c r="J2234">
        <v>0</v>
      </c>
      <c r="K2234">
        <v>0</v>
      </c>
      <c r="L2234">
        <v>0</v>
      </c>
      <c r="M2234">
        <v>0</v>
      </c>
      <c r="N2234">
        <v>0</v>
      </c>
      <c r="O2234">
        <v>23602</v>
      </c>
    </row>
    <row r="2235" spans="1:15">
      <c r="A2235" t="s">
        <v>29</v>
      </c>
      <c r="B2235" t="s">
        <v>40</v>
      </c>
      <c r="C2235" t="s">
        <v>41</v>
      </c>
      <c r="D2235" t="s">
        <v>27</v>
      </c>
      <c r="E2235">
        <v>7</v>
      </c>
      <c r="F2235" t="str">
        <f t="shared" si="34"/>
        <v>Average Per Premise1-in-2August System Peak DayAll7</v>
      </c>
      <c r="G2235">
        <v>0.74679459999999998</v>
      </c>
      <c r="H2235">
        <v>0.74679459999999998</v>
      </c>
      <c r="I2235">
        <v>67.275099999999995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23602</v>
      </c>
    </row>
    <row r="2236" spans="1:15">
      <c r="A2236" t="s">
        <v>30</v>
      </c>
      <c r="B2236" t="s">
        <v>40</v>
      </c>
      <c r="C2236" t="s">
        <v>41</v>
      </c>
      <c r="D2236" t="s">
        <v>27</v>
      </c>
      <c r="E2236">
        <v>7</v>
      </c>
      <c r="F2236" t="str">
        <f t="shared" si="34"/>
        <v>Average Per Device1-in-2August System Peak DayAll7</v>
      </c>
      <c r="G2236">
        <v>0.62067209999999995</v>
      </c>
      <c r="H2236">
        <v>0.62067209999999995</v>
      </c>
      <c r="I2236">
        <v>67.275099999999995</v>
      </c>
      <c r="J2236">
        <v>0</v>
      </c>
      <c r="K2236">
        <v>0</v>
      </c>
      <c r="L2236">
        <v>0</v>
      </c>
      <c r="M2236">
        <v>0</v>
      </c>
      <c r="N2236">
        <v>0</v>
      </c>
      <c r="O2236">
        <v>23602</v>
      </c>
    </row>
    <row r="2237" spans="1:15">
      <c r="A2237" t="s">
        <v>52</v>
      </c>
      <c r="B2237" t="s">
        <v>40</v>
      </c>
      <c r="C2237" t="s">
        <v>41</v>
      </c>
      <c r="D2237" t="s">
        <v>27</v>
      </c>
      <c r="E2237">
        <v>7</v>
      </c>
      <c r="F2237" t="str">
        <f t="shared" si="34"/>
        <v>Aggregate1-in-2August System Peak DayAll7</v>
      </c>
      <c r="G2237">
        <v>17.62585</v>
      </c>
      <c r="H2237">
        <v>17.62585</v>
      </c>
      <c r="I2237">
        <v>67.275099999999995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23602</v>
      </c>
    </row>
    <row r="2238" spans="1:15">
      <c r="A2238" t="s">
        <v>31</v>
      </c>
      <c r="B2238" t="s">
        <v>40</v>
      </c>
      <c r="C2238" t="s">
        <v>41</v>
      </c>
      <c r="D2238" t="s">
        <v>27</v>
      </c>
      <c r="E2238">
        <v>8</v>
      </c>
      <c r="F2238" t="str">
        <f t="shared" si="34"/>
        <v>Average Per Ton1-in-2August System Peak DayAll8</v>
      </c>
      <c r="G2238">
        <v>0.18492410000000001</v>
      </c>
      <c r="H2238">
        <v>0.18492410000000001</v>
      </c>
      <c r="I2238">
        <v>70.471199999999996</v>
      </c>
      <c r="J2238">
        <v>0</v>
      </c>
      <c r="K2238">
        <v>0</v>
      </c>
      <c r="L2238">
        <v>0</v>
      </c>
      <c r="M2238">
        <v>0</v>
      </c>
      <c r="N2238">
        <v>0</v>
      </c>
      <c r="O2238">
        <v>23602</v>
      </c>
    </row>
    <row r="2239" spans="1:15">
      <c r="A2239" t="s">
        <v>29</v>
      </c>
      <c r="B2239" t="s">
        <v>40</v>
      </c>
      <c r="C2239" t="s">
        <v>41</v>
      </c>
      <c r="D2239" t="s">
        <v>27</v>
      </c>
      <c r="E2239">
        <v>8</v>
      </c>
      <c r="F2239" t="str">
        <f t="shared" si="34"/>
        <v>Average Per Premise1-in-2August System Peak DayAll8</v>
      </c>
      <c r="G2239">
        <v>0.79270019999999997</v>
      </c>
      <c r="H2239">
        <v>0.79270019999999997</v>
      </c>
      <c r="I2239">
        <v>70.471199999999996</v>
      </c>
      <c r="J2239">
        <v>0</v>
      </c>
      <c r="K2239">
        <v>0</v>
      </c>
      <c r="L2239">
        <v>0</v>
      </c>
      <c r="M2239">
        <v>0</v>
      </c>
      <c r="N2239">
        <v>0</v>
      </c>
      <c r="O2239">
        <v>23602</v>
      </c>
    </row>
    <row r="2240" spans="1:15">
      <c r="A2240" t="s">
        <v>30</v>
      </c>
      <c r="B2240" t="s">
        <v>40</v>
      </c>
      <c r="C2240" t="s">
        <v>41</v>
      </c>
      <c r="D2240" t="s">
        <v>27</v>
      </c>
      <c r="E2240">
        <v>8</v>
      </c>
      <c r="F2240" t="str">
        <f t="shared" si="34"/>
        <v>Average Per Device1-in-2August System Peak DayAll8</v>
      </c>
      <c r="G2240">
        <v>0.65882490000000005</v>
      </c>
      <c r="H2240">
        <v>0.65882490000000005</v>
      </c>
      <c r="I2240">
        <v>70.471199999999996</v>
      </c>
      <c r="J2240">
        <v>0</v>
      </c>
      <c r="K2240">
        <v>0</v>
      </c>
      <c r="L2240">
        <v>0</v>
      </c>
      <c r="M2240">
        <v>0</v>
      </c>
      <c r="N2240">
        <v>0</v>
      </c>
      <c r="O2240">
        <v>23602</v>
      </c>
    </row>
    <row r="2241" spans="1:15">
      <c r="A2241" t="s">
        <v>52</v>
      </c>
      <c r="B2241" t="s">
        <v>40</v>
      </c>
      <c r="C2241" t="s">
        <v>41</v>
      </c>
      <c r="D2241" t="s">
        <v>27</v>
      </c>
      <c r="E2241">
        <v>8</v>
      </c>
      <c r="F2241" t="str">
        <f t="shared" si="34"/>
        <v>Aggregate1-in-2August System Peak DayAll8</v>
      </c>
      <c r="G2241">
        <v>18.709309999999999</v>
      </c>
      <c r="H2241">
        <v>18.709309999999999</v>
      </c>
      <c r="I2241">
        <v>70.471199999999996</v>
      </c>
      <c r="J2241">
        <v>0</v>
      </c>
      <c r="K2241">
        <v>0</v>
      </c>
      <c r="L2241">
        <v>0</v>
      </c>
      <c r="M2241">
        <v>0</v>
      </c>
      <c r="N2241">
        <v>0</v>
      </c>
      <c r="O2241">
        <v>23602</v>
      </c>
    </row>
    <row r="2242" spans="1:15">
      <c r="A2242" t="s">
        <v>31</v>
      </c>
      <c r="B2242" t="s">
        <v>40</v>
      </c>
      <c r="C2242" t="s">
        <v>41</v>
      </c>
      <c r="D2242" t="s">
        <v>27</v>
      </c>
      <c r="E2242">
        <v>9</v>
      </c>
      <c r="F2242" t="str">
        <f t="shared" si="34"/>
        <v>Average Per Ton1-in-2August System Peak DayAll9</v>
      </c>
      <c r="G2242">
        <v>0.2023269</v>
      </c>
      <c r="H2242">
        <v>0.2023269</v>
      </c>
      <c r="I2242">
        <v>75.578299999999999</v>
      </c>
      <c r="J2242">
        <v>0</v>
      </c>
      <c r="K2242">
        <v>0</v>
      </c>
      <c r="L2242">
        <v>0</v>
      </c>
      <c r="M2242">
        <v>0</v>
      </c>
      <c r="N2242">
        <v>0</v>
      </c>
      <c r="O2242">
        <v>23602</v>
      </c>
    </row>
    <row r="2243" spans="1:15">
      <c r="A2243" t="s">
        <v>29</v>
      </c>
      <c r="B2243" t="s">
        <v>40</v>
      </c>
      <c r="C2243" t="s">
        <v>41</v>
      </c>
      <c r="D2243" t="s">
        <v>27</v>
      </c>
      <c r="E2243">
        <v>9</v>
      </c>
      <c r="F2243" t="str">
        <f t="shared" ref="F2243:F2306" si="35">CONCATENATE(A2243,B2243,C2243,D2243,E2243)</f>
        <v>Average Per Premise1-in-2August System Peak DayAll9</v>
      </c>
      <c r="G2243">
        <v>0.86729920000000005</v>
      </c>
      <c r="H2243">
        <v>0.86729920000000005</v>
      </c>
      <c r="I2243">
        <v>75.578299999999999</v>
      </c>
      <c r="J2243">
        <v>0</v>
      </c>
      <c r="K2243">
        <v>0</v>
      </c>
      <c r="L2243">
        <v>0</v>
      </c>
      <c r="M2243">
        <v>0</v>
      </c>
      <c r="N2243">
        <v>0</v>
      </c>
      <c r="O2243">
        <v>23602</v>
      </c>
    </row>
    <row r="2244" spans="1:15">
      <c r="A2244" t="s">
        <v>30</v>
      </c>
      <c r="B2244" t="s">
        <v>40</v>
      </c>
      <c r="C2244" t="s">
        <v>41</v>
      </c>
      <c r="D2244" t="s">
        <v>27</v>
      </c>
      <c r="E2244">
        <v>9</v>
      </c>
      <c r="F2244" t="str">
        <f t="shared" si="35"/>
        <v>Average Per Device1-in-2August System Peak DayAll9</v>
      </c>
      <c r="G2244">
        <v>0.7208253</v>
      </c>
      <c r="H2244">
        <v>0.7208253</v>
      </c>
      <c r="I2244">
        <v>75.578299999999999</v>
      </c>
      <c r="J2244">
        <v>0</v>
      </c>
      <c r="K2244">
        <v>0</v>
      </c>
      <c r="L2244">
        <v>0</v>
      </c>
      <c r="M2244">
        <v>0</v>
      </c>
      <c r="N2244">
        <v>0</v>
      </c>
      <c r="O2244">
        <v>23602</v>
      </c>
    </row>
    <row r="2245" spans="1:15">
      <c r="A2245" t="s">
        <v>52</v>
      </c>
      <c r="B2245" t="s">
        <v>40</v>
      </c>
      <c r="C2245" t="s">
        <v>41</v>
      </c>
      <c r="D2245" t="s">
        <v>27</v>
      </c>
      <c r="E2245">
        <v>9</v>
      </c>
      <c r="F2245" t="str">
        <f t="shared" si="35"/>
        <v>Aggregate1-in-2August System Peak DayAll9</v>
      </c>
      <c r="G2245">
        <v>20.47</v>
      </c>
      <c r="H2245">
        <v>20.47</v>
      </c>
      <c r="I2245">
        <v>75.578299999999999</v>
      </c>
      <c r="J2245">
        <v>0</v>
      </c>
      <c r="K2245">
        <v>0</v>
      </c>
      <c r="L2245">
        <v>0</v>
      </c>
      <c r="M2245">
        <v>0</v>
      </c>
      <c r="N2245">
        <v>0</v>
      </c>
      <c r="O2245">
        <v>23602</v>
      </c>
    </row>
    <row r="2246" spans="1:15">
      <c r="A2246" t="s">
        <v>31</v>
      </c>
      <c r="B2246" t="s">
        <v>40</v>
      </c>
      <c r="C2246" t="s">
        <v>41</v>
      </c>
      <c r="D2246" t="s">
        <v>27</v>
      </c>
      <c r="E2246">
        <v>10</v>
      </c>
      <c r="F2246" t="str">
        <f t="shared" si="35"/>
        <v>Average Per Ton1-in-2August System Peak DayAll10</v>
      </c>
      <c r="G2246">
        <v>0.2237383</v>
      </c>
      <c r="H2246">
        <v>0.2237383</v>
      </c>
      <c r="I2246">
        <v>80.150099999999995</v>
      </c>
      <c r="J2246">
        <v>0</v>
      </c>
      <c r="K2246">
        <v>0</v>
      </c>
      <c r="L2246">
        <v>0</v>
      </c>
      <c r="M2246">
        <v>0</v>
      </c>
      <c r="N2246">
        <v>0</v>
      </c>
      <c r="O2246">
        <v>23602</v>
      </c>
    </row>
    <row r="2247" spans="1:15">
      <c r="A2247" t="s">
        <v>29</v>
      </c>
      <c r="B2247" t="s">
        <v>40</v>
      </c>
      <c r="C2247" t="s">
        <v>41</v>
      </c>
      <c r="D2247" t="s">
        <v>27</v>
      </c>
      <c r="E2247">
        <v>10</v>
      </c>
      <c r="F2247" t="str">
        <f t="shared" si="35"/>
        <v>Average Per Premise1-in-2August System Peak DayAll10</v>
      </c>
      <c r="G2247">
        <v>0.95908179999999998</v>
      </c>
      <c r="H2247">
        <v>0.95908179999999998</v>
      </c>
      <c r="I2247">
        <v>80.150099999999995</v>
      </c>
      <c r="J2247">
        <v>0</v>
      </c>
      <c r="K2247">
        <v>0</v>
      </c>
      <c r="L2247">
        <v>0</v>
      </c>
      <c r="M2247">
        <v>0</v>
      </c>
      <c r="N2247">
        <v>0</v>
      </c>
      <c r="O2247">
        <v>23602</v>
      </c>
    </row>
    <row r="2248" spans="1:15">
      <c r="A2248" t="s">
        <v>30</v>
      </c>
      <c r="B2248" t="s">
        <v>40</v>
      </c>
      <c r="C2248" t="s">
        <v>41</v>
      </c>
      <c r="D2248" t="s">
        <v>27</v>
      </c>
      <c r="E2248">
        <v>10</v>
      </c>
      <c r="F2248" t="str">
        <f t="shared" si="35"/>
        <v>Average Per Device1-in-2August System Peak DayAll10</v>
      </c>
      <c r="G2248">
        <v>0.79710720000000002</v>
      </c>
      <c r="H2248">
        <v>0.79710720000000002</v>
      </c>
      <c r="I2248">
        <v>80.150099999999995</v>
      </c>
      <c r="J2248">
        <v>0</v>
      </c>
      <c r="K2248">
        <v>0</v>
      </c>
      <c r="L2248">
        <v>0</v>
      </c>
      <c r="M2248">
        <v>0</v>
      </c>
      <c r="N2248">
        <v>0</v>
      </c>
      <c r="O2248">
        <v>23602</v>
      </c>
    </row>
    <row r="2249" spans="1:15">
      <c r="A2249" t="s">
        <v>52</v>
      </c>
      <c r="B2249" t="s">
        <v>40</v>
      </c>
      <c r="C2249" t="s">
        <v>41</v>
      </c>
      <c r="D2249" t="s">
        <v>27</v>
      </c>
      <c r="E2249">
        <v>10</v>
      </c>
      <c r="F2249" t="str">
        <f t="shared" si="35"/>
        <v>Aggregate1-in-2August System Peak DayAll10</v>
      </c>
      <c r="G2249">
        <v>22.63625</v>
      </c>
      <c r="H2249">
        <v>22.63625</v>
      </c>
      <c r="I2249">
        <v>80.150099999999995</v>
      </c>
      <c r="J2249">
        <v>0</v>
      </c>
      <c r="K2249">
        <v>0</v>
      </c>
      <c r="L2249">
        <v>0</v>
      </c>
      <c r="M2249">
        <v>0</v>
      </c>
      <c r="N2249">
        <v>0</v>
      </c>
      <c r="O2249">
        <v>23602</v>
      </c>
    </row>
    <row r="2250" spans="1:15">
      <c r="A2250" t="s">
        <v>31</v>
      </c>
      <c r="B2250" t="s">
        <v>40</v>
      </c>
      <c r="C2250" t="s">
        <v>41</v>
      </c>
      <c r="D2250" t="s">
        <v>27</v>
      </c>
      <c r="E2250">
        <v>11</v>
      </c>
      <c r="F2250" t="str">
        <f t="shared" si="35"/>
        <v>Average Per Ton1-in-2August System Peak DayAll11</v>
      </c>
      <c r="G2250">
        <v>0.2645902</v>
      </c>
      <c r="H2250">
        <v>0.2645902</v>
      </c>
      <c r="I2250">
        <v>83.944599999999994</v>
      </c>
      <c r="J2250">
        <v>0</v>
      </c>
      <c r="K2250">
        <v>0</v>
      </c>
      <c r="L2250">
        <v>0</v>
      </c>
      <c r="M2250">
        <v>0</v>
      </c>
      <c r="N2250">
        <v>0</v>
      </c>
      <c r="O2250">
        <v>23602</v>
      </c>
    </row>
    <row r="2251" spans="1:15">
      <c r="A2251" t="s">
        <v>29</v>
      </c>
      <c r="B2251" t="s">
        <v>40</v>
      </c>
      <c r="C2251" t="s">
        <v>41</v>
      </c>
      <c r="D2251" t="s">
        <v>27</v>
      </c>
      <c r="E2251">
        <v>11</v>
      </c>
      <c r="F2251" t="str">
        <f t="shared" si="35"/>
        <v>Average Per Premise1-in-2August System Peak DayAll11</v>
      </c>
      <c r="G2251">
        <v>1.134199</v>
      </c>
      <c r="H2251">
        <v>1.134199</v>
      </c>
      <c r="I2251">
        <v>83.944599999999994</v>
      </c>
      <c r="J2251">
        <v>0</v>
      </c>
      <c r="K2251">
        <v>0</v>
      </c>
      <c r="L2251">
        <v>0</v>
      </c>
      <c r="M2251">
        <v>0</v>
      </c>
      <c r="N2251">
        <v>0</v>
      </c>
      <c r="O2251">
        <v>23602</v>
      </c>
    </row>
    <row r="2252" spans="1:15">
      <c r="A2252" t="s">
        <v>30</v>
      </c>
      <c r="B2252" t="s">
        <v>40</v>
      </c>
      <c r="C2252" t="s">
        <v>41</v>
      </c>
      <c r="D2252" t="s">
        <v>27</v>
      </c>
      <c r="E2252">
        <v>11</v>
      </c>
      <c r="F2252" t="str">
        <f t="shared" si="35"/>
        <v>Average Per Device1-in-2August System Peak DayAll11</v>
      </c>
      <c r="G2252">
        <v>0.94264939999999997</v>
      </c>
      <c r="H2252">
        <v>0.94264939999999997</v>
      </c>
      <c r="I2252">
        <v>83.944599999999994</v>
      </c>
      <c r="J2252">
        <v>0</v>
      </c>
      <c r="K2252">
        <v>0</v>
      </c>
      <c r="L2252">
        <v>0</v>
      </c>
      <c r="M2252">
        <v>0</v>
      </c>
      <c r="N2252">
        <v>0</v>
      </c>
      <c r="O2252">
        <v>23602</v>
      </c>
    </row>
    <row r="2253" spans="1:15">
      <c r="A2253" t="s">
        <v>52</v>
      </c>
      <c r="B2253" t="s">
        <v>40</v>
      </c>
      <c r="C2253" t="s">
        <v>41</v>
      </c>
      <c r="D2253" t="s">
        <v>27</v>
      </c>
      <c r="E2253">
        <v>11</v>
      </c>
      <c r="F2253" t="str">
        <f t="shared" si="35"/>
        <v>Aggregate1-in-2August System Peak DayAll11</v>
      </c>
      <c r="G2253">
        <v>26.769359999999999</v>
      </c>
      <c r="H2253">
        <v>26.769359999999999</v>
      </c>
      <c r="I2253">
        <v>83.944599999999994</v>
      </c>
      <c r="J2253">
        <v>0</v>
      </c>
      <c r="K2253">
        <v>0</v>
      </c>
      <c r="L2253">
        <v>0</v>
      </c>
      <c r="M2253">
        <v>0</v>
      </c>
      <c r="N2253">
        <v>0</v>
      </c>
      <c r="O2253">
        <v>23602</v>
      </c>
    </row>
    <row r="2254" spans="1:15">
      <c r="A2254" t="s">
        <v>31</v>
      </c>
      <c r="B2254" t="s">
        <v>40</v>
      </c>
      <c r="C2254" t="s">
        <v>41</v>
      </c>
      <c r="D2254" t="s">
        <v>27</v>
      </c>
      <c r="E2254">
        <v>12</v>
      </c>
      <c r="F2254" t="str">
        <f t="shared" si="35"/>
        <v>Average Per Ton1-in-2August System Peak DayAll12</v>
      </c>
      <c r="G2254">
        <v>0.31088559999999998</v>
      </c>
      <c r="H2254">
        <v>0.31088559999999998</v>
      </c>
      <c r="I2254">
        <v>84.173400000000001</v>
      </c>
      <c r="J2254">
        <v>0</v>
      </c>
      <c r="K2254">
        <v>0</v>
      </c>
      <c r="L2254">
        <v>0</v>
      </c>
      <c r="M2254">
        <v>0</v>
      </c>
      <c r="N2254">
        <v>0</v>
      </c>
      <c r="O2254">
        <v>23602</v>
      </c>
    </row>
    <row r="2255" spans="1:15">
      <c r="A2255" t="s">
        <v>29</v>
      </c>
      <c r="B2255" t="s">
        <v>40</v>
      </c>
      <c r="C2255" t="s">
        <v>41</v>
      </c>
      <c r="D2255" t="s">
        <v>27</v>
      </c>
      <c r="E2255">
        <v>12</v>
      </c>
      <c r="F2255" t="str">
        <f t="shared" si="35"/>
        <v>Average Per Premise1-in-2August System Peak DayAll12</v>
      </c>
      <c r="G2255">
        <v>1.332649</v>
      </c>
      <c r="H2255">
        <v>1.332649</v>
      </c>
      <c r="I2255">
        <v>84.173400000000001</v>
      </c>
      <c r="J2255">
        <v>0</v>
      </c>
      <c r="K2255">
        <v>0</v>
      </c>
      <c r="L2255">
        <v>0</v>
      </c>
      <c r="M2255">
        <v>0</v>
      </c>
      <c r="N2255">
        <v>0</v>
      </c>
      <c r="O2255">
        <v>23602</v>
      </c>
    </row>
    <row r="2256" spans="1:15">
      <c r="A2256" t="s">
        <v>30</v>
      </c>
      <c r="B2256" t="s">
        <v>40</v>
      </c>
      <c r="C2256" t="s">
        <v>41</v>
      </c>
      <c r="D2256" t="s">
        <v>27</v>
      </c>
      <c r="E2256">
        <v>12</v>
      </c>
      <c r="F2256" t="str">
        <f t="shared" si="35"/>
        <v>Average Per Device1-in-2August System Peak DayAll12</v>
      </c>
      <c r="G2256">
        <v>1.107585</v>
      </c>
      <c r="H2256">
        <v>1.107585</v>
      </c>
      <c r="I2256">
        <v>84.173400000000001</v>
      </c>
      <c r="J2256">
        <v>0</v>
      </c>
      <c r="K2256">
        <v>0</v>
      </c>
      <c r="L2256">
        <v>0</v>
      </c>
      <c r="M2256">
        <v>0</v>
      </c>
      <c r="N2256">
        <v>0</v>
      </c>
      <c r="O2256">
        <v>23602</v>
      </c>
    </row>
    <row r="2257" spans="1:15">
      <c r="A2257" t="s">
        <v>52</v>
      </c>
      <c r="B2257" t="s">
        <v>40</v>
      </c>
      <c r="C2257" t="s">
        <v>41</v>
      </c>
      <c r="D2257" t="s">
        <v>27</v>
      </c>
      <c r="E2257">
        <v>12</v>
      </c>
      <c r="F2257" t="str">
        <f t="shared" si="35"/>
        <v>Aggregate1-in-2August System Peak DayAll12</v>
      </c>
      <c r="G2257">
        <v>31.453189999999999</v>
      </c>
      <c r="H2257">
        <v>31.453189999999999</v>
      </c>
      <c r="I2257">
        <v>84.173400000000001</v>
      </c>
      <c r="J2257">
        <v>0</v>
      </c>
      <c r="K2257">
        <v>0</v>
      </c>
      <c r="L2257">
        <v>0</v>
      </c>
      <c r="M2257">
        <v>0</v>
      </c>
      <c r="N2257">
        <v>0</v>
      </c>
      <c r="O2257">
        <v>23602</v>
      </c>
    </row>
    <row r="2258" spans="1:15">
      <c r="A2258" t="s">
        <v>31</v>
      </c>
      <c r="B2258" t="s">
        <v>40</v>
      </c>
      <c r="C2258" t="s">
        <v>41</v>
      </c>
      <c r="D2258" t="s">
        <v>27</v>
      </c>
      <c r="E2258">
        <v>13</v>
      </c>
      <c r="F2258" t="str">
        <f t="shared" si="35"/>
        <v>Average Per Ton1-in-2August System Peak DayAll13</v>
      </c>
      <c r="G2258">
        <v>0.35819640000000003</v>
      </c>
      <c r="H2258">
        <v>0.35819640000000003</v>
      </c>
      <c r="I2258">
        <v>83.312200000000004</v>
      </c>
      <c r="J2258">
        <v>0</v>
      </c>
      <c r="K2258">
        <v>0</v>
      </c>
      <c r="L2258">
        <v>0</v>
      </c>
      <c r="M2258">
        <v>0</v>
      </c>
      <c r="N2258">
        <v>0</v>
      </c>
      <c r="O2258">
        <v>23602</v>
      </c>
    </row>
    <row r="2259" spans="1:15">
      <c r="A2259" t="s">
        <v>29</v>
      </c>
      <c r="B2259" t="s">
        <v>40</v>
      </c>
      <c r="C2259" t="s">
        <v>41</v>
      </c>
      <c r="D2259" t="s">
        <v>27</v>
      </c>
      <c r="E2259">
        <v>13</v>
      </c>
      <c r="F2259" t="str">
        <f t="shared" si="35"/>
        <v>Average Per Premise1-in-2August System Peak DayAll13</v>
      </c>
      <c r="G2259">
        <v>1.535453</v>
      </c>
      <c r="H2259">
        <v>1.535453</v>
      </c>
      <c r="I2259">
        <v>83.312200000000004</v>
      </c>
      <c r="J2259">
        <v>0</v>
      </c>
      <c r="K2259">
        <v>0</v>
      </c>
      <c r="L2259">
        <v>0</v>
      </c>
      <c r="M2259">
        <v>0</v>
      </c>
      <c r="N2259">
        <v>0</v>
      </c>
      <c r="O2259">
        <v>23602</v>
      </c>
    </row>
    <row r="2260" spans="1:15">
      <c r="A2260" t="s">
        <v>30</v>
      </c>
      <c r="B2260" t="s">
        <v>40</v>
      </c>
      <c r="C2260" t="s">
        <v>41</v>
      </c>
      <c r="D2260" t="s">
        <v>27</v>
      </c>
      <c r="E2260">
        <v>13</v>
      </c>
      <c r="F2260" t="str">
        <f t="shared" si="35"/>
        <v>Average Per Device1-in-2August System Peak DayAll13</v>
      </c>
      <c r="G2260">
        <v>1.276138</v>
      </c>
      <c r="H2260">
        <v>1.276138</v>
      </c>
      <c r="I2260">
        <v>83.312200000000004</v>
      </c>
      <c r="J2260">
        <v>0</v>
      </c>
      <c r="K2260">
        <v>0</v>
      </c>
      <c r="L2260">
        <v>0</v>
      </c>
      <c r="M2260">
        <v>0</v>
      </c>
      <c r="N2260">
        <v>0</v>
      </c>
      <c r="O2260">
        <v>23602</v>
      </c>
    </row>
    <row r="2261" spans="1:15">
      <c r="A2261" t="s">
        <v>52</v>
      </c>
      <c r="B2261" t="s">
        <v>40</v>
      </c>
      <c r="C2261" t="s">
        <v>41</v>
      </c>
      <c r="D2261" t="s">
        <v>27</v>
      </c>
      <c r="E2261">
        <v>13</v>
      </c>
      <c r="F2261" t="str">
        <f t="shared" si="35"/>
        <v>Aggregate1-in-2August System Peak DayAll13</v>
      </c>
      <c r="G2261">
        <v>36.23977</v>
      </c>
      <c r="H2261">
        <v>36.23977</v>
      </c>
      <c r="I2261">
        <v>83.312200000000004</v>
      </c>
      <c r="J2261">
        <v>0</v>
      </c>
      <c r="K2261">
        <v>0</v>
      </c>
      <c r="L2261">
        <v>0</v>
      </c>
      <c r="M2261">
        <v>0</v>
      </c>
      <c r="N2261">
        <v>0</v>
      </c>
      <c r="O2261">
        <v>23602</v>
      </c>
    </row>
    <row r="2262" spans="1:15">
      <c r="A2262" t="s">
        <v>31</v>
      </c>
      <c r="B2262" t="s">
        <v>40</v>
      </c>
      <c r="C2262" t="s">
        <v>41</v>
      </c>
      <c r="D2262" t="s">
        <v>27</v>
      </c>
      <c r="E2262">
        <v>14</v>
      </c>
      <c r="F2262" t="str">
        <f t="shared" si="35"/>
        <v>Average Per Ton1-in-2August System Peak DayAll14</v>
      </c>
      <c r="G2262">
        <v>0.28837410000000002</v>
      </c>
      <c r="H2262">
        <v>0.38778780000000002</v>
      </c>
      <c r="I2262">
        <v>84.942300000000003</v>
      </c>
      <c r="J2262">
        <v>6.5989000000000006E-2</v>
      </c>
      <c r="K2262">
        <v>8.5736599999999996E-2</v>
      </c>
      <c r="L2262">
        <v>9.9413699999999994E-2</v>
      </c>
      <c r="M2262">
        <v>0.11309080000000001</v>
      </c>
      <c r="N2262">
        <v>0.1328384</v>
      </c>
      <c r="O2262">
        <v>23602</v>
      </c>
    </row>
    <row r="2263" spans="1:15">
      <c r="A2263" t="s">
        <v>29</v>
      </c>
      <c r="B2263" t="s">
        <v>40</v>
      </c>
      <c r="C2263" t="s">
        <v>41</v>
      </c>
      <c r="D2263" t="s">
        <v>27</v>
      </c>
      <c r="E2263">
        <v>14</v>
      </c>
      <c r="F2263" t="str">
        <f t="shared" si="35"/>
        <v>Average Per Premise1-in-2August System Peak DayAll14</v>
      </c>
      <c r="G2263">
        <v>1.236151</v>
      </c>
      <c r="H2263">
        <v>1.6623000000000001</v>
      </c>
      <c r="I2263">
        <v>84.942300000000003</v>
      </c>
      <c r="J2263">
        <v>0.28286990000000001</v>
      </c>
      <c r="K2263">
        <v>0.36752040000000002</v>
      </c>
      <c r="L2263">
        <v>0.4261491</v>
      </c>
      <c r="M2263">
        <v>0.48477779999999998</v>
      </c>
      <c r="N2263">
        <v>0.5694283</v>
      </c>
      <c r="O2263">
        <v>23602</v>
      </c>
    </row>
    <row r="2264" spans="1:15">
      <c r="A2264" t="s">
        <v>30</v>
      </c>
      <c r="B2264" t="s">
        <v>40</v>
      </c>
      <c r="C2264" t="s">
        <v>41</v>
      </c>
      <c r="D2264" t="s">
        <v>27</v>
      </c>
      <c r="E2264">
        <v>14</v>
      </c>
      <c r="F2264" t="str">
        <f t="shared" si="35"/>
        <v>Average Per Device1-in-2August System Peak DayAll14</v>
      </c>
      <c r="G2264">
        <v>1.0273840000000001</v>
      </c>
      <c r="H2264">
        <v>1.3815630000000001</v>
      </c>
      <c r="I2264">
        <v>84.942300000000003</v>
      </c>
      <c r="J2264">
        <v>0.23509740000000001</v>
      </c>
      <c r="K2264">
        <v>0.30545169999999999</v>
      </c>
      <c r="L2264">
        <v>0.35417890000000002</v>
      </c>
      <c r="M2264">
        <v>0.40290599999999999</v>
      </c>
      <c r="N2264">
        <v>0.47326030000000002</v>
      </c>
      <c r="O2264">
        <v>23602</v>
      </c>
    </row>
    <row r="2265" spans="1:15">
      <c r="A2265" t="s">
        <v>52</v>
      </c>
      <c r="B2265" t="s">
        <v>40</v>
      </c>
      <c r="C2265" t="s">
        <v>41</v>
      </c>
      <c r="D2265" t="s">
        <v>27</v>
      </c>
      <c r="E2265">
        <v>14</v>
      </c>
      <c r="F2265" t="str">
        <f t="shared" si="35"/>
        <v>Aggregate1-in-2August System Peak DayAll14</v>
      </c>
      <c r="G2265">
        <v>29.175640000000001</v>
      </c>
      <c r="H2265">
        <v>39.233609999999999</v>
      </c>
      <c r="I2265">
        <v>84.942300000000003</v>
      </c>
      <c r="J2265">
        <v>6.6762959999999998</v>
      </c>
      <c r="K2265">
        <v>8.6742170000000005</v>
      </c>
      <c r="L2265">
        <v>10.057969999999999</v>
      </c>
      <c r="M2265">
        <v>11.44173</v>
      </c>
      <c r="N2265">
        <v>13.43965</v>
      </c>
      <c r="O2265">
        <v>23602</v>
      </c>
    </row>
    <row r="2266" spans="1:15">
      <c r="A2266" t="s">
        <v>31</v>
      </c>
      <c r="B2266" t="s">
        <v>40</v>
      </c>
      <c r="C2266" t="s">
        <v>41</v>
      </c>
      <c r="D2266" t="s">
        <v>27</v>
      </c>
      <c r="E2266">
        <v>15</v>
      </c>
      <c r="F2266" t="str">
        <f t="shared" si="35"/>
        <v>Average Per Ton1-in-2August System Peak DayAll15</v>
      </c>
      <c r="G2266">
        <v>0.30045359999999999</v>
      </c>
      <c r="H2266">
        <v>0.41904469999999999</v>
      </c>
      <c r="I2266">
        <v>87.343599999999995</v>
      </c>
      <c r="J2266">
        <v>7.8619999999999995E-2</v>
      </c>
      <c r="K2266">
        <v>0.1022352</v>
      </c>
      <c r="L2266">
        <v>0.1185911</v>
      </c>
      <c r="M2266">
        <v>0.13494700000000001</v>
      </c>
      <c r="N2266">
        <v>0.15856219999999999</v>
      </c>
      <c r="O2266">
        <v>23602</v>
      </c>
    </row>
    <row r="2267" spans="1:15">
      <c r="A2267" t="s">
        <v>29</v>
      </c>
      <c r="B2267" t="s">
        <v>40</v>
      </c>
      <c r="C2267" t="s">
        <v>41</v>
      </c>
      <c r="D2267" t="s">
        <v>27</v>
      </c>
      <c r="E2267">
        <v>15</v>
      </c>
      <c r="F2267" t="str">
        <f t="shared" si="35"/>
        <v>Average Per Premise1-in-2August System Peak DayAll15</v>
      </c>
      <c r="G2267">
        <v>1.2879309999999999</v>
      </c>
      <c r="H2267">
        <v>1.796287</v>
      </c>
      <c r="I2267">
        <v>87.343599999999995</v>
      </c>
      <c r="J2267">
        <v>0.33701429999999999</v>
      </c>
      <c r="K2267">
        <v>0.43824400000000002</v>
      </c>
      <c r="L2267">
        <v>0.50835540000000001</v>
      </c>
      <c r="M2267">
        <v>0.57846679999999995</v>
      </c>
      <c r="N2267">
        <v>0.67969650000000004</v>
      </c>
      <c r="O2267">
        <v>23602</v>
      </c>
    </row>
    <row r="2268" spans="1:15">
      <c r="A2268" t="s">
        <v>30</v>
      </c>
      <c r="B2268" t="s">
        <v>40</v>
      </c>
      <c r="C2268" t="s">
        <v>41</v>
      </c>
      <c r="D2268" t="s">
        <v>27</v>
      </c>
      <c r="E2268">
        <v>15</v>
      </c>
      <c r="F2268" t="str">
        <f t="shared" si="35"/>
        <v>Average Per Device1-in-2August System Peak DayAll15</v>
      </c>
      <c r="G2268">
        <v>1.070419</v>
      </c>
      <c r="H2268">
        <v>1.4929209999999999</v>
      </c>
      <c r="I2268">
        <v>87.343599999999995</v>
      </c>
      <c r="J2268">
        <v>0.2800976</v>
      </c>
      <c r="K2268">
        <v>0.36423109999999997</v>
      </c>
      <c r="L2268">
        <v>0.42250179999999998</v>
      </c>
      <c r="M2268">
        <v>0.48077239999999999</v>
      </c>
      <c r="N2268">
        <v>0.56490589999999996</v>
      </c>
      <c r="O2268">
        <v>23602</v>
      </c>
    </row>
    <row r="2269" spans="1:15">
      <c r="A2269" t="s">
        <v>52</v>
      </c>
      <c r="B2269" t="s">
        <v>40</v>
      </c>
      <c r="C2269" t="s">
        <v>41</v>
      </c>
      <c r="D2269" t="s">
        <v>27</v>
      </c>
      <c r="E2269">
        <v>15</v>
      </c>
      <c r="F2269" t="str">
        <f t="shared" si="35"/>
        <v>Aggregate1-in-2August System Peak DayAll15</v>
      </c>
      <c r="G2269">
        <v>30.397760000000002</v>
      </c>
      <c r="H2269">
        <v>42.395960000000002</v>
      </c>
      <c r="I2269">
        <v>87.343599999999995</v>
      </c>
      <c r="J2269">
        <v>7.9542109999999999</v>
      </c>
      <c r="K2269">
        <v>10.343439999999999</v>
      </c>
      <c r="L2269">
        <v>11.998200000000001</v>
      </c>
      <c r="M2269">
        <v>13.65297</v>
      </c>
      <c r="N2269">
        <v>16.042200000000001</v>
      </c>
      <c r="O2269">
        <v>23602</v>
      </c>
    </row>
    <row r="2270" spans="1:15">
      <c r="A2270" t="s">
        <v>31</v>
      </c>
      <c r="B2270" t="s">
        <v>40</v>
      </c>
      <c r="C2270" t="s">
        <v>41</v>
      </c>
      <c r="D2270" t="s">
        <v>27</v>
      </c>
      <c r="E2270">
        <v>16</v>
      </c>
      <c r="F2270" t="str">
        <f t="shared" si="35"/>
        <v>Average Per Ton1-in-2August System Peak DayAll16</v>
      </c>
      <c r="G2270">
        <v>0.32398569999999999</v>
      </c>
      <c r="H2270">
        <v>0.45688309999999999</v>
      </c>
      <c r="I2270">
        <v>88.229600000000005</v>
      </c>
      <c r="J2270">
        <v>8.81353E-2</v>
      </c>
      <c r="K2270">
        <v>0.11458110000000001</v>
      </c>
      <c r="L2270">
        <v>0.1328974</v>
      </c>
      <c r="M2270">
        <v>0.15121370000000001</v>
      </c>
      <c r="N2270">
        <v>0.1776595</v>
      </c>
      <c r="O2270">
        <v>23602</v>
      </c>
    </row>
    <row r="2271" spans="1:15">
      <c r="A2271" t="s">
        <v>29</v>
      </c>
      <c r="B2271" t="s">
        <v>40</v>
      </c>
      <c r="C2271" t="s">
        <v>41</v>
      </c>
      <c r="D2271" t="s">
        <v>27</v>
      </c>
      <c r="E2271">
        <v>16</v>
      </c>
      <c r="F2271" t="str">
        <f t="shared" si="35"/>
        <v>Average Per Premise1-in-2August System Peak DayAll16</v>
      </c>
      <c r="G2271">
        <v>1.3888050000000001</v>
      </c>
      <c r="H2271">
        <v>1.9584859999999999</v>
      </c>
      <c r="I2271">
        <v>88.229600000000005</v>
      </c>
      <c r="J2271">
        <v>0.37780279999999999</v>
      </c>
      <c r="K2271">
        <v>0.49116599999999999</v>
      </c>
      <c r="L2271">
        <v>0.56968110000000005</v>
      </c>
      <c r="M2271">
        <v>0.64819610000000005</v>
      </c>
      <c r="N2271">
        <v>0.7615594</v>
      </c>
      <c r="O2271">
        <v>23602</v>
      </c>
    </row>
    <row r="2272" spans="1:15">
      <c r="A2272" t="s">
        <v>30</v>
      </c>
      <c r="B2272" t="s">
        <v>40</v>
      </c>
      <c r="C2272" t="s">
        <v>41</v>
      </c>
      <c r="D2272" t="s">
        <v>27</v>
      </c>
      <c r="E2272">
        <v>16</v>
      </c>
      <c r="F2272" t="str">
        <f t="shared" si="35"/>
        <v>Average Per Device1-in-2August System Peak DayAll16</v>
      </c>
      <c r="G2272">
        <v>1.1542559999999999</v>
      </c>
      <c r="H2272">
        <v>1.6277269999999999</v>
      </c>
      <c r="I2272">
        <v>88.229600000000005</v>
      </c>
      <c r="J2272">
        <v>0.31399749999999998</v>
      </c>
      <c r="K2272">
        <v>0.40821540000000001</v>
      </c>
      <c r="L2272">
        <v>0.47347040000000001</v>
      </c>
      <c r="M2272">
        <v>0.53872540000000002</v>
      </c>
      <c r="N2272">
        <v>0.63294329999999999</v>
      </c>
      <c r="O2272">
        <v>23602</v>
      </c>
    </row>
    <row r="2273" spans="1:15">
      <c r="A2273" t="s">
        <v>52</v>
      </c>
      <c r="B2273" t="s">
        <v>40</v>
      </c>
      <c r="C2273" t="s">
        <v>41</v>
      </c>
      <c r="D2273" t="s">
        <v>27</v>
      </c>
      <c r="E2273">
        <v>16</v>
      </c>
      <c r="F2273" t="str">
        <f t="shared" si="35"/>
        <v>Aggregate1-in-2August System Peak DayAll16</v>
      </c>
      <c r="G2273">
        <v>32.778570000000002</v>
      </c>
      <c r="H2273">
        <v>46.22419</v>
      </c>
      <c r="I2273">
        <v>88.229600000000005</v>
      </c>
      <c r="J2273">
        <v>8.9169009999999993</v>
      </c>
      <c r="K2273">
        <v>11.592499999999999</v>
      </c>
      <c r="L2273">
        <v>13.44561</v>
      </c>
      <c r="M2273">
        <v>15.298719999999999</v>
      </c>
      <c r="N2273">
        <v>17.974319999999999</v>
      </c>
      <c r="O2273">
        <v>23602</v>
      </c>
    </row>
    <row r="2274" spans="1:15">
      <c r="A2274" t="s">
        <v>31</v>
      </c>
      <c r="B2274" t="s">
        <v>40</v>
      </c>
      <c r="C2274" t="s">
        <v>41</v>
      </c>
      <c r="D2274" t="s">
        <v>27</v>
      </c>
      <c r="E2274">
        <v>17</v>
      </c>
      <c r="F2274" t="str">
        <f t="shared" si="35"/>
        <v>Average Per Ton1-in-2August System Peak DayAll17</v>
      </c>
      <c r="G2274">
        <v>0.35103469999999998</v>
      </c>
      <c r="H2274">
        <v>0.49885390000000002</v>
      </c>
      <c r="I2274">
        <v>85.248400000000004</v>
      </c>
      <c r="J2274">
        <v>9.7858399999999998E-2</v>
      </c>
      <c r="K2274">
        <v>0.12737560000000001</v>
      </c>
      <c r="L2274">
        <v>0.14781920000000001</v>
      </c>
      <c r="M2274">
        <v>0.16826279999999999</v>
      </c>
      <c r="N2274">
        <v>0.19778000000000001</v>
      </c>
      <c r="O2274">
        <v>23602</v>
      </c>
    </row>
    <row r="2275" spans="1:15">
      <c r="A2275" t="s">
        <v>29</v>
      </c>
      <c r="B2275" t="s">
        <v>40</v>
      </c>
      <c r="C2275" t="s">
        <v>41</v>
      </c>
      <c r="D2275" t="s">
        <v>27</v>
      </c>
      <c r="E2275">
        <v>17</v>
      </c>
      <c r="F2275" t="str">
        <f t="shared" si="35"/>
        <v>Average Per Premise1-in-2August System Peak DayAll17</v>
      </c>
      <c r="G2275">
        <v>1.5047539999999999</v>
      </c>
      <c r="H2275">
        <v>2.1383990000000002</v>
      </c>
      <c r="I2275">
        <v>85.248400000000004</v>
      </c>
      <c r="J2275">
        <v>0.41948210000000002</v>
      </c>
      <c r="K2275">
        <v>0.54601149999999998</v>
      </c>
      <c r="L2275">
        <v>0.63364529999999997</v>
      </c>
      <c r="M2275">
        <v>0.72127909999999995</v>
      </c>
      <c r="N2275">
        <v>0.84780849999999996</v>
      </c>
      <c r="O2275">
        <v>23602</v>
      </c>
    </row>
    <row r="2276" spans="1:15">
      <c r="A2276" t="s">
        <v>30</v>
      </c>
      <c r="B2276" t="s">
        <v>40</v>
      </c>
      <c r="C2276" t="s">
        <v>41</v>
      </c>
      <c r="D2276" t="s">
        <v>27</v>
      </c>
      <c r="E2276">
        <v>17</v>
      </c>
      <c r="F2276" t="str">
        <f t="shared" si="35"/>
        <v>Average Per Device1-in-2August System Peak DayAll17</v>
      </c>
      <c r="G2276">
        <v>1.250623</v>
      </c>
      <c r="H2276">
        <v>1.777255</v>
      </c>
      <c r="I2276">
        <v>85.248400000000004</v>
      </c>
      <c r="J2276">
        <v>0.3486378</v>
      </c>
      <c r="K2276">
        <v>0.45379829999999999</v>
      </c>
      <c r="L2276">
        <v>0.52663210000000005</v>
      </c>
      <c r="M2276">
        <v>0.59946580000000005</v>
      </c>
      <c r="N2276">
        <v>0.70462619999999998</v>
      </c>
      <c r="O2276">
        <v>23602</v>
      </c>
    </row>
    <row r="2277" spans="1:15">
      <c r="A2277" t="s">
        <v>52</v>
      </c>
      <c r="B2277" t="s">
        <v>40</v>
      </c>
      <c r="C2277" t="s">
        <v>41</v>
      </c>
      <c r="D2277" t="s">
        <v>27</v>
      </c>
      <c r="E2277">
        <v>17</v>
      </c>
      <c r="F2277" t="str">
        <f t="shared" si="35"/>
        <v>Aggregate1-in-2August System Peak DayAll17</v>
      </c>
      <c r="G2277">
        <v>35.5152</v>
      </c>
      <c r="H2277">
        <v>50.470489999999998</v>
      </c>
      <c r="I2277">
        <v>85.248400000000004</v>
      </c>
      <c r="J2277">
        <v>9.9006170000000004</v>
      </c>
      <c r="K2277">
        <v>12.88696</v>
      </c>
      <c r="L2277">
        <v>14.955299999999999</v>
      </c>
      <c r="M2277">
        <v>17.023630000000001</v>
      </c>
      <c r="N2277">
        <v>20.009979999999999</v>
      </c>
      <c r="O2277">
        <v>23602</v>
      </c>
    </row>
    <row r="2278" spans="1:15">
      <c r="A2278" t="s">
        <v>31</v>
      </c>
      <c r="B2278" t="s">
        <v>40</v>
      </c>
      <c r="C2278" t="s">
        <v>41</v>
      </c>
      <c r="D2278" t="s">
        <v>27</v>
      </c>
      <c r="E2278">
        <v>18</v>
      </c>
      <c r="F2278" t="str">
        <f t="shared" si="35"/>
        <v>Average Per Ton1-in-2August System Peak DayAll18</v>
      </c>
      <c r="G2278">
        <v>0.40213290000000002</v>
      </c>
      <c r="H2278">
        <v>0.52616010000000002</v>
      </c>
      <c r="I2278">
        <v>81.709500000000006</v>
      </c>
      <c r="J2278">
        <v>8.2185099999999997E-2</v>
      </c>
      <c r="K2278">
        <v>0.1069058</v>
      </c>
      <c r="L2278">
        <v>0.1240272</v>
      </c>
      <c r="M2278">
        <v>0.14114869999999999</v>
      </c>
      <c r="N2278">
        <v>0.1658694</v>
      </c>
      <c r="O2278">
        <v>23602</v>
      </c>
    </row>
    <row r="2279" spans="1:15">
      <c r="A2279" t="s">
        <v>29</v>
      </c>
      <c r="B2279" t="s">
        <v>40</v>
      </c>
      <c r="C2279" t="s">
        <v>41</v>
      </c>
      <c r="D2279" t="s">
        <v>27</v>
      </c>
      <c r="E2279">
        <v>18</v>
      </c>
      <c r="F2279" t="str">
        <f t="shared" si="35"/>
        <v>Average Per Premise1-in-2August System Peak DayAll18</v>
      </c>
      <c r="G2279">
        <v>1.7237929999999999</v>
      </c>
      <c r="H2279">
        <v>2.2554509999999999</v>
      </c>
      <c r="I2279">
        <v>81.709500000000006</v>
      </c>
      <c r="J2279">
        <v>0.35229640000000001</v>
      </c>
      <c r="K2279">
        <v>0.45826470000000002</v>
      </c>
      <c r="L2279">
        <v>0.53165810000000002</v>
      </c>
      <c r="M2279">
        <v>0.60505140000000002</v>
      </c>
      <c r="N2279">
        <v>0.71101970000000003</v>
      </c>
      <c r="O2279">
        <v>23602</v>
      </c>
    </row>
    <row r="2280" spans="1:15">
      <c r="A2280" t="s">
        <v>30</v>
      </c>
      <c r="B2280" t="s">
        <v>40</v>
      </c>
      <c r="C2280" t="s">
        <v>41</v>
      </c>
      <c r="D2280" t="s">
        <v>27</v>
      </c>
      <c r="E2280">
        <v>18</v>
      </c>
      <c r="F2280" t="str">
        <f t="shared" si="35"/>
        <v>Average Per Device1-in-2August System Peak DayAll18</v>
      </c>
      <c r="G2280">
        <v>1.4326700000000001</v>
      </c>
      <c r="H2280">
        <v>1.874539</v>
      </c>
      <c r="I2280">
        <v>81.709500000000006</v>
      </c>
      <c r="J2280">
        <v>0.29279880000000003</v>
      </c>
      <c r="K2280">
        <v>0.38087070000000001</v>
      </c>
      <c r="L2280">
        <v>0.44186890000000001</v>
      </c>
      <c r="M2280">
        <v>0.50286719999999996</v>
      </c>
      <c r="N2280">
        <v>0.59093910000000005</v>
      </c>
      <c r="O2280">
        <v>23602</v>
      </c>
    </row>
    <row r="2281" spans="1:15">
      <c r="A2281" t="s">
        <v>52</v>
      </c>
      <c r="B2281" t="s">
        <v>40</v>
      </c>
      <c r="C2281" t="s">
        <v>41</v>
      </c>
      <c r="D2281" t="s">
        <v>27</v>
      </c>
      <c r="E2281">
        <v>18</v>
      </c>
      <c r="F2281" t="str">
        <f t="shared" si="35"/>
        <v>Aggregate1-in-2August System Peak DayAll18</v>
      </c>
      <c r="G2281">
        <v>40.684950000000001</v>
      </c>
      <c r="H2281">
        <v>53.233139999999999</v>
      </c>
      <c r="I2281">
        <v>81.709500000000006</v>
      </c>
      <c r="J2281">
        <v>8.3148999999999997</v>
      </c>
      <c r="K2281">
        <v>10.81596</v>
      </c>
      <c r="L2281">
        <v>12.54819</v>
      </c>
      <c r="M2281">
        <v>14.280419999999999</v>
      </c>
      <c r="N2281">
        <v>16.781490000000002</v>
      </c>
      <c r="O2281">
        <v>23602</v>
      </c>
    </row>
    <row r="2282" spans="1:15">
      <c r="A2282" t="s">
        <v>31</v>
      </c>
      <c r="B2282" t="s">
        <v>40</v>
      </c>
      <c r="C2282" t="s">
        <v>41</v>
      </c>
      <c r="D2282" t="s">
        <v>27</v>
      </c>
      <c r="E2282">
        <v>19</v>
      </c>
      <c r="F2282" t="str">
        <f t="shared" si="35"/>
        <v>Average Per Ton1-in-2August System Peak DayAll19</v>
      </c>
      <c r="G2282">
        <v>0.52275179999999999</v>
      </c>
      <c r="H2282">
        <v>0.50808140000000002</v>
      </c>
      <c r="I2282">
        <v>76.910799999999995</v>
      </c>
      <c r="J2282">
        <v>0</v>
      </c>
      <c r="K2282">
        <v>0</v>
      </c>
      <c r="L2282">
        <v>0</v>
      </c>
      <c r="M2282">
        <v>0</v>
      </c>
      <c r="N2282">
        <v>0</v>
      </c>
      <c r="O2282">
        <v>23602</v>
      </c>
    </row>
    <row r="2283" spans="1:15">
      <c r="A2283" t="s">
        <v>29</v>
      </c>
      <c r="B2283" t="s">
        <v>40</v>
      </c>
      <c r="C2283" t="s">
        <v>41</v>
      </c>
      <c r="D2283" t="s">
        <v>27</v>
      </c>
      <c r="E2283">
        <v>19</v>
      </c>
      <c r="F2283" t="str">
        <f t="shared" si="35"/>
        <v>Average Per Premise1-in-2August System Peak DayAll19</v>
      </c>
      <c r="G2283">
        <v>2.2408399999999999</v>
      </c>
      <c r="H2283">
        <v>2.1779540000000002</v>
      </c>
      <c r="I2283">
        <v>76.910799999999995</v>
      </c>
      <c r="J2283">
        <v>0</v>
      </c>
      <c r="K2283">
        <v>0</v>
      </c>
      <c r="L2283">
        <v>0</v>
      </c>
      <c r="M2283">
        <v>0</v>
      </c>
      <c r="N2283">
        <v>0</v>
      </c>
      <c r="O2283">
        <v>23602</v>
      </c>
    </row>
    <row r="2284" spans="1:15">
      <c r="A2284" t="s">
        <v>30</v>
      </c>
      <c r="B2284" t="s">
        <v>40</v>
      </c>
      <c r="C2284" t="s">
        <v>41</v>
      </c>
      <c r="D2284" t="s">
        <v>27</v>
      </c>
      <c r="E2284">
        <v>19</v>
      </c>
      <c r="F2284" t="str">
        <f t="shared" si="35"/>
        <v>Average Per Device1-in-2August System Peak DayAll19</v>
      </c>
      <c r="G2284">
        <v>1.8623959999999999</v>
      </c>
      <c r="H2284">
        <v>1.81013</v>
      </c>
      <c r="I2284">
        <v>76.910799999999995</v>
      </c>
      <c r="J2284">
        <v>0</v>
      </c>
      <c r="K2284">
        <v>0</v>
      </c>
      <c r="L2284">
        <v>0</v>
      </c>
      <c r="M2284">
        <v>0</v>
      </c>
      <c r="N2284">
        <v>0</v>
      </c>
      <c r="O2284">
        <v>23602</v>
      </c>
    </row>
    <row r="2285" spans="1:15">
      <c r="A2285" t="s">
        <v>52</v>
      </c>
      <c r="B2285" t="s">
        <v>40</v>
      </c>
      <c r="C2285" t="s">
        <v>41</v>
      </c>
      <c r="D2285" t="s">
        <v>27</v>
      </c>
      <c r="E2285">
        <v>19</v>
      </c>
      <c r="F2285" t="str">
        <f t="shared" si="35"/>
        <v>Aggregate1-in-2August System Peak DayAll19</v>
      </c>
      <c r="G2285">
        <v>52.88832</v>
      </c>
      <c r="H2285">
        <v>51.404060000000001</v>
      </c>
      <c r="I2285">
        <v>76.910799999999995</v>
      </c>
      <c r="J2285">
        <v>0</v>
      </c>
      <c r="K2285">
        <v>0</v>
      </c>
      <c r="L2285">
        <v>0</v>
      </c>
      <c r="M2285">
        <v>0</v>
      </c>
      <c r="N2285">
        <v>0</v>
      </c>
      <c r="O2285">
        <v>23602</v>
      </c>
    </row>
    <row r="2286" spans="1:15">
      <c r="A2286" t="s">
        <v>31</v>
      </c>
      <c r="B2286" t="s">
        <v>40</v>
      </c>
      <c r="C2286" t="s">
        <v>41</v>
      </c>
      <c r="D2286" t="s">
        <v>27</v>
      </c>
      <c r="E2286">
        <v>20</v>
      </c>
      <c r="F2286" t="str">
        <f t="shared" si="35"/>
        <v>Average Per Ton1-in-2August System Peak DayAll20</v>
      </c>
      <c r="G2286">
        <v>0.54671789999999998</v>
      </c>
      <c r="H2286">
        <v>0.4792498</v>
      </c>
      <c r="I2286">
        <v>72.468800000000002</v>
      </c>
      <c r="J2286">
        <v>0</v>
      </c>
      <c r="K2286">
        <v>0</v>
      </c>
      <c r="L2286">
        <v>0</v>
      </c>
      <c r="M2286">
        <v>0</v>
      </c>
      <c r="N2286">
        <v>0</v>
      </c>
      <c r="O2286">
        <v>23602</v>
      </c>
    </row>
    <row r="2287" spans="1:15">
      <c r="A2287" t="s">
        <v>29</v>
      </c>
      <c r="B2287" t="s">
        <v>40</v>
      </c>
      <c r="C2287" t="s">
        <v>41</v>
      </c>
      <c r="D2287" t="s">
        <v>27</v>
      </c>
      <c r="E2287">
        <v>20</v>
      </c>
      <c r="F2287" t="str">
        <f t="shared" si="35"/>
        <v>Average Per Premise1-in-2August System Peak DayAll20</v>
      </c>
      <c r="G2287">
        <v>2.3435739999999998</v>
      </c>
      <c r="H2287">
        <v>2.0543629999999999</v>
      </c>
      <c r="I2287">
        <v>72.468800000000002</v>
      </c>
      <c r="J2287">
        <v>0</v>
      </c>
      <c r="K2287">
        <v>0</v>
      </c>
      <c r="L2287">
        <v>0</v>
      </c>
      <c r="M2287">
        <v>0</v>
      </c>
      <c r="N2287">
        <v>0</v>
      </c>
      <c r="O2287">
        <v>23602</v>
      </c>
    </row>
    <row r="2288" spans="1:15">
      <c r="A2288" t="s">
        <v>30</v>
      </c>
      <c r="B2288" t="s">
        <v>40</v>
      </c>
      <c r="C2288" t="s">
        <v>41</v>
      </c>
      <c r="D2288" t="s">
        <v>27</v>
      </c>
      <c r="E2288">
        <v>20</v>
      </c>
      <c r="F2288" t="str">
        <f t="shared" si="35"/>
        <v>Average Per Device1-in-2August System Peak DayAll20</v>
      </c>
      <c r="G2288">
        <v>1.9477789999999999</v>
      </c>
      <c r="H2288">
        <v>1.7074119999999999</v>
      </c>
      <c r="I2288">
        <v>72.468800000000002</v>
      </c>
      <c r="J2288">
        <v>0</v>
      </c>
      <c r="K2288">
        <v>0</v>
      </c>
      <c r="L2288">
        <v>0</v>
      </c>
      <c r="M2288">
        <v>0</v>
      </c>
      <c r="N2288">
        <v>0</v>
      </c>
      <c r="O2288">
        <v>23602</v>
      </c>
    </row>
    <row r="2289" spans="1:15">
      <c r="A2289" t="s">
        <v>52</v>
      </c>
      <c r="B2289" t="s">
        <v>40</v>
      </c>
      <c r="C2289" t="s">
        <v>41</v>
      </c>
      <c r="D2289" t="s">
        <v>27</v>
      </c>
      <c r="E2289">
        <v>20</v>
      </c>
      <c r="F2289" t="str">
        <f t="shared" si="35"/>
        <v>Aggregate1-in-2August System Peak DayAll20</v>
      </c>
      <c r="G2289">
        <v>55.313040000000001</v>
      </c>
      <c r="H2289">
        <v>48.487090000000002</v>
      </c>
      <c r="I2289">
        <v>72.468800000000002</v>
      </c>
      <c r="J2289">
        <v>0</v>
      </c>
      <c r="K2289">
        <v>0</v>
      </c>
      <c r="L2289">
        <v>0</v>
      </c>
      <c r="M2289">
        <v>0</v>
      </c>
      <c r="N2289">
        <v>0</v>
      </c>
      <c r="O2289">
        <v>23602</v>
      </c>
    </row>
    <row r="2290" spans="1:15">
      <c r="A2290" t="s">
        <v>31</v>
      </c>
      <c r="B2290" t="s">
        <v>40</v>
      </c>
      <c r="C2290" t="s">
        <v>41</v>
      </c>
      <c r="D2290" t="s">
        <v>27</v>
      </c>
      <c r="E2290">
        <v>21</v>
      </c>
      <c r="F2290" t="str">
        <f t="shared" si="35"/>
        <v>Average Per Ton1-in-2August System Peak DayAll21</v>
      </c>
      <c r="G2290">
        <v>0.52100080000000004</v>
      </c>
      <c r="H2290">
        <v>0.46162920000000002</v>
      </c>
      <c r="I2290">
        <v>71.264399999999995</v>
      </c>
      <c r="J2290">
        <v>0</v>
      </c>
      <c r="K2290">
        <v>0</v>
      </c>
      <c r="L2290">
        <v>0</v>
      </c>
      <c r="M2290">
        <v>0</v>
      </c>
      <c r="N2290">
        <v>0</v>
      </c>
      <c r="O2290">
        <v>23602</v>
      </c>
    </row>
    <row r="2291" spans="1:15">
      <c r="A2291" t="s">
        <v>29</v>
      </c>
      <c r="B2291" t="s">
        <v>40</v>
      </c>
      <c r="C2291" t="s">
        <v>41</v>
      </c>
      <c r="D2291" t="s">
        <v>27</v>
      </c>
      <c r="E2291">
        <v>21</v>
      </c>
      <c r="F2291" t="str">
        <f t="shared" si="35"/>
        <v>Average Per Premise1-in-2August System Peak DayAll21</v>
      </c>
      <c r="G2291">
        <v>2.2333349999999998</v>
      </c>
      <c r="H2291">
        <v>1.978831</v>
      </c>
      <c r="I2291">
        <v>71.264399999999995</v>
      </c>
      <c r="J2291">
        <v>0</v>
      </c>
      <c r="K2291">
        <v>0</v>
      </c>
      <c r="L2291">
        <v>0</v>
      </c>
      <c r="M2291">
        <v>0</v>
      </c>
      <c r="N2291">
        <v>0</v>
      </c>
      <c r="O2291">
        <v>23602</v>
      </c>
    </row>
    <row r="2292" spans="1:15">
      <c r="A2292" t="s">
        <v>30</v>
      </c>
      <c r="B2292" t="s">
        <v>40</v>
      </c>
      <c r="C2292" t="s">
        <v>41</v>
      </c>
      <c r="D2292" t="s">
        <v>27</v>
      </c>
      <c r="E2292">
        <v>21</v>
      </c>
      <c r="F2292" t="str">
        <f t="shared" si="35"/>
        <v>Average Per Device1-in-2August System Peak DayAll21</v>
      </c>
      <c r="G2292">
        <v>1.856158</v>
      </c>
      <c r="H2292">
        <v>1.644636</v>
      </c>
      <c r="I2292">
        <v>71.264399999999995</v>
      </c>
      <c r="J2292">
        <v>0</v>
      </c>
      <c r="K2292">
        <v>0</v>
      </c>
      <c r="L2292">
        <v>0</v>
      </c>
      <c r="M2292">
        <v>0</v>
      </c>
      <c r="N2292">
        <v>0</v>
      </c>
      <c r="O2292">
        <v>23602</v>
      </c>
    </row>
    <row r="2293" spans="1:15">
      <c r="A2293" t="s">
        <v>52</v>
      </c>
      <c r="B2293" t="s">
        <v>40</v>
      </c>
      <c r="C2293" t="s">
        <v>41</v>
      </c>
      <c r="D2293" t="s">
        <v>27</v>
      </c>
      <c r="E2293">
        <v>21</v>
      </c>
      <c r="F2293" t="str">
        <f t="shared" si="35"/>
        <v>Aggregate1-in-2August System Peak DayAll21</v>
      </c>
      <c r="G2293">
        <v>52.71116</v>
      </c>
      <c r="H2293">
        <v>46.704369999999997</v>
      </c>
      <c r="I2293">
        <v>71.264399999999995</v>
      </c>
      <c r="J2293">
        <v>0</v>
      </c>
      <c r="K2293">
        <v>0</v>
      </c>
      <c r="L2293">
        <v>0</v>
      </c>
      <c r="M2293">
        <v>0</v>
      </c>
      <c r="N2293">
        <v>0</v>
      </c>
      <c r="O2293">
        <v>23602</v>
      </c>
    </row>
    <row r="2294" spans="1:15">
      <c r="A2294" t="s">
        <v>31</v>
      </c>
      <c r="B2294" t="s">
        <v>40</v>
      </c>
      <c r="C2294" t="s">
        <v>41</v>
      </c>
      <c r="D2294" t="s">
        <v>27</v>
      </c>
      <c r="E2294">
        <v>22</v>
      </c>
      <c r="F2294" t="str">
        <f t="shared" si="35"/>
        <v>Average Per Ton1-in-2August System Peak DayAll22</v>
      </c>
      <c r="G2294">
        <v>0.45486189999999999</v>
      </c>
      <c r="H2294">
        <v>0.41509239999999997</v>
      </c>
      <c r="I2294">
        <v>69.722700000000003</v>
      </c>
      <c r="J2294">
        <v>0</v>
      </c>
      <c r="K2294">
        <v>0</v>
      </c>
      <c r="L2294">
        <v>0</v>
      </c>
      <c r="M2294">
        <v>0</v>
      </c>
      <c r="N2294">
        <v>0</v>
      </c>
      <c r="O2294">
        <v>23602</v>
      </c>
    </row>
    <row r="2295" spans="1:15">
      <c r="A2295" t="s">
        <v>29</v>
      </c>
      <c r="B2295" t="s">
        <v>40</v>
      </c>
      <c r="C2295" t="s">
        <v>41</v>
      </c>
      <c r="D2295" t="s">
        <v>27</v>
      </c>
      <c r="E2295">
        <v>22</v>
      </c>
      <c r="F2295" t="str">
        <f t="shared" si="35"/>
        <v>Average Per Premise1-in-2August System Peak DayAll22</v>
      </c>
      <c r="G2295">
        <v>1.9498219999999999</v>
      </c>
      <c r="H2295">
        <v>1.779345</v>
      </c>
      <c r="I2295">
        <v>69.722700000000003</v>
      </c>
      <c r="J2295">
        <v>0</v>
      </c>
      <c r="K2295">
        <v>0</v>
      </c>
      <c r="L2295">
        <v>0</v>
      </c>
      <c r="M2295">
        <v>0</v>
      </c>
      <c r="N2295">
        <v>0</v>
      </c>
      <c r="O2295">
        <v>23602</v>
      </c>
    </row>
    <row r="2296" spans="1:15">
      <c r="A2296" t="s">
        <v>30</v>
      </c>
      <c r="B2296" t="s">
        <v>40</v>
      </c>
      <c r="C2296" t="s">
        <v>41</v>
      </c>
      <c r="D2296" t="s">
        <v>27</v>
      </c>
      <c r="E2296">
        <v>22</v>
      </c>
      <c r="F2296" t="str">
        <f t="shared" si="35"/>
        <v>Average Per Device1-in-2August System Peak DayAll22</v>
      </c>
      <c r="G2296">
        <v>1.6205259999999999</v>
      </c>
      <c r="H2296">
        <v>1.4788399999999999</v>
      </c>
      <c r="I2296">
        <v>69.722700000000003</v>
      </c>
      <c r="J2296">
        <v>0</v>
      </c>
      <c r="K2296">
        <v>0</v>
      </c>
      <c r="L2296">
        <v>0</v>
      </c>
      <c r="M2296">
        <v>0</v>
      </c>
      <c r="N2296">
        <v>0</v>
      </c>
      <c r="O2296">
        <v>23602</v>
      </c>
    </row>
    <row r="2297" spans="1:15">
      <c r="A2297" t="s">
        <v>52</v>
      </c>
      <c r="B2297" t="s">
        <v>40</v>
      </c>
      <c r="C2297" t="s">
        <v>41</v>
      </c>
      <c r="D2297" t="s">
        <v>27</v>
      </c>
      <c r="E2297">
        <v>22</v>
      </c>
      <c r="F2297" t="str">
        <f t="shared" si="35"/>
        <v>Aggregate1-in-2August System Peak DayAll22</v>
      </c>
      <c r="G2297">
        <v>46.0197</v>
      </c>
      <c r="H2297">
        <v>41.996099999999998</v>
      </c>
      <c r="I2297">
        <v>69.722700000000003</v>
      </c>
      <c r="J2297">
        <v>0</v>
      </c>
      <c r="K2297">
        <v>0</v>
      </c>
      <c r="L2297">
        <v>0</v>
      </c>
      <c r="M2297">
        <v>0</v>
      </c>
      <c r="N2297">
        <v>0</v>
      </c>
      <c r="O2297">
        <v>23602</v>
      </c>
    </row>
    <row r="2298" spans="1:15">
      <c r="A2298" t="s">
        <v>31</v>
      </c>
      <c r="B2298" t="s">
        <v>40</v>
      </c>
      <c r="C2298" t="s">
        <v>41</v>
      </c>
      <c r="D2298" t="s">
        <v>27</v>
      </c>
      <c r="E2298">
        <v>23</v>
      </c>
      <c r="F2298" t="str">
        <f t="shared" si="35"/>
        <v>Average Per Ton1-in-2August System Peak DayAll23</v>
      </c>
      <c r="G2298">
        <v>0.36937419999999999</v>
      </c>
      <c r="H2298">
        <v>0.34504170000000001</v>
      </c>
      <c r="I2298">
        <v>70.079499999999996</v>
      </c>
      <c r="J2298">
        <v>0</v>
      </c>
      <c r="K2298">
        <v>0</v>
      </c>
      <c r="L2298">
        <v>0</v>
      </c>
      <c r="M2298">
        <v>0</v>
      </c>
      <c r="N2298">
        <v>0</v>
      </c>
      <c r="O2298">
        <v>23602</v>
      </c>
    </row>
    <row r="2299" spans="1:15">
      <c r="A2299" t="s">
        <v>29</v>
      </c>
      <c r="B2299" t="s">
        <v>40</v>
      </c>
      <c r="C2299" t="s">
        <v>41</v>
      </c>
      <c r="D2299" t="s">
        <v>27</v>
      </c>
      <c r="E2299">
        <v>23</v>
      </c>
      <c r="F2299" t="str">
        <f t="shared" si="35"/>
        <v>Average Per Premise1-in-2August System Peak DayAll23</v>
      </c>
      <c r="G2299">
        <v>1.5833680000000001</v>
      </c>
      <c r="H2299">
        <v>1.4790639999999999</v>
      </c>
      <c r="I2299">
        <v>70.079499999999996</v>
      </c>
      <c r="J2299">
        <v>0</v>
      </c>
      <c r="K2299">
        <v>0</v>
      </c>
      <c r="L2299">
        <v>0</v>
      </c>
      <c r="M2299">
        <v>0</v>
      </c>
      <c r="N2299">
        <v>0</v>
      </c>
      <c r="O2299">
        <v>23602</v>
      </c>
    </row>
    <row r="2300" spans="1:15">
      <c r="A2300" t="s">
        <v>30</v>
      </c>
      <c r="B2300" t="s">
        <v>40</v>
      </c>
      <c r="C2300" t="s">
        <v>41</v>
      </c>
      <c r="D2300" t="s">
        <v>27</v>
      </c>
      <c r="E2300">
        <v>23</v>
      </c>
      <c r="F2300" t="str">
        <f t="shared" si="35"/>
        <v>Average Per Device1-in-2August System Peak DayAll23</v>
      </c>
      <c r="G2300">
        <v>1.3159609999999999</v>
      </c>
      <c r="H2300">
        <v>1.2292719999999999</v>
      </c>
      <c r="I2300">
        <v>70.079499999999996</v>
      </c>
      <c r="J2300">
        <v>0</v>
      </c>
      <c r="K2300">
        <v>0</v>
      </c>
      <c r="L2300">
        <v>0</v>
      </c>
      <c r="M2300">
        <v>0</v>
      </c>
      <c r="N2300">
        <v>0</v>
      </c>
      <c r="O2300">
        <v>23602</v>
      </c>
    </row>
    <row r="2301" spans="1:15">
      <c r="A2301" t="s">
        <v>52</v>
      </c>
      <c r="B2301" t="s">
        <v>40</v>
      </c>
      <c r="C2301" t="s">
        <v>41</v>
      </c>
      <c r="D2301" t="s">
        <v>27</v>
      </c>
      <c r="E2301">
        <v>23</v>
      </c>
      <c r="F2301" t="str">
        <f t="shared" si="35"/>
        <v>Aggregate1-in-2August System Peak DayAll23</v>
      </c>
      <c r="G2301">
        <v>37.370660000000001</v>
      </c>
      <c r="H2301">
        <v>34.90887</v>
      </c>
      <c r="I2301">
        <v>70.079499999999996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23602</v>
      </c>
    </row>
    <row r="2302" spans="1:15">
      <c r="A2302" t="s">
        <v>31</v>
      </c>
      <c r="B2302" t="s">
        <v>40</v>
      </c>
      <c r="C2302" t="s">
        <v>41</v>
      </c>
      <c r="D2302" t="s">
        <v>27</v>
      </c>
      <c r="E2302">
        <v>24</v>
      </c>
      <c r="F2302" t="str">
        <f t="shared" si="35"/>
        <v>Average Per Ton1-in-2August System Peak DayAll24</v>
      </c>
      <c r="G2302">
        <v>0.29728260000000001</v>
      </c>
      <c r="H2302">
        <v>0.2794432</v>
      </c>
      <c r="I2302">
        <v>68.762</v>
      </c>
      <c r="J2302">
        <v>0</v>
      </c>
      <c r="K2302">
        <v>0</v>
      </c>
      <c r="L2302">
        <v>0</v>
      </c>
      <c r="M2302">
        <v>0</v>
      </c>
      <c r="N2302">
        <v>0</v>
      </c>
      <c r="O2302">
        <v>23602</v>
      </c>
    </row>
    <row r="2303" spans="1:15">
      <c r="A2303" t="s">
        <v>29</v>
      </c>
      <c r="B2303" t="s">
        <v>40</v>
      </c>
      <c r="C2303" t="s">
        <v>41</v>
      </c>
      <c r="D2303" t="s">
        <v>27</v>
      </c>
      <c r="E2303">
        <v>24</v>
      </c>
      <c r="F2303" t="str">
        <f t="shared" si="35"/>
        <v>Average Per Premise1-in-2August System Peak DayAll24</v>
      </c>
      <c r="G2303">
        <v>1.2743390000000001</v>
      </c>
      <c r="H2303">
        <v>1.1978679999999999</v>
      </c>
      <c r="I2303">
        <v>68.762</v>
      </c>
      <c r="J2303">
        <v>0</v>
      </c>
      <c r="K2303">
        <v>0</v>
      </c>
      <c r="L2303">
        <v>0</v>
      </c>
      <c r="M2303">
        <v>0</v>
      </c>
      <c r="N2303">
        <v>0</v>
      </c>
      <c r="O2303">
        <v>23602</v>
      </c>
    </row>
    <row r="2304" spans="1:15">
      <c r="A2304" t="s">
        <v>30</v>
      </c>
      <c r="B2304" t="s">
        <v>40</v>
      </c>
      <c r="C2304" t="s">
        <v>41</v>
      </c>
      <c r="D2304" t="s">
        <v>27</v>
      </c>
      <c r="E2304">
        <v>24</v>
      </c>
      <c r="F2304" t="str">
        <f t="shared" si="35"/>
        <v>Average Per Device1-in-2August System Peak DayAll24</v>
      </c>
      <c r="G2304">
        <v>1.0591219999999999</v>
      </c>
      <c r="H2304">
        <v>0.99556599999999995</v>
      </c>
      <c r="I2304">
        <v>68.762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23602</v>
      </c>
    </row>
    <row r="2305" spans="1:15">
      <c r="A2305" t="s">
        <v>52</v>
      </c>
      <c r="B2305" t="s">
        <v>40</v>
      </c>
      <c r="C2305" t="s">
        <v>41</v>
      </c>
      <c r="D2305" t="s">
        <v>27</v>
      </c>
      <c r="E2305">
        <v>24</v>
      </c>
      <c r="F2305" t="str">
        <f t="shared" si="35"/>
        <v>Aggregate1-in-2August System Peak DayAll24</v>
      </c>
      <c r="G2305">
        <v>30.07694</v>
      </c>
      <c r="H2305">
        <v>28.272079999999999</v>
      </c>
      <c r="I2305">
        <v>68.762</v>
      </c>
      <c r="J2305">
        <v>0</v>
      </c>
      <c r="K2305">
        <v>0</v>
      </c>
      <c r="L2305">
        <v>0</v>
      </c>
      <c r="M2305">
        <v>0</v>
      </c>
      <c r="N2305">
        <v>0</v>
      </c>
      <c r="O2305">
        <v>23602</v>
      </c>
    </row>
    <row r="2306" spans="1:15">
      <c r="A2306" t="s">
        <v>31</v>
      </c>
      <c r="B2306" t="s">
        <v>40</v>
      </c>
      <c r="C2306" t="s">
        <v>42</v>
      </c>
      <c r="D2306" t="s">
        <v>33</v>
      </c>
      <c r="E2306">
        <v>1</v>
      </c>
      <c r="F2306" t="str">
        <f t="shared" si="35"/>
        <v>Average Per Ton1-in-2August Typical Event Day100% Cycling1</v>
      </c>
      <c r="G2306">
        <v>0.19201199999999999</v>
      </c>
      <c r="H2306">
        <v>0.19201199999999999</v>
      </c>
      <c r="I2306">
        <v>68.248199999999997</v>
      </c>
      <c r="J2306">
        <v>0</v>
      </c>
      <c r="K2306">
        <v>0</v>
      </c>
      <c r="L2306">
        <v>0</v>
      </c>
      <c r="M2306">
        <v>0</v>
      </c>
      <c r="N2306">
        <v>0</v>
      </c>
      <c r="O2306">
        <v>11444</v>
      </c>
    </row>
    <row r="2307" spans="1:15">
      <c r="A2307" t="s">
        <v>29</v>
      </c>
      <c r="B2307" t="s">
        <v>40</v>
      </c>
      <c r="C2307" t="s">
        <v>42</v>
      </c>
      <c r="D2307" t="s">
        <v>33</v>
      </c>
      <c r="E2307">
        <v>1</v>
      </c>
      <c r="F2307" t="str">
        <f t="shared" ref="F2307:F2370" si="36">CONCATENATE(A2307,B2307,C2307,D2307,E2307)</f>
        <v>Average Per Premise1-in-2August Typical Event Day100% Cycling1</v>
      </c>
      <c r="G2307">
        <v>0.85803870000000004</v>
      </c>
      <c r="H2307">
        <v>0.85803870000000004</v>
      </c>
      <c r="I2307">
        <v>68.248199999999997</v>
      </c>
      <c r="J2307">
        <v>0</v>
      </c>
      <c r="K2307">
        <v>0</v>
      </c>
      <c r="L2307">
        <v>0</v>
      </c>
      <c r="M2307">
        <v>0</v>
      </c>
      <c r="N2307">
        <v>0</v>
      </c>
      <c r="O2307">
        <v>11444</v>
      </c>
    </row>
    <row r="2308" spans="1:15">
      <c r="A2308" t="s">
        <v>30</v>
      </c>
      <c r="B2308" t="s">
        <v>40</v>
      </c>
      <c r="C2308" t="s">
        <v>42</v>
      </c>
      <c r="D2308" t="s">
        <v>33</v>
      </c>
      <c r="E2308">
        <v>1</v>
      </c>
      <c r="F2308" t="str">
        <f t="shared" si="36"/>
        <v>Average Per Device1-in-2August Typical Event Day100% Cycling1</v>
      </c>
      <c r="G2308">
        <v>0.69601610000000003</v>
      </c>
      <c r="H2308">
        <v>0.69601610000000003</v>
      </c>
      <c r="I2308">
        <v>68.248199999999997</v>
      </c>
      <c r="J2308">
        <v>0</v>
      </c>
      <c r="K2308">
        <v>0</v>
      </c>
      <c r="L2308">
        <v>0</v>
      </c>
      <c r="M2308">
        <v>0</v>
      </c>
      <c r="N2308">
        <v>0</v>
      </c>
      <c r="O2308">
        <v>11444</v>
      </c>
    </row>
    <row r="2309" spans="1:15">
      <c r="A2309" t="s">
        <v>52</v>
      </c>
      <c r="B2309" t="s">
        <v>40</v>
      </c>
      <c r="C2309" t="s">
        <v>42</v>
      </c>
      <c r="D2309" t="s">
        <v>33</v>
      </c>
      <c r="E2309">
        <v>1</v>
      </c>
      <c r="F2309" t="str">
        <f t="shared" si="36"/>
        <v>Aggregate1-in-2August Typical Event Day100% Cycling1</v>
      </c>
      <c r="G2309">
        <v>9.8193950000000001</v>
      </c>
      <c r="H2309">
        <v>9.8193950000000001</v>
      </c>
      <c r="I2309">
        <v>68.248199999999997</v>
      </c>
      <c r="J2309">
        <v>0</v>
      </c>
      <c r="K2309">
        <v>0</v>
      </c>
      <c r="L2309">
        <v>0</v>
      </c>
      <c r="M2309">
        <v>0</v>
      </c>
      <c r="N2309">
        <v>0</v>
      </c>
      <c r="O2309">
        <v>11444</v>
      </c>
    </row>
    <row r="2310" spans="1:15">
      <c r="A2310" t="s">
        <v>31</v>
      </c>
      <c r="B2310" t="s">
        <v>40</v>
      </c>
      <c r="C2310" t="s">
        <v>42</v>
      </c>
      <c r="D2310" t="s">
        <v>33</v>
      </c>
      <c r="E2310">
        <v>2</v>
      </c>
      <c r="F2310" t="str">
        <f t="shared" si="36"/>
        <v>Average Per Ton1-in-2August Typical Event Day100% Cycling2</v>
      </c>
      <c r="G2310">
        <v>0.1645112</v>
      </c>
      <c r="H2310">
        <v>0.1645112</v>
      </c>
      <c r="I2310">
        <v>68.235299999999995</v>
      </c>
      <c r="J2310">
        <v>0</v>
      </c>
      <c r="K2310">
        <v>0</v>
      </c>
      <c r="L2310">
        <v>0</v>
      </c>
      <c r="M2310">
        <v>0</v>
      </c>
      <c r="N2310">
        <v>0</v>
      </c>
      <c r="O2310">
        <v>11444</v>
      </c>
    </row>
    <row r="2311" spans="1:15">
      <c r="A2311" t="s">
        <v>29</v>
      </c>
      <c r="B2311" t="s">
        <v>40</v>
      </c>
      <c r="C2311" t="s">
        <v>42</v>
      </c>
      <c r="D2311" t="s">
        <v>33</v>
      </c>
      <c r="E2311">
        <v>2</v>
      </c>
      <c r="F2311" t="str">
        <f t="shared" si="36"/>
        <v>Average Per Premise1-in-2August Typical Event Day100% Cycling2</v>
      </c>
      <c r="G2311">
        <v>0.73514699999999999</v>
      </c>
      <c r="H2311">
        <v>0.73514699999999999</v>
      </c>
      <c r="I2311">
        <v>68.235299999999995</v>
      </c>
      <c r="J2311">
        <v>0</v>
      </c>
      <c r="K2311">
        <v>0</v>
      </c>
      <c r="L2311">
        <v>0</v>
      </c>
      <c r="M2311">
        <v>0</v>
      </c>
      <c r="N2311">
        <v>0</v>
      </c>
      <c r="O2311">
        <v>11444</v>
      </c>
    </row>
    <row r="2312" spans="1:15">
      <c r="A2312" t="s">
        <v>30</v>
      </c>
      <c r="B2312" t="s">
        <v>40</v>
      </c>
      <c r="C2312" t="s">
        <v>42</v>
      </c>
      <c r="D2312" t="s">
        <v>33</v>
      </c>
      <c r="E2312">
        <v>2</v>
      </c>
      <c r="F2312" t="str">
        <f t="shared" si="36"/>
        <v>Average Per Device1-in-2August Typical Event Day100% Cycling2</v>
      </c>
      <c r="G2312">
        <v>0.59632989999999997</v>
      </c>
      <c r="H2312">
        <v>0.59632989999999997</v>
      </c>
      <c r="I2312">
        <v>68.235299999999995</v>
      </c>
      <c r="J2312">
        <v>0</v>
      </c>
      <c r="K2312">
        <v>0</v>
      </c>
      <c r="L2312">
        <v>0</v>
      </c>
      <c r="M2312">
        <v>0</v>
      </c>
      <c r="N2312">
        <v>0</v>
      </c>
      <c r="O2312">
        <v>11444</v>
      </c>
    </row>
    <row r="2313" spans="1:15">
      <c r="A2313" t="s">
        <v>52</v>
      </c>
      <c r="B2313" t="s">
        <v>40</v>
      </c>
      <c r="C2313" t="s">
        <v>42</v>
      </c>
      <c r="D2313" t="s">
        <v>33</v>
      </c>
      <c r="E2313">
        <v>2</v>
      </c>
      <c r="F2313" t="str">
        <f t="shared" si="36"/>
        <v>Aggregate1-in-2August Typical Event Day100% Cycling2</v>
      </c>
      <c r="G2313">
        <v>8.4130230000000008</v>
      </c>
      <c r="H2313">
        <v>8.4130230000000008</v>
      </c>
      <c r="I2313">
        <v>68.235299999999995</v>
      </c>
      <c r="J2313">
        <v>0</v>
      </c>
      <c r="K2313">
        <v>0</v>
      </c>
      <c r="L2313">
        <v>0</v>
      </c>
      <c r="M2313">
        <v>0</v>
      </c>
      <c r="N2313">
        <v>0</v>
      </c>
      <c r="O2313">
        <v>11444</v>
      </c>
    </row>
    <row r="2314" spans="1:15">
      <c r="A2314" t="s">
        <v>31</v>
      </c>
      <c r="B2314" t="s">
        <v>40</v>
      </c>
      <c r="C2314" t="s">
        <v>42</v>
      </c>
      <c r="D2314" t="s">
        <v>33</v>
      </c>
      <c r="E2314">
        <v>3</v>
      </c>
      <c r="F2314" t="str">
        <f t="shared" si="36"/>
        <v>Average Per Ton1-in-2August Typical Event Day100% Cycling3</v>
      </c>
      <c r="G2314">
        <v>0.1530984</v>
      </c>
      <c r="H2314">
        <v>0.1530984</v>
      </c>
      <c r="I2314">
        <v>67.822299999999998</v>
      </c>
      <c r="J2314">
        <v>0</v>
      </c>
      <c r="K2314">
        <v>0</v>
      </c>
      <c r="L2314">
        <v>0</v>
      </c>
      <c r="M2314">
        <v>0</v>
      </c>
      <c r="N2314">
        <v>0</v>
      </c>
      <c r="O2314">
        <v>11444</v>
      </c>
    </row>
    <row r="2315" spans="1:15">
      <c r="A2315" t="s">
        <v>29</v>
      </c>
      <c r="B2315" t="s">
        <v>40</v>
      </c>
      <c r="C2315" t="s">
        <v>42</v>
      </c>
      <c r="D2315" t="s">
        <v>33</v>
      </c>
      <c r="E2315">
        <v>3</v>
      </c>
      <c r="F2315" t="str">
        <f t="shared" si="36"/>
        <v>Average Per Premise1-in-2August Typical Event Day100% Cycling3</v>
      </c>
      <c r="G2315">
        <v>0.68414680000000005</v>
      </c>
      <c r="H2315">
        <v>0.68414680000000005</v>
      </c>
      <c r="I2315">
        <v>67.822299999999998</v>
      </c>
      <c r="J2315">
        <v>0</v>
      </c>
      <c r="K2315">
        <v>0</v>
      </c>
      <c r="L2315">
        <v>0</v>
      </c>
      <c r="M2315">
        <v>0</v>
      </c>
      <c r="N2315">
        <v>0</v>
      </c>
      <c r="O2315">
        <v>11444</v>
      </c>
    </row>
    <row r="2316" spans="1:15">
      <c r="A2316" t="s">
        <v>30</v>
      </c>
      <c r="B2316" t="s">
        <v>40</v>
      </c>
      <c r="C2316" t="s">
        <v>42</v>
      </c>
      <c r="D2316" t="s">
        <v>33</v>
      </c>
      <c r="E2316">
        <v>3</v>
      </c>
      <c r="F2316" t="str">
        <f t="shared" si="36"/>
        <v>Average Per Device1-in-2August Typical Event Day100% Cycling3</v>
      </c>
      <c r="G2316">
        <v>0.55496009999999996</v>
      </c>
      <c r="H2316">
        <v>0.55496009999999996</v>
      </c>
      <c r="I2316">
        <v>67.822299999999998</v>
      </c>
      <c r="J2316">
        <v>0</v>
      </c>
      <c r="K2316">
        <v>0</v>
      </c>
      <c r="L2316">
        <v>0</v>
      </c>
      <c r="M2316">
        <v>0</v>
      </c>
      <c r="N2316">
        <v>0</v>
      </c>
      <c r="O2316">
        <v>11444</v>
      </c>
    </row>
    <row r="2317" spans="1:15">
      <c r="A2317" t="s">
        <v>52</v>
      </c>
      <c r="B2317" t="s">
        <v>40</v>
      </c>
      <c r="C2317" t="s">
        <v>42</v>
      </c>
      <c r="D2317" t="s">
        <v>33</v>
      </c>
      <c r="E2317">
        <v>3</v>
      </c>
      <c r="F2317" t="str">
        <f t="shared" si="36"/>
        <v>Aggregate1-in-2August Typical Event Day100% Cycling3</v>
      </c>
      <c r="G2317">
        <v>7.8293759999999999</v>
      </c>
      <c r="H2317">
        <v>7.8293759999999999</v>
      </c>
      <c r="I2317">
        <v>67.822299999999998</v>
      </c>
      <c r="J2317">
        <v>0</v>
      </c>
      <c r="K2317">
        <v>0</v>
      </c>
      <c r="L2317">
        <v>0</v>
      </c>
      <c r="M2317">
        <v>0</v>
      </c>
      <c r="N2317">
        <v>0</v>
      </c>
      <c r="O2317">
        <v>11444</v>
      </c>
    </row>
    <row r="2318" spans="1:15">
      <c r="A2318" t="s">
        <v>31</v>
      </c>
      <c r="B2318" t="s">
        <v>40</v>
      </c>
      <c r="C2318" t="s">
        <v>42</v>
      </c>
      <c r="D2318" t="s">
        <v>33</v>
      </c>
      <c r="E2318">
        <v>4</v>
      </c>
      <c r="F2318" t="str">
        <f t="shared" si="36"/>
        <v>Average Per Ton1-in-2August Typical Event Day100% Cycling4</v>
      </c>
      <c r="G2318">
        <v>0.13927200000000001</v>
      </c>
      <c r="H2318">
        <v>0.13927200000000001</v>
      </c>
      <c r="I2318">
        <v>67.334199999999996</v>
      </c>
      <c r="J2318">
        <v>0</v>
      </c>
      <c r="K2318">
        <v>0</v>
      </c>
      <c r="L2318">
        <v>0</v>
      </c>
      <c r="M2318">
        <v>0</v>
      </c>
      <c r="N2318">
        <v>0</v>
      </c>
      <c r="O2318">
        <v>11444</v>
      </c>
    </row>
    <row r="2319" spans="1:15">
      <c r="A2319" t="s">
        <v>29</v>
      </c>
      <c r="B2319" t="s">
        <v>40</v>
      </c>
      <c r="C2319" t="s">
        <v>42</v>
      </c>
      <c r="D2319" t="s">
        <v>33</v>
      </c>
      <c r="E2319">
        <v>4</v>
      </c>
      <c r="F2319" t="str">
        <f t="shared" si="36"/>
        <v>Average Per Premise1-in-2August Typical Event Day100% Cycling4</v>
      </c>
      <c r="G2319">
        <v>0.62236100000000005</v>
      </c>
      <c r="H2319">
        <v>0.62236100000000005</v>
      </c>
      <c r="I2319">
        <v>67.334199999999996</v>
      </c>
      <c r="J2319">
        <v>0</v>
      </c>
      <c r="K2319">
        <v>0</v>
      </c>
      <c r="L2319">
        <v>0</v>
      </c>
      <c r="M2319">
        <v>0</v>
      </c>
      <c r="N2319">
        <v>0</v>
      </c>
      <c r="O2319">
        <v>11444</v>
      </c>
    </row>
    <row r="2320" spans="1:15">
      <c r="A2320" t="s">
        <v>30</v>
      </c>
      <c r="B2320" t="s">
        <v>40</v>
      </c>
      <c r="C2320" t="s">
        <v>42</v>
      </c>
      <c r="D2320" t="s">
        <v>33</v>
      </c>
      <c r="E2320">
        <v>4</v>
      </c>
      <c r="F2320" t="str">
        <f t="shared" si="36"/>
        <v>Average Per Device1-in-2August Typical Event Day100% Cycling4</v>
      </c>
      <c r="G2320">
        <v>0.50484119999999999</v>
      </c>
      <c r="H2320">
        <v>0.50484119999999999</v>
      </c>
      <c r="I2320">
        <v>67.334199999999996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11444</v>
      </c>
    </row>
    <row r="2321" spans="1:15">
      <c r="A2321" t="s">
        <v>52</v>
      </c>
      <c r="B2321" t="s">
        <v>40</v>
      </c>
      <c r="C2321" t="s">
        <v>42</v>
      </c>
      <c r="D2321" t="s">
        <v>33</v>
      </c>
      <c r="E2321">
        <v>4</v>
      </c>
      <c r="F2321" t="str">
        <f t="shared" si="36"/>
        <v>Aggregate1-in-2August Typical Event Day100% Cycling4</v>
      </c>
      <c r="G2321">
        <v>7.1223000000000001</v>
      </c>
      <c r="H2321">
        <v>7.1223000000000001</v>
      </c>
      <c r="I2321">
        <v>67.334199999999996</v>
      </c>
      <c r="J2321">
        <v>0</v>
      </c>
      <c r="K2321">
        <v>0</v>
      </c>
      <c r="L2321">
        <v>0</v>
      </c>
      <c r="M2321">
        <v>0</v>
      </c>
      <c r="N2321">
        <v>0</v>
      </c>
      <c r="O2321">
        <v>11444</v>
      </c>
    </row>
    <row r="2322" spans="1:15">
      <c r="A2322" t="s">
        <v>31</v>
      </c>
      <c r="B2322" t="s">
        <v>40</v>
      </c>
      <c r="C2322" t="s">
        <v>42</v>
      </c>
      <c r="D2322" t="s">
        <v>33</v>
      </c>
      <c r="E2322">
        <v>5</v>
      </c>
      <c r="F2322" t="str">
        <f t="shared" si="36"/>
        <v>Average Per Ton1-in-2August Typical Event Day100% Cycling5</v>
      </c>
      <c r="G2322">
        <v>0.13698879999999999</v>
      </c>
      <c r="H2322">
        <v>0.13698879999999999</v>
      </c>
      <c r="I2322">
        <v>66.862200000000001</v>
      </c>
      <c r="J2322">
        <v>0</v>
      </c>
      <c r="K2322">
        <v>0</v>
      </c>
      <c r="L2322">
        <v>0</v>
      </c>
      <c r="M2322">
        <v>0</v>
      </c>
      <c r="N2322">
        <v>0</v>
      </c>
      <c r="O2322">
        <v>11444</v>
      </c>
    </row>
    <row r="2323" spans="1:15">
      <c r="A2323" t="s">
        <v>29</v>
      </c>
      <c r="B2323" t="s">
        <v>40</v>
      </c>
      <c r="C2323" t="s">
        <v>42</v>
      </c>
      <c r="D2323" t="s">
        <v>33</v>
      </c>
      <c r="E2323">
        <v>5</v>
      </c>
      <c r="F2323" t="str">
        <f t="shared" si="36"/>
        <v>Average Per Premise1-in-2August Typical Event Day100% Cycling5</v>
      </c>
      <c r="G2323">
        <v>0.61215810000000004</v>
      </c>
      <c r="H2323">
        <v>0.61215810000000004</v>
      </c>
      <c r="I2323">
        <v>66.862200000000001</v>
      </c>
      <c r="J2323">
        <v>0</v>
      </c>
      <c r="K2323">
        <v>0</v>
      </c>
      <c r="L2323">
        <v>0</v>
      </c>
      <c r="M2323">
        <v>0</v>
      </c>
      <c r="N2323">
        <v>0</v>
      </c>
      <c r="O2323">
        <v>11444</v>
      </c>
    </row>
    <row r="2324" spans="1:15">
      <c r="A2324" t="s">
        <v>30</v>
      </c>
      <c r="B2324" t="s">
        <v>40</v>
      </c>
      <c r="C2324" t="s">
        <v>42</v>
      </c>
      <c r="D2324" t="s">
        <v>33</v>
      </c>
      <c r="E2324">
        <v>5</v>
      </c>
      <c r="F2324" t="str">
        <f t="shared" si="36"/>
        <v>Average Per Device1-in-2August Typical Event Day100% Cycling5</v>
      </c>
      <c r="G2324">
        <v>0.49656489999999998</v>
      </c>
      <c r="H2324">
        <v>0.49656489999999998</v>
      </c>
      <c r="I2324">
        <v>66.862200000000001</v>
      </c>
      <c r="J2324">
        <v>0</v>
      </c>
      <c r="K2324">
        <v>0</v>
      </c>
      <c r="L2324">
        <v>0</v>
      </c>
      <c r="M2324">
        <v>0</v>
      </c>
      <c r="N2324">
        <v>0</v>
      </c>
      <c r="O2324">
        <v>11444</v>
      </c>
    </row>
    <row r="2325" spans="1:15">
      <c r="A2325" t="s">
        <v>52</v>
      </c>
      <c r="B2325" t="s">
        <v>40</v>
      </c>
      <c r="C2325" t="s">
        <v>42</v>
      </c>
      <c r="D2325" t="s">
        <v>33</v>
      </c>
      <c r="E2325">
        <v>5</v>
      </c>
      <c r="F2325" t="str">
        <f t="shared" si="36"/>
        <v>Aggregate1-in-2August Typical Event Day100% Cycling5</v>
      </c>
      <c r="G2325">
        <v>7.0055370000000003</v>
      </c>
      <c r="H2325">
        <v>7.0055370000000003</v>
      </c>
      <c r="I2325">
        <v>66.862200000000001</v>
      </c>
      <c r="J2325">
        <v>0</v>
      </c>
      <c r="K2325">
        <v>0</v>
      </c>
      <c r="L2325">
        <v>0</v>
      </c>
      <c r="M2325">
        <v>0</v>
      </c>
      <c r="N2325">
        <v>0</v>
      </c>
      <c r="O2325">
        <v>11444</v>
      </c>
    </row>
    <row r="2326" spans="1:15">
      <c r="A2326" t="s">
        <v>31</v>
      </c>
      <c r="B2326" t="s">
        <v>40</v>
      </c>
      <c r="C2326" t="s">
        <v>42</v>
      </c>
      <c r="D2326" t="s">
        <v>33</v>
      </c>
      <c r="E2326">
        <v>6</v>
      </c>
      <c r="F2326" t="str">
        <f t="shared" si="36"/>
        <v>Average Per Ton1-in-2August Typical Event Day100% Cycling6</v>
      </c>
      <c r="G2326">
        <v>0.14401069999999999</v>
      </c>
      <c r="H2326">
        <v>0.14401069999999999</v>
      </c>
      <c r="I2326">
        <v>66.599999999999994</v>
      </c>
      <c r="J2326">
        <v>0</v>
      </c>
      <c r="K2326">
        <v>0</v>
      </c>
      <c r="L2326">
        <v>0</v>
      </c>
      <c r="M2326">
        <v>0</v>
      </c>
      <c r="N2326">
        <v>0</v>
      </c>
      <c r="O2326">
        <v>11444</v>
      </c>
    </row>
    <row r="2327" spans="1:15">
      <c r="A2327" t="s">
        <v>29</v>
      </c>
      <c r="B2327" t="s">
        <v>40</v>
      </c>
      <c r="C2327" t="s">
        <v>42</v>
      </c>
      <c r="D2327" t="s">
        <v>33</v>
      </c>
      <c r="E2327">
        <v>6</v>
      </c>
      <c r="F2327" t="str">
        <f t="shared" si="36"/>
        <v>Average Per Premise1-in-2August Typical Event Day100% Cycling6</v>
      </c>
      <c r="G2327">
        <v>0.64353680000000002</v>
      </c>
      <c r="H2327">
        <v>0.64353680000000002</v>
      </c>
      <c r="I2327">
        <v>66.599999999999994</v>
      </c>
      <c r="J2327">
        <v>0</v>
      </c>
      <c r="K2327">
        <v>0</v>
      </c>
      <c r="L2327">
        <v>0</v>
      </c>
      <c r="M2327">
        <v>0</v>
      </c>
      <c r="N2327">
        <v>0</v>
      </c>
      <c r="O2327">
        <v>11444</v>
      </c>
    </row>
    <row r="2328" spans="1:15">
      <c r="A2328" t="s">
        <v>30</v>
      </c>
      <c r="B2328" t="s">
        <v>40</v>
      </c>
      <c r="C2328" t="s">
        <v>42</v>
      </c>
      <c r="D2328" t="s">
        <v>33</v>
      </c>
      <c r="E2328">
        <v>6</v>
      </c>
      <c r="F2328" t="str">
        <f t="shared" si="36"/>
        <v>Average Per Device1-in-2August Typical Event Day100% Cycling6</v>
      </c>
      <c r="G2328">
        <v>0.52201839999999999</v>
      </c>
      <c r="H2328">
        <v>0.52201839999999999</v>
      </c>
      <c r="I2328">
        <v>66.599999999999994</v>
      </c>
      <c r="J2328">
        <v>0</v>
      </c>
      <c r="K2328">
        <v>0</v>
      </c>
      <c r="L2328">
        <v>0</v>
      </c>
      <c r="M2328">
        <v>0</v>
      </c>
      <c r="N2328">
        <v>0</v>
      </c>
      <c r="O2328">
        <v>11444</v>
      </c>
    </row>
    <row r="2329" spans="1:15">
      <c r="A2329" t="s">
        <v>52</v>
      </c>
      <c r="B2329" t="s">
        <v>40</v>
      </c>
      <c r="C2329" t="s">
        <v>42</v>
      </c>
      <c r="D2329" t="s">
        <v>33</v>
      </c>
      <c r="E2329">
        <v>6</v>
      </c>
      <c r="F2329" t="str">
        <f t="shared" si="36"/>
        <v>Aggregate1-in-2August Typical Event Day100% Cycling6</v>
      </c>
      <c r="G2329">
        <v>7.3646349999999998</v>
      </c>
      <c r="H2329">
        <v>7.3646349999999998</v>
      </c>
      <c r="I2329">
        <v>66.599999999999994</v>
      </c>
      <c r="J2329">
        <v>0</v>
      </c>
      <c r="K2329">
        <v>0</v>
      </c>
      <c r="L2329">
        <v>0</v>
      </c>
      <c r="M2329">
        <v>0</v>
      </c>
      <c r="N2329">
        <v>0</v>
      </c>
      <c r="O2329">
        <v>11444</v>
      </c>
    </row>
    <row r="2330" spans="1:15">
      <c r="A2330" t="s">
        <v>31</v>
      </c>
      <c r="B2330" t="s">
        <v>40</v>
      </c>
      <c r="C2330" t="s">
        <v>42</v>
      </c>
      <c r="D2330" t="s">
        <v>33</v>
      </c>
      <c r="E2330">
        <v>7</v>
      </c>
      <c r="F2330" t="str">
        <f t="shared" si="36"/>
        <v>Average Per Ton1-in-2August Typical Event Day100% Cycling7</v>
      </c>
      <c r="G2330">
        <v>0.1661958</v>
      </c>
      <c r="H2330">
        <v>0.1661958</v>
      </c>
      <c r="I2330">
        <v>68.5625</v>
      </c>
      <c r="J2330">
        <v>0</v>
      </c>
      <c r="K2330">
        <v>0</v>
      </c>
      <c r="L2330">
        <v>0</v>
      </c>
      <c r="M2330">
        <v>0</v>
      </c>
      <c r="N2330">
        <v>0</v>
      </c>
      <c r="O2330">
        <v>11444</v>
      </c>
    </row>
    <row r="2331" spans="1:15">
      <c r="A2331" t="s">
        <v>29</v>
      </c>
      <c r="B2331" t="s">
        <v>40</v>
      </c>
      <c r="C2331" t="s">
        <v>42</v>
      </c>
      <c r="D2331" t="s">
        <v>33</v>
      </c>
      <c r="E2331">
        <v>7</v>
      </c>
      <c r="F2331" t="str">
        <f t="shared" si="36"/>
        <v>Average Per Premise1-in-2August Typical Event Day100% Cycling7</v>
      </c>
      <c r="G2331">
        <v>0.74267479999999997</v>
      </c>
      <c r="H2331">
        <v>0.74267479999999997</v>
      </c>
      <c r="I2331">
        <v>68.5625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11444</v>
      </c>
    </row>
    <row r="2332" spans="1:15">
      <c r="A2332" t="s">
        <v>30</v>
      </c>
      <c r="B2332" t="s">
        <v>40</v>
      </c>
      <c r="C2332" t="s">
        <v>42</v>
      </c>
      <c r="D2332" t="s">
        <v>33</v>
      </c>
      <c r="E2332">
        <v>7</v>
      </c>
      <c r="F2332" t="str">
        <f t="shared" si="36"/>
        <v>Average Per Device1-in-2August Typical Event Day100% Cycling7</v>
      </c>
      <c r="G2332">
        <v>0.60243630000000004</v>
      </c>
      <c r="H2332">
        <v>0.60243630000000004</v>
      </c>
      <c r="I2332">
        <v>68.5625</v>
      </c>
      <c r="J2332">
        <v>0</v>
      </c>
      <c r="K2332">
        <v>0</v>
      </c>
      <c r="L2332">
        <v>0</v>
      </c>
      <c r="M2332">
        <v>0</v>
      </c>
      <c r="N2332">
        <v>0</v>
      </c>
      <c r="O2332">
        <v>11444</v>
      </c>
    </row>
    <row r="2333" spans="1:15">
      <c r="A2333" t="s">
        <v>52</v>
      </c>
      <c r="B2333" t="s">
        <v>40</v>
      </c>
      <c r="C2333" t="s">
        <v>42</v>
      </c>
      <c r="D2333" t="s">
        <v>33</v>
      </c>
      <c r="E2333">
        <v>7</v>
      </c>
      <c r="F2333" t="str">
        <f t="shared" si="36"/>
        <v>Aggregate1-in-2August Typical Event Day100% Cycling7</v>
      </c>
      <c r="G2333">
        <v>8.4991710000000005</v>
      </c>
      <c r="H2333">
        <v>8.4991710000000005</v>
      </c>
      <c r="I2333">
        <v>68.5625</v>
      </c>
      <c r="J2333">
        <v>0</v>
      </c>
      <c r="K2333">
        <v>0</v>
      </c>
      <c r="L2333">
        <v>0</v>
      </c>
      <c r="M2333">
        <v>0</v>
      </c>
      <c r="N2333">
        <v>0</v>
      </c>
      <c r="O2333">
        <v>11444</v>
      </c>
    </row>
    <row r="2334" spans="1:15">
      <c r="A2334" t="s">
        <v>31</v>
      </c>
      <c r="B2334" t="s">
        <v>40</v>
      </c>
      <c r="C2334" t="s">
        <v>42</v>
      </c>
      <c r="D2334" t="s">
        <v>33</v>
      </c>
      <c r="E2334">
        <v>8</v>
      </c>
      <c r="F2334" t="str">
        <f t="shared" si="36"/>
        <v>Average Per Ton1-in-2August Typical Event Day100% Cycling8</v>
      </c>
      <c r="G2334">
        <v>0.17382040000000001</v>
      </c>
      <c r="H2334">
        <v>0.17382040000000001</v>
      </c>
      <c r="I2334">
        <v>72.769800000000004</v>
      </c>
      <c r="J2334">
        <v>0</v>
      </c>
      <c r="K2334">
        <v>0</v>
      </c>
      <c r="L2334">
        <v>0</v>
      </c>
      <c r="M2334">
        <v>0</v>
      </c>
      <c r="N2334">
        <v>0</v>
      </c>
      <c r="O2334">
        <v>11444</v>
      </c>
    </row>
    <row r="2335" spans="1:15">
      <c r="A2335" t="s">
        <v>29</v>
      </c>
      <c r="B2335" t="s">
        <v>40</v>
      </c>
      <c r="C2335" t="s">
        <v>42</v>
      </c>
      <c r="D2335" t="s">
        <v>33</v>
      </c>
      <c r="E2335">
        <v>8</v>
      </c>
      <c r="F2335" t="str">
        <f t="shared" si="36"/>
        <v>Average Per Premise1-in-2August Typical Event Day100% Cycling8</v>
      </c>
      <c r="G2335">
        <v>0.77674639999999995</v>
      </c>
      <c r="H2335">
        <v>0.77674639999999995</v>
      </c>
      <c r="I2335">
        <v>72.769800000000004</v>
      </c>
      <c r="J2335">
        <v>0</v>
      </c>
      <c r="K2335">
        <v>0</v>
      </c>
      <c r="L2335">
        <v>0</v>
      </c>
      <c r="M2335">
        <v>0</v>
      </c>
      <c r="N2335">
        <v>0</v>
      </c>
      <c r="O2335">
        <v>11444</v>
      </c>
    </row>
    <row r="2336" spans="1:15">
      <c r="A2336" t="s">
        <v>30</v>
      </c>
      <c r="B2336" t="s">
        <v>40</v>
      </c>
      <c r="C2336" t="s">
        <v>42</v>
      </c>
      <c r="D2336" t="s">
        <v>33</v>
      </c>
      <c r="E2336">
        <v>8</v>
      </c>
      <c r="F2336" t="str">
        <f t="shared" si="36"/>
        <v>Average Per Device1-in-2August Typical Event Day100% Cycling8</v>
      </c>
      <c r="G2336">
        <v>0.63007420000000003</v>
      </c>
      <c r="H2336">
        <v>0.63007420000000003</v>
      </c>
      <c r="I2336">
        <v>72.769800000000004</v>
      </c>
      <c r="J2336">
        <v>0</v>
      </c>
      <c r="K2336">
        <v>0</v>
      </c>
      <c r="L2336">
        <v>0</v>
      </c>
      <c r="M2336">
        <v>0</v>
      </c>
      <c r="N2336">
        <v>0</v>
      </c>
      <c r="O2336">
        <v>11444</v>
      </c>
    </row>
    <row r="2337" spans="1:15">
      <c r="A2337" t="s">
        <v>52</v>
      </c>
      <c r="B2337" t="s">
        <v>40</v>
      </c>
      <c r="C2337" t="s">
        <v>42</v>
      </c>
      <c r="D2337" t="s">
        <v>33</v>
      </c>
      <c r="E2337">
        <v>8</v>
      </c>
      <c r="F2337" t="str">
        <f t="shared" si="36"/>
        <v>Aggregate1-in-2August Typical Event Day100% Cycling8</v>
      </c>
      <c r="G2337">
        <v>8.8890860000000007</v>
      </c>
      <c r="H2337">
        <v>8.8890860000000007</v>
      </c>
      <c r="I2337">
        <v>72.769800000000004</v>
      </c>
      <c r="J2337">
        <v>0</v>
      </c>
      <c r="K2337">
        <v>0</v>
      </c>
      <c r="L2337">
        <v>0</v>
      </c>
      <c r="M2337">
        <v>0</v>
      </c>
      <c r="N2337">
        <v>0</v>
      </c>
      <c r="O2337">
        <v>11444</v>
      </c>
    </row>
    <row r="2338" spans="1:15">
      <c r="A2338" t="s">
        <v>31</v>
      </c>
      <c r="B2338" t="s">
        <v>40</v>
      </c>
      <c r="C2338" t="s">
        <v>42</v>
      </c>
      <c r="D2338" t="s">
        <v>33</v>
      </c>
      <c r="E2338">
        <v>9</v>
      </c>
      <c r="F2338" t="str">
        <f t="shared" si="36"/>
        <v>Average Per Ton1-in-2August Typical Event Day100% Cycling9</v>
      </c>
      <c r="G2338">
        <v>0.1896697</v>
      </c>
      <c r="H2338">
        <v>0.1896697</v>
      </c>
      <c r="I2338">
        <v>77.591499999999996</v>
      </c>
      <c r="J2338">
        <v>0</v>
      </c>
      <c r="K2338">
        <v>0</v>
      </c>
      <c r="L2338">
        <v>0</v>
      </c>
      <c r="M2338">
        <v>0</v>
      </c>
      <c r="N2338">
        <v>0</v>
      </c>
      <c r="O2338">
        <v>11444</v>
      </c>
    </row>
    <row r="2339" spans="1:15">
      <c r="A2339" t="s">
        <v>29</v>
      </c>
      <c r="B2339" t="s">
        <v>40</v>
      </c>
      <c r="C2339" t="s">
        <v>42</v>
      </c>
      <c r="D2339" t="s">
        <v>33</v>
      </c>
      <c r="E2339">
        <v>9</v>
      </c>
      <c r="F2339" t="str">
        <f t="shared" si="36"/>
        <v>Average Per Premise1-in-2August Typical Event Day100% Cycling9</v>
      </c>
      <c r="G2339">
        <v>0.84757199999999999</v>
      </c>
      <c r="H2339">
        <v>0.84757199999999999</v>
      </c>
      <c r="I2339">
        <v>77.591499999999996</v>
      </c>
      <c r="J2339">
        <v>0</v>
      </c>
      <c r="K2339">
        <v>0</v>
      </c>
      <c r="L2339">
        <v>0</v>
      </c>
      <c r="M2339">
        <v>0</v>
      </c>
      <c r="N2339">
        <v>0</v>
      </c>
      <c r="O2339">
        <v>11444</v>
      </c>
    </row>
    <row r="2340" spans="1:15">
      <c r="A2340" t="s">
        <v>30</v>
      </c>
      <c r="B2340" t="s">
        <v>40</v>
      </c>
      <c r="C2340" t="s">
        <v>42</v>
      </c>
      <c r="D2340" t="s">
        <v>33</v>
      </c>
      <c r="E2340">
        <v>9</v>
      </c>
      <c r="F2340" t="str">
        <f t="shared" si="36"/>
        <v>Average Per Device1-in-2August Typical Event Day100% Cycling9</v>
      </c>
      <c r="G2340">
        <v>0.68752590000000002</v>
      </c>
      <c r="H2340">
        <v>0.68752590000000002</v>
      </c>
      <c r="I2340">
        <v>77.591499999999996</v>
      </c>
      <c r="J2340">
        <v>0</v>
      </c>
      <c r="K2340">
        <v>0</v>
      </c>
      <c r="L2340">
        <v>0</v>
      </c>
      <c r="M2340">
        <v>0</v>
      </c>
      <c r="N2340">
        <v>0</v>
      </c>
      <c r="O2340">
        <v>11444</v>
      </c>
    </row>
    <row r="2341" spans="1:15">
      <c r="A2341" t="s">
        <v>52</v>
      </c>
      <c r="B2341" t="s">
        <v>40</v>
      </c>
      <c r="C2341" t="s">
        <v>42</v>
      </c>
      <c r="D2341" t="s">
        <v>33</v>
      </c>
      <c r="E2341">
        <v>9</v>
      </c>
      <c r="F2341" t="str">
        <f t="shared" si="36"/>
        <v>Aggregate1-in-2August Typical Event Day100% Cycling9</v>
      </c>
      <c r="G2341">
        <v>9.6996149999999997</v>
      </c>
      <c r="H2341">
        <v>9.6996149999999997</v>
      </c>
      <c r="I2341">
        <v>77.591499999999996</v>
      </c>
      <c r="J2341">
        <v>0</v>
      </c>
      <c r="K2341">
        <v>0</v>
      </c>
      <c r="L2341">
        <v>0</v>
      </c>
      <c r="M2341">
        <v>0</v>
      </c>
      <c r="N2341">
        <v>0</v>
      </c>
      <c r="O2341">
        <v>11444</v>
      </c>
    </row>
    <row r="2342" spans="1:15">
      <c r="A2342" t="s">
        <v>31</v>
      </c>
      <c r="B2342" t="s">
        <v>40</v>
      </c>
      <c r="C2342" t="s">
        <v>42</v>
      </c>
      <c r="D2342" t="s">
        <v>33</v>
      </c>
      <c r="E2342">
        <v>10</v>
      </c>
      <c r="F2342" t="str">
        <f t="shared" si="36"/>
        <v>Average Per Ton1-in-2August Typical Event Day100% Cycling10</v>
      </c>
      <c r="G2342">
        <v>0.2056365</v>
      </c>
      <c r="H2342">
        <v>0.2056365</v>
      </c>
      <c r="I2342">
        <v>81.028199999999998</v>
      </c>
      <c r="J2342">
        <v>0</v>
      </c>
      <c r="K2342">
        <v>0</v>
      </c>
      <c r="L2342">
        <v>0</v>
      </c>
      <c r="M2342">
        <v>0</v>
      </c>
      <c r="N2342">
        <v>0</v>
      </c>
      <c r="O2342">
        <v>11444</v>
      </c>
    </row>
    <row r="2343" spans="1:15">
      <c r="A2343" t="s">
        <v>29</v>
      </c>
      <c r="B2343" t="s">
        <v>40</v>
      </c>
      <c r="C2343" t="s">
        <v>42</v>
      </c>
      <c r="D2343" t="s">
        <v>33</v>
      </c>
      <c r="E2343">
        <v>10</v>
      </c>
      <c r="F2343" t="str">
        <f t="shared" si="36"/>
        <v>Average Per Premise1-in-2August Typical Event Day100% Cycling10</v>
      </c>
      <c r="G2343">
        <v>0.91892229999999997</v>
      </c>
      <c r="H2343">
        <v>0.91892229999999997</v>
      </c>
      <c r="I2343">
        <v>81.028199999999998</v>
      </c>
      <c r="J2343">
        <v>0</v>
      </c>
      <c r="K2343">
        <v>0</v>
      </c>
      <c r="L2343">
        <v>0</v>
      </c>
      <c r="M2343">
        <v>0</v>
      </c>
      <c r="N2343">
        <v>0</v>
      </c>
      <c r="O2343">
        <v>11444</v>
      </c>
    </row>
    <row r="2344" spans="1:15">
      <c r="A2344" t="s">
        <v>30</v>
      </c>
      <c r="B2344" t="s">
        <v>40</v>
      </c>
      <c r="C2344" t="s">
        <v>42</v>
      </c>
      <c r="D2344" t="s">
        <v>33</v>
      </c>
      <c r="E2344">
        <v>10</v>
      </c>
      <c r="F2344" t="str">
        <f t="shared" si="36"/>
        <v>Average Per Device1-in-2August Typical Event Day100% Cycling10</v>
      </c>
      <c r="G2344">
        <v>0.74540309999999999</v>
      </c>
      <c r="H2344">
        <v>0.74540309999999999</v>
      </c>
      <c r="I2344">
        <v>81.028199999999998</v>
      </c>
      <c r="J2344">
        <v>0</v>
      </c>
      <c r="K2344">
        <v>0</v>
      </c>
      <c r="L2344">
        <v>0</v>
      </c>
      <c r="M2344">
        <v>0</v>
      </c>
      <c r="N2344">
        <v>0</v>
      </c>
      <c r="O2344">
        <v>11444</v>
      </c>
    </row>
    <row r="2345" spans="1:15">
      <c r="A2345" t="s">
        <v>52</v>
      </c>
      <c r="B2345" t="s">
        <v>40</v>
      </c>
      <c r="C2345" t="s">
        <v>42</v>
      </c>
      <c r="D2345" t="s">
        <v>33</v>
      </c>
      <c r="E2345">
        <v>10</v>
      </c>
      <c r="F2345" t="str">
        <f t="shared" si="36"/>
        <v>Aggregate1-in-2August Typical Event Day100% Cycling10</v>
      </c>
      <c r="G2345">
        <v>10.51615</v>
      </c>
      <c r="H2345">
        <v>10.51615</v>
      </c>
      <c r="I2345">
        <v>81.028199999999998</v>
      </c>
      <c r="J2345">
        <v>0</v>
      </c>
      <c r="K2345">
        <v>0</v>
      </c>
      <c r="L2345">
        <v>0</v>
      </c>
      <c r="M2345">
        <v>0</v>
      </c>
      <c r="N2345">
        <v>0</v>
      </c>
      <c r="O2345">
        <v>11444</v>
      </c>
    </row>
    <row r="2346" spans="1:15">
      <c r="A2346" t="s">
        <v>31</v>
      </c>
      <c r="B2346" t="s">
        <v>40</v>
      </c>
      <c r="C2346" t="s">
        <v>42</v>
      </c>
      <c r="D2346" t="s">
        <v>33</v>
      </c>
      <c r="E2346">
        <v>11</v>
      </c>
      <c r="F2346" t="str">
        <f t="shared" si="36"/>
        <v>Average Per Ton1-in-2August Typical Event Day100% Cycling11</v>
      </c>
      <c r="G2346">
        <v>0.23590749999999999</v>
      </c>
      <c r="H2346">
        <v>0.23590749999999999</v>
      </c>
      <c r="I2346">
        <v>82.979799999999997</v>
      </c>
      <c r="J2346">
        <v>0</v>
      </c>
      <c r="K2346">
        <v>0</v>
      </c>
      <c r="L2346">
        <v>0</v>
      </c>
      <c r="M2346">
        <v>0</v>
      </c>
      <c r="N2346">
        <v>0</v>
      </c>
      <c r="O2346">
        <v>11444</v>
      </c>
    </row>
    <row r="2347" spans="1:15">
      <c r="A2347" t="s">
        <v>29</v>
      </c>
      <c r="B2347" t="s">
        <v>40</v>
      </c>
      <c r="C2347" t="s">
        <v>42</v>
      </c>
      <c r="D2347" t="s">
        <v>33</v>
      </c>
      <c r="E2347">
        <v>11</v>
      </c>
      <c r="F2347" t="str">
        <f t="shared" si="36"/>
        <v>Average Per Premise1-in-2August Typical Event Day100% Cycling11</v>
      </c>
      <c r="G2347">
        <v>1.0541929999999999</v>
      </c>
      <c r="H2347">
        <v>1.0541929999999999</v>
      </c>
      <c r="I2347">
        <v>82.979799999999997</v>
      </c>
      <c r="J2347">
        <v>0</v>
      </c>
      <c r="K2347">
        <v>0</v>
      </c>
      <c r="L2347">
        <v>0</v>
      </c>
      <c r="M2347">
        <v>0</v>
      </c>
      <c r="N2347">
        <v>0</v>
      </c>
      <c r="O2347">
        <v>11444</v>
      </c>
    </row>
    <row r="2348" spans="1:15">
      <c r="A2348" t="s">
        <v>30</v>
      </c>
      <c r="B2348" t="s">
        <v>40</v>
      </c>
      <c r="C2348" t="s">
        <v>42</v>
      </c>
      <c r="D2348" t="s">
        <v>33</v>
      </c>
      <c r="E2348">
        <v>11</v>
      </c>
      <c r="F2348" t="str">
        <f t="shared" si="36"/>
        <v>Average Per Device1-in-2August Typical Event Day100% Cycling11</v>
      </c>
      <c r="G2348">
        <v>0.85513110000000003</v>
      </c>
      <c r="H2348">
        <v>0.85513110000000003</v>
      </c>
      <c r="I2348">
        <v>82.979799999999997</v>
      </c>
      <c r="J2348">
        <v>0</v>
      </c>
      <c r="K2348">
        <v>0</v>
      </c>
      <c r="L2348">
        <v>0</v>
      </c>
      <c r="M2348">
        <v>0</v>
      </c>
      <c r="N2348">
        <v>0</v>
      </c>
      <c r="O2348">
        <v>11444</v>
      </c>
    </row>
    <row r="2349" spans="1:15">
      <c r="A2349" t="s">
        <v>52</v>
      </c>
      <c r="B2349" t="s">
        <v>40</v>
      </c>
      <c r="C2349" t="s">
        <v>42</v>
      </c>
      <c r="D2349" t="s">
        <v>33</v>
      </c>
      <c r="E2349">
        <v>11</v>
      </c>
      <c r="F2349" t="str">
        <f t="shared" si="36"/>
        <v>Aggregate1-in-2August Typical Event Day100% Cycling11</v>
      </c>
      <c r="G2349">
        <v>12.06419</v>
      </c>
      <c r="H2349">
        <v>12.06419</v>
      </c>
      <c r="I2349">
        <v>82.979799999999997</v>
      </c>
      <c r="J2349">
        <v>0</v>
      </c>
      <c r="K2349">
        <v>0</v>
      </c>
      <c r="L2349">
        <v>0</v>
      </c>
      <c r="M2349">
        <v>0</v>
      </c>
      <c r="N2349">
        <v>0</v>
      </c>
      <c r="O2349">
        <v>11444</v>
      </c>
    </row>
    <row r="2350" spans="1:15">
      <c r="A2350" t="s">
        <v>31</v>
      </c>
      <c r="B2350" t="s">
        <v>40</v>
      </c>
      <c r="C2350" t="s">
        <v>42</v>
      </c>
      <c r="D2350" t="s">
        <v>33</v>
      </c>
      <c r="E2350">
        <v>12</v>
      </c>
      <c r="F2350" t="str">
        <f t="shared" si="36"/>
        <v>Average Per Ton1-in-2August Typical Event Day100% Cycling12</v>
      </c>
      <c r="G2350">
        <v>0.26985540000000002</v>
      </c>
      <c r="H2350">
        <v>0.26985540000000002</v>
      </c>
      <c r="I2350">
        <v>85.027799999999999</v>
      </c>
      <c r="J2350">
        <v>0</v>
      </c>
      <c r="K2350">
        <v>0</v>
      </c>
      <c r="L2350">
        <v>0</v>
      </c>
      <c r="M2350">
        <v>0</v>
      </c>
      <c r="N2350">
        <v>0</v>
      </c>
      <c r="O2350">
        <v>11444</v>
      </c>
    </row>
    <row r="2351" spans="1:15">
      <c r="A2351" t="s">
        <v>29</v>
      </c>
      <c r="B2351" t="s">
        <v>40</v>
      </c>
      <c r="C2351" t="s">
        <v>42</v>
      </c>
      <c r="D2351" t="s">
        <v>33</v>
      </c>
      <c r="E2351">
        <v>12</v>
      </c>
      <c r="F2351" t="str">
        <f t="shared" si="36"/>
        <v>Average Per Premise1-in-2August Typical Event Day100% Cycling12</v>
      </c>
      <c r="G2351">
        <v>1.2058960000000001</v>
      </c>
      <c r="H2351">
        <v>1.2058960000000001</v>
      </c>
      <c r="I2351">
        <v>85.027799999999999</v>
      </c>
      <c r="J2351">
        <v>0</v>
      </c>
      <c r="K2351">
        <v>0</v>
      </c>
      <c r="L2351">
        <v>0</v>
      </c>
      <c r="M2351">
        <v>0</v>
      </c>
      <c r="N2351">
        <v>0</v>
      </c>
      <c r="O2351">
        <v>11444</v>
      </c>
    </row>
    <row r="2352" spans="1:15">
      <c r="A2352" t="s">
        <v>30</v>
      </c>
      <c r="B2352" t="s">
        <v>40</v>
      </c>
      <c r="C2352" t="s">
        <v>42</v>
      </c>
      <c r="D2352" t="s">
        <v>33</v>
      </c>
      <c r="E2352">
        <v>12</v>
      </c>
      <c r="F2352" t="str">
        <f t="shared" si="36"/>
        <v>Average Per Device1-in-2August Typical Event Day100% Cycling12</v>
      </c>
      <c r="G2352">
        <v>0.97818760000000005</v>
      </c>
      <c r="H2352">
        <v>0.97818760000000005</v>
      </c>
      <c r="I2352">
        <v>85.027799999999999</v>
      </c>
      <c r="J2352">
        <v>0</v>
      </c>
      <c r="K2352">
        <v>0</v>
      </c>
      <c r="L2352">
        <v>0</v>
      </c>
      <c r="M2352">
        <v>0</v>
      </c>
      <c r="N2352">
        <v>0</v>
      </c>
      <c r="O2352">
        <v>11444</v>
      </c>
    </row>
    <row r="2353" spans="1:15">
      <c r="A2353" t="s">
        <v>52</v>
      </c>
      <c r="B2353" t="s">
        <v>40</v>
      </c>
      <c r="C2353" t="s">
        <v>42</v>
      </c>
      <c r="D2353" t="s">
        <v>33</v>
      </c>
      <c r="E2353">
        <v>12</v>
      </c>
      <c r="F2353" t="str">
        <f t="shared" si="36"/>
        <v>Aggregate1-in-2August Typical Event Day100% Cycling12</v>
      </c>
      <c r="G2353">
        <v>13.800269999999999</v>
      </c>
      <c r="H2353">
        <v>13.800269999999999</v>
      </c>
      <c r="I2353">
        <v>85.027799999999999</v>
      </c>
      <c r="J2353">
        <v>0</v>
      </c>
      <c r="K2353">
        <v>0</v>
      </c>
      <c r="L2353">
        <v>0</v>
      </c>
      <c r="M2353">
        <v>0</v>
      </c>
      <c r="N2353">
        <v>0</v>
      </c>
      <c r="O2353">
        <v>11444</v>
      </c>
    </row>
    <row r="2354" spans="1:15">
      <c r="A2354" t="s">
        <v>31</v>
      </c>
      <c r="B2354" t="s">
        <v>40</v>
      </c>
      <c r="C2354" t="s">
        <v>42</v>
      </c>
      <c r="D2354" t="s">
        <v>33</v>
      </c>
      <c r="E2354">
        <v>13</v>
      </c>
      <c r="F2354" t="str">
        <f t="shared" si="36"/>
        <v>Average Per Ton1-in-2August Typical Event Day100% Cycling13</v>
      </c>
      <c r="G2354">
        <v>0.3019522</v>
      </c>
      <c r="H2354">
        <v>0.3019522</v>
      </c>
      <c r="I2354">
        <v>86.614400000000003</v>
      </c>
      <c r="J2354">
        <v>0</v>
      </c>
      <c r="K2354">
        <v>0</v>
      </c>
      <c r="L2354">
        <v>0</v>
      </c>
      <c r="M2354">
        <v>0</v>
      </c>
      <c r="N2354">
        <v>0</v>
      </c>
      <c r="O2354">
        <v>11444</v>
      </c>
    </row>
    <row r="2355" spans="1:15">
      <c r="A2355" t="s">
        <v>29</v>
      </c>
      <c r="B2355" t="s">
        <v>40</v>
      </c>
      <c r="C2355" t="s">
        <v>42</v>
      </c>
      <c r="D2355" t="s">
        <v>33</v>
      </c>
      <c r="E2355">
        <v>13</v>
      </c>
      <c r="F2355" t="str">
        <f t="shared" si="36"/>
        <v>Average Per Premise1-in-2August Typical Event Day100% Cycling13</v>
      </c>
      <c r="G2355">
        <v>1.349326</v>
      </c>
      <c r="H2355">
        <v>1.349326</v>
      </c>
      <c r="I2355">
        <v>86.614400000000003</v>
      </c>
      <c r="J2355">
        <v>0</v>
      </c>
      <c r="K2355">
        <v>0</v>
      </c>
      <c r="L2355">
        <v>0</v>
      </c>
      <c r="M2355">
        <v>0</v>
      </c>
      <c r="N2355">
        <v>0</v>
      </c>
      <c r="O2355">
        <v>11444</v>
      </c>
    </row>
    <row r="2356" spans="1:15">
      <c r="A2356" t="s">
        <v>30</v>
      </c>
      <c r="B2356" t="s">
        <v>40</v>
      </c>
      <c r="C2356" t="s">
        <v>42</v>
      </c>
      <c r="D2356" t="s">
        <v>33</v>
      </c>
      <c r="E2356">
        <v>13</v>
      </c>
      <c r="F2356" t="str">
        <f t="shared" si="36"/>
        <v>Average Per Device1-in-2August Typical Event Day100% Cycling13</v>
      </c>
      <c r="G2356">
        <v>1.0945339999999999</v>
      </c>
      <c r="H2356">
        <v>1.0945339999999999</v>
      </c>
      <c r="I2356">
        <v>86.614400000000003</v>
      </c>
      <c r="J2356">
        <v>0</v>
      </c>
      <c r="K2356">
        <v>0</v>
      </c>
      <c r="L2356">
        <v>0</v>
      </c>
      <c r="M2356">
        <v>0</v>
      </c>
      <c r="N2356">
        <v>0</v>
      </c>
      <c r="O2356">
        <v>11444</v>
      </c>
    </row>
    <row r="2357" spans="1:15">
      <c r="A2357" t="s">
        <v>52</v>
      </c>
      <c r="B2357" t="s">
        <v>40</v>
      </c>
      <c r="C2357" t="s">
        <v>42</v>
      </c>
      <c r="D2357" t="s">
        <v>33</v>
      </c>
      <c r="E2357">
        <v>13</v>
      </c>
      <c r="F2357" t="str">
        <f t="shared" si="36"/>
        <v>Aggregate1-in-2August Typical Event Day100% Cycling13</v>
      </c>
      <c r="G2357">
        <v>15.44168</v>
      </c>
      <c r="H2357">
        <v>15.44168</v>
      </c>
      <c r="I2357">
        <v>86.614400000000003</v>
      </c>
      <c r="J2357">
        <v>0</v>
      </c>
      <c r="K2357">
        <v>0</v>
      </c>
      <c r="L2357">
        <v>0</v>
      </c>
      <c r="M2357">
        <v>0</v>
      </c>
      <c r="N2357">
        <v>0</v>
      </c>
      <c r="O2357">
        <v>11444</v>
      </c>
    </row>
    <row r="2358" spans="1:15">
      <c r="A2358" t="s">
        <v>31</v>
      </c>
      <c r="B2358" t="s">
        <v>40</v>
      </c>
      <c r="C2358" t="s">
        <v>42</v>
      </c>
      <c r="D2358" t="s">
        <v>33</v>
      </c>
      <c r="E2358">
        <v>14</v>
      </c>
      <c r="F2358" t="str">
        <f t="shared" si="36"/>
        <v>Average Per Ton1-in-2August Typical Event Day100% Cycling14</v>
      </c>
      <c r="G2358">
        <v>0.22306770000000001</v>
      </c>
      <c r="H2358">
        <v>0.31922410000000001</v>
      </c>
      <c r="I2358">
        <v>86.5655</v>
      </c>
      <c r="J2358">
        <v>6.3899399999999995E-2</v>
      </c>
      <c r="K2358">
        <v>8.2957100000000006E-2</v>
      </c>
      <c r="L2358">
        <v>9.6156400000000003E-2</v>
      </c>
      <c r="M2358">
        <v>0.1093557</v>
      </c>
      <c r="N2358">
        <v>0.12841340000000001</v>
      </c>
      <c r="O2358">
        <v>11444</v>
      </c>
    </row>
    <row r="2359" spans="1:15">
      <c r="A2359" t="s">
        <v>29</v>
      </c>
      <c r="B2359" t="s">
        <v>40</v>
      </c>
      <c r="C2359" t="s">
        <v>42</v>
      </c>
      <c r="D2359" t="s">
        <v>33</v>
      </c>
      <c r="E2359">
        <v>14</v>
      </c>
      <c r="F2359" t="str">
        <f t="shared" si="36"/>
        <v>Average Per Premise1-in-2August Typical Event Day100% Cycling14</v>
      </c>
      <c r="G2359">
        <v>0.99681649999999999</v>
      </c>
      <c r="H2359">
        <v>1.4265080000000001</v>
      </c>
      <c r="I2359">
        <v>86.5655</v>
      </c>
      <c r="J2359">
        <v>0.28554550000000001</v>
      </c>
      <c r="K2359">
        <v>0.37070809999999998</v>
      </c>
      <c r="L2359">
        <v>0.4296915</v>
      </c>
      <c r="M2359">
        <v>0.48867480000000002</v>
      </c>
      <c r="N2359">
        <v>0.57383740000000005</v>
      </c>
      <c r="O2359">
        <v>11444</v>
      </c>
    </row>
    <row r="2360" spans="1:15">
      <c r="A2360" t="s">
        <v>30</v>
      </c>
      <c r="B2360" t="s">
        <v>40</v>
      </c>
      <c r="C2360" t="s">
        <v>42</v>
      </c>
      <c r="D2360" t="s">
        <v>33</v>
      </c>
      <c r="E2360">
        <v>14</v>
      </c>
      <c r="F2360" t="str">
        <f t="shared" si="36"/>
        <v>Average Per Device1-in-2August Typical Event Day100% Cycling14</v>
      </c>
      <c r="G2360">
        <v>0.80858870000000005</v>
      </c>
      <c r="H2360">
        <v>1.1571419999999999</v>
      </c>
      <c r="I2360">
        <v>86.5655</v>
      </c>
      <c r="J2360">
        <v>0.23162630000000001</v>
      </c>
      <c r="K2360">
        <v>0.30070770000000002</v>
      </c>
      <c r="L2360">
        <v>0.34855320000000001</v>
      </c>
      <c r="M2360">
        <v>0.3963988</v>
      </c>
      <c r="N2360">
        <v>0.46548020000000001</v>
      </c>
      <c r="O2360">
        <v>11444</v>
      </c>
    </row>
    <row r="2361" spans="1:15">
      <c r="A2361" t="s">
        <v>52</v>
      </c>
      <c r="B2361" t="s">
        <v>40</v>
      </c>
      <c r="C2361" t="s">
        <v>42</v>
      </c>
      <c r="D2361" t="s">
        <v>33</v>
      </c>
      <c r="E2361">
        <v>14</v>
      </c>
      <c r="F2361" t="str">
        <f t="shared" si="36"/>
        <v>Aggregate1-in-2August Typical Event Day100% Cycling14</v>
      </c>
      <c r="G2361">
        <v>11.40757</v>
      </c>
      <c r="H2361">
        <v>16.324960000000001</v>
      </c>
      <c r="I2361">
        <v>86.5655</v>
      </c>
      <c r="J2361">
        <v>3.2677830000000001</v>
      </c>
      <c r="K2361">
        <v>4.2423830000000002</v>
      </c>
      <c r="L2361">
        <v>4.917389</v>
      </c>
      <c r="M2361">
        <v>5.5923939999999996</v>
      </c>
      <c r="N2361">
        <v>6.5669950000000004</v>
      </c>
      <c r="O2361">
        <v>11444</v>
      </c>
    </row>
    <row r="2362" spans="1:15">
      <c r="A2362" t="s">
        <v>31</v>
      </c>
      <c r="B2362" t="s">
        <v>40</v>
      </c>
      <c r="C2362" t="s">
        <v>42</v>
      </c>
      <c r="D2362" t="s">
        <v>33</v>
      </c>
      <c r="E2362">
        <v>15</v>
      </c>
      <c r="F2362" t="str">
        <f t="shared" si="36"/>
        <v>Average Per Ton1-in-2August Typical Event Day100% Cycling15</v>
      </c>
      <c r="G2362">
        <v>0.22170880000000001</v>
      </c>
      <c r="H2362">
        <v>0.34578629999999999</v>
      </c>
      <c r="I2362">
        <v>85.9178</v>
      </c>
      <c r="J2362">
        <v>8.2454E-2</v>
      </c>
      <c r="K2362">
        <v>0.1070455</v>
      </c>
      <c r="L2362">
        <v>0.12407749999999999</v>
      </c>
      <c r="M2362">
        <v>0.1411095</v>
      </c>
      <c r="N2362">
        <v>0.16570099999999999</v>
      </c>
      <c r="O2362">
        <v>11444</v>
      </c>
    </row>
    <row r="2363" spans="1:15">
      <c r="A2363" t="s">
        <v>29</v>
      </c>
      <c r="B2363" t="s">
        <v>40</v>
      </c>
      <c r="C2363" t="s">
        <v>42</v>
      </c>
      <c r="D2363" t="s">
        <v>33</v>
      </c>
      <c r="E2363">
        <v>15</v>
      </c>
      <c r="F2363" t="str">
        <f t="shared" si="36"/>
        <v>Average Per Premise1-in-2August Typical Event Day100% Cycling15</v>
      </c>
      <c r="G2363">
        <v>0.99074430000000002</v>
      </c>
      <c r="H2363">
        <v>1.5452060000000001</v>
      </c>
      <c r="I2363">
        <v>85.9178</v>
      </c>
      <c r="J2363">
        <v>0.3684598</v>
      </c>
      <c r="K2363">
        <v>0.47835119999999998</v>
      </c>
      <c r="L2363">
        <v>0.5544616</v>
      </c>
      <c r="M2363">
        <v>0.63057200000000002</v>
      </c>
      <c r="N2363">
        <v>0.74046350000000005</v>
      </c>
      <c r="O2363">
        <v>11444</v>
      </c>
    </row>
    <row r="2364" spans="1:15">
      <c r="A2364" t="s">
        <v>30</v>
      </c>
      <c r="B2364" t="s">
        <v>40</v>
      </c>
      <c r="C2364" t="s">
        <v>42</v>
      </c>
      <c r="D2364" t="s">
        <v>33</v>
      </c>
      <c r="E2364">
        <v>15</v>
      </c>
      <c r="F2364" t="str">
        <f t="shared" si="36"/>
        <v>Average Per Device1-in-2August Typical Event Day100% Cycling15</v>
      </c>
      <c r="G2364">
        <v>0.80366309999999996</v>
      </c>
      <c r="H2364">
        <v>1.2534259999999999</v>
      </c>
      <c r="I2364">
        <v>85.9178</v>
      </c>
      <c r="J2364">
        <v>0.29888389999999998</v>
      </c>
      <c r="K2364">
        <v>0.3880246</v>
      </c>
      <c r="L2364">
        <v>0.44976319999999997</v>
      </c>
      <c r="M2364">
        <v>0.51150169999999995</v>
      </c>
      <c r="N2364">
        <v>0.60064249999999997</v>
      </c>
      <c r="O2364">
        <v>11444</v>
      </c>
    </row>
    <row r="2365" spans="1:15">
      <c r="A2365" t="s">
        <v>52</v>
      </c>
      <c r="B2365" t="s">
        <v>40</v>
      </c>
      <c r="C2365" t="s">
        <v>42</v>
      </c>
      <c r="D2365" t="s">
        <v>33</v>
      </c>
      <c r="E2365">
        <v>15</v>
      </c>
      <c r="F2365" t="str">
        <f t="shared" si="36"/>
        <v>Aggregate1-in-2August Typical Event Day100% Cycling15</v>
      </c>
      <c r="G2365">
        <v>11.33808</v>
      </c>
      <c r="H2365">
        <v>17.683340000000001</v>
      </c>
      <c r="I2365">
        <v>85.9178</v>
      </c>
      <c r="J2365">
        <v>4.2166540000000001</v>
      </c>
      <c r="K2365">
        <v>5.4742509999999998</v>
      </c>
      <c r="L2365">
        <v>6.3452590000000004</v>
      </c>
      <c r="M2365">
        <v>7.2162660000000001</v>
      </c>
      <c r="N2365">
        <v>8.4738640000000007</v>
      </c>
      <c r="O2365">
        <v>11444</v>
      </c>
    </row>
    <row r="2366" spans="1:15">
      <c r="A2366" t="s">
        <v>31</v>
      </c>
      <c r="B2366" t="s">
        <v>40</v>
      </c>
      <c r="C2366" t="s">
        <v>42</v>
      </c>
      <c r="D2366" t="s">
        <v>33</v>
      </c>
      <c r="E2366">
        <v>16</v>
      </c>
      <c r="F2366" t="str">
        <f t="shared" si="36"/>
        <v>Average Per Ton1-in-2August Typical Event Day100% Cycling16</v>
      </c>
      <c r="G2366">
        <v>0.2378084</v>
      </c>
      <c r="H2366">
        <v>0.3739131</v>
      </c>
      <c r="I2366">
        <v>84.986800000000002</v>
      </c>
      <c r="J2366">
        <v>9.0446499999999999E-2</v>
      </c>
      <c r="K2366">
        <v>0.1174217</v>
      </c>
      <c r="L2366">
        <v>0.1361047</v>
      </c>
      <c r="M2366">
        <v>0.1547876</v>
      </c>
      <c r="N2366">
        <v>0.18176290000000001</v>
      </c>
      <c r="O2366">
        <v>11444</v>
      </c>
    </row>
    <row r="2367" spans="1:15">
      <c r="A2367" t="s">
        <v>29</v>
      </c>
      <c r="B2367" t="s">
        <v>40</v>
      </c>
      <c r="C2367" t="s">
        <v>42</v>
      </c>
      <c r="D2367" t="s">
        <v>33</v>
      </c>
      <c r="E2367">
        <v>16</v>
      </c>
      <c r="F2367" t="str">
        <f t="shared" si="36"/>
        <v>Average Per Premise1-in-2August Typical Event Day100% Cycling16</v>
      </c>
      <c r="G2367">
        <v>1.0626880000000001</v>
      </c>
      <c r="H2367">
        <v>1.6708959999999999</v>
      </c>
      <c r="I2367">
        <v>84.986800000000002</v>
      </c>
      <c r="J2367">
        <v>0.40417579999999997</v>
      </c>
      <c r="K2367">
        <v>0.5247193</v>
      </c>
      <c r="L2367">
        <v>0.60820730000000001</v>
      </c>
      <c r="M2367">
        <v>0.69169539999999996</v>
      </c>
      <c r="N2367">
        <v>0.81223889999999999</v>
      </c>
      <c r="O2367">
        <v>11444</v>
      </c>
    </row>
    <row r="2368" spans="1:15">
      <c r="A2368" t="s">
        <v>30</v>
      </c>
      <c r="B2368" t="s">
        <v>40</v>
      </c>
      <c r="C2368" t="s">
        <v>42</v>
      </c>
      <c r="D2368" t="s">
        <v>33</v>
      </c>
      <c r="E2368">
        <v>16</v>
      </c>
      <c r="F2368" t="str">
        <f t="shared" si="36"/>
        <v>Average Per Device1-in-2August Typical Event Day100% Cycling16</v>
      </c>
      <c r="G2368">
        <v>0.86202179999999995</v>
      </c>
      <c r="H2368">
        <v>1.3553820000000001</v>
      </c>
      <c r="I2368">
        <v>84.986800000000002</v>
      </c>
      <c r="J2368">
        <v>0.32785570000000003</v>
      </c>
      <c r="K2368">
        <v>0.42563709999999999</v>
      </c>
      <c r="L2368">
        <v>0.49336010000000002</v>
      </c>
      <c r="M2368">
        <v>0.56108329999999995</v>
      </c>
      <c r="N2368">
        <v>0.65886460000000002</v>
      </c>
      <c r="O2368">
        <v>11444</v>
      </c>
    </row>
    <row r="2369" spans="1:15">
      <c r="A2369" t="s">
        <v>52</v>
      </c>
      <c r="B2369" t="s">
        <v>40</v>
      </c>
      <c r="C2369" t="s">
        <v>42</v>
      </c>
      <c r="D2369" t="s">
        <v>33</v>
      </c>
      <c r="E2369">
        <v>16</v>
      </c>
      <c r="F2369" t="str">
        <f t="shared" si="36"/>
        <v>Aggregate1-in-2August Typical Event Day100% Cycling16</v>
      </c>
      <c r="G2369">
        <v>12.1614</v>
      </c>
      <c r="H2369">
        <v>19.121729999999999</v>
      </c>
      <c r="I2369">
        <v>84.986800000000002</v>
      </c>
      <c r="J2369">
        <v>4.6253880000000001</v>
      </c>
      <c r="K2369">
        <v>6.0048880000000002</v>
      </c>
      <c r="L2369">
        <v>6.9603250000000001</v>
      </c>
      <c r="M2369">
        <v>7.915762</v>
      </c>
      <c r="N2369">
        <v>9.2952619999999992</v>
      </c>
      <c r="O2369">
        <v>11444</v>
      </c>
    </row>
    <row r="2370" spans="1:15">
      <c r="A2370" t="s">
        <v>31</v>
      </c>
      <c r="B2370" t="s">
        <v>40</v>
      </c>
      <c r="C2370" t="s">
        <v>42</v>
      </c>
      <c r="D2370" t="s">
        <v>33</v>
      </c>
      <c r="E2370">
        <v>17</v>
      </c>
      <c r="F2370" t="str">
        <f t="shared" si="36"/>
        <v>Average Per Ton1-in-2August Typical Event Day100% Cycling17</v>
      </c>
      <c r="G2370">
        <v>0.25130520000000001</v>
      </c>
      <c r="H2370">
        <v>0.4191145</v>
      </c>
      <c r="I2370">
        <v>83.631399999999999</v>
      </c>
      <c r="J2370">
        <v>0.1115153</v>
      </c>
      <c r="K2370">
        <v>0.14477429999999999</v>
      </c>
      <c r="L2370">
        <v>0.16780929999999999</v>
      </c>
      <c r="M2370">
        <v>0.19084429999999999</v>
      </c>
      <c r="N2370">
        <v>0.2241032</v>
      </c>
      <c r="O2370">
        <v>11444</v>
      </c>
    </row>
    <row r="2371" spans="1:15">
      <c r="A2371" t="s">
        <v>29</v>
      </c>
      <c r="B2371" t="s">
        <v>40</v>
      </c>
      <c r="C2371" t="s">
        <v>42</v>
      </c>
      <c r="D2371" t="s">
        <v>33</v>
      </c>
      <c r="E2371">
        <v>17</v>
      </c>
      <c r="F2371" t="str">
        <f t="shared" ref="F2371:F2434" si="37">CONCATENATE(A2371,B2371,C2371,D2371,E2371)</f>
        <v>Average Per Premise1-in-2August Typical Event Day100% Cycling17</v>
      </c>
      <c r="G2371">
        <v>1.1230009999999999</v>
      </c>
      <c r="H2371">
        <v>1.8728860000000001</v>
      </c>
      <c r="I2371">
        <v>83.631399999999999</v>
      </c>
      <c r="J2371">
        <v>0.49832559999999998</v>
      </c>
      <c r="K2371">
        <v>0.64694890000000005</v>
      </c>
      <c r="L2371">
        <v>0.74988480000000002</v>
      </c>
      <c r="M2371">
        <v>0.85282080000000005</v>
      </c>
      <c r="N2371">
        <v>1.001444</v>
      </c>
      <c r="O2371">
        <v>11444</v>
      </c>
    </row>
    <row r="2372" spans="1:15">
      <c r="A2372" t="s">
        <v>30</v>
      </c>
      <c r="B2372" t="s">
        <v>40</v>
      </c>
      <c r="C2372" t="s">
        <v>42</v>
      </c>
      <c r="D2372" t="s">
        <v>33</v>
      </c>
      <c r="E2372">
        <v>17</v>
      </c>
      <c r="F2372" t="str">
        <f t="shared" si="37"/>
        <v>Average Per Device1-in-2August Typical Event Day100% Cycling17</v>
      </c>
      <c r="G2372">
        <v>0.91094569999999997</v>
      </c>
      <c r="H2372">
        <v>1.519231</v>
      </c>
      <c r="I2372">
        <v>83.631399999999999</v>
      </c>
      <c r="J2372">
        <v>0.40422730000000001</v>
      </c>
      <c r="K2372">
        <v>0.52478610000000003</v>
      </c>
      <c r="L2372">
        <v>0.60828479999999996</v>
      </c>
      <c r="M2372">
        <v>0.6917835</v>
      </c>
      <c r="N2372">
        <v>0.81234240000000002</v>
      </c>
      <c r="O2372">
        <v>11444</v>
      </c>
    </row>
    <row r="2373" spans="1:15">
      <c r="A2373" t="s">
        <v>52</v>
      </c>
      <c r="B2373" t="s">
        <v>40</v>
      </c>
      <c r="C2373" t="s">
        <v>42</v>
      </c>
      <c r="D2373" t="s">
        <v>33</v>
      </c>
      <c r="E2373">
        <v>17</v>
      </c>
      <c r="F2373" t="str">
        <f t="shared" si="37"/>
        <v>Aggregate1-in-2August Typical Event Day100% Cycling17</v>
      </c>
      <c r="G2373">
        <v>12.85162</v>
      </c>
      <c r="H2373">
        <v>21.433299999999999</v>
      </c>
      <c r="I2373">
        <v>83.631399999999999</v>
      </c>
      <c r="J2373">
        <v>5.7028379999999999</v>
      </c>
      <c r="K2373">
        <v>7.403683</v>
      </c>
      <c r="L2373">
        <v>8.5816820000000007</v>
      </c>
      <c r="M2373">
        <v>9.7596810000000005</v>
      </c>
      <c r="N2373">
        <v>11.46053</v>
      </c>
      <c r="O2373">
        <v>11444</v>
      </c>
    </row>
    <row r="2374" spans="1:15">
      <c r="A2374" t="s">
        <v>31</v>
      </c>
      <c r="B2374" t="s">
        <v>40</v>
      </c>
      <c r="C2374" t="s">
        <v>42</v>
      </c>
      <c r="D2374" t="s">
        <v>33</v>
      </c>
      <c r="E2374">
        <v>18</v>
      </c>
      <c r="F2374" t="str">
        <f t="shared" si="37"/>
        <v>Average Per Ton1-in-2August Typical Event Day100% Cycling18</v>
      </c>
      <c r="G2374">
        <v>0.31886049999999999</v>
      </c>
      <c r="H2374">
        <v>0.4523142</v>
      </c>
      <c r="I2374">
        <v>81.314999999999998</v>
      </c>
      <c r="J2374">
        <v>8.8684799999999994E-2</v>
      </c>
      <c r="K2374">
        <v>0.1151346</v>
      </c>
      <c r="L2374">
        <v>0.13345370000000001</v>
      </c>
      <c r="M2374">
        <v>0.15177270000000001</v>
      </c>
      <c r="N2374">
        <v>0.17822260000000001</v>
      </c>
      <c r="O2374">
        <v>11444</v>
      </c>
    </row>
    <row r="2375" spans="1:15">
      <c r="A2375" t="s">
        <v>29</v>
      </c>
      <c r="B2375" t="s">
        <v>40</v>
      </c>
      <c r="C2375" t="s">
        <v>42</v>
      </c>
      <c r="D2375" t="s">
        <v>33</v>
      </c>
      <c r="E2375">
        <v>18</v>
      </c>
      <c r="F2375" t="str">
        <f t="shared" si="37"/>
        <v>Average Per Premise1-in-2August Typical Event Day100% Cycling18</v>
      </c>
      <c r="G2375">
        <v>1.424884</v>
      </c>
      <c r="H2375">
        <v>2.0212439999999998</v>
      </c>
      <c r="I2375">
        <v>81.314999999999998</v>
      </c>
      <c r="J2375">
        <v>0.39630339999999997</v>
      </c>
      <c r="K2375">
        <v>0.51449900000000004</v>
      </c>
      <c r="L2375">
        <v>0.59636089999999997</v>
      </c>
      <c r="M2375">
        <v>0.67822280000000001</v>
      </c>
      <c r="N2375">
        <v>0.79641839999999997</v>
      </c>
      <c r="O2375">
        <v>11444</v>
      </c>
    </row>
    <row r="2376" spans="1:15">
      <c r="A2376" t="s">
        <v>30</v>
      </c>
      <c r="B2376" t="s">
        <v>40</v>
      </c>
      <c r="C2376" t="s">
        <v>42</v>
      </c>
      <c r="D2376" t="s">
        <v>33</v>
      </c>
      <c r="E2376">
        <v>18</v>
      </c>
      <c r="F2376" t="str">
        <f t="shared" si="37"/>
        <v>Average Per Device1-in-2August Typical Event Day100% Cycling18</v>
      </c>
      <c r="G2376">
        <v>1.155824</v>
      </c>
      <c r="H2376">
        <v>1.639575</v>
      </c>
      <c r="I2376">
        <v>81.314999999999998</v>
      </c>
      <c r="J2376">
        <v>0.32146980000000003</v>
      </c>
      <c r="K2376">
        <v>0.41734670000000001</v>
      </c>
      <c r="L2376">
        <v>0.48375069999999998</v>
      </c>
      <c r="M2376">
        <v>0.55015460000000005</v>
      </c>
      <c r="N2376">
        <v>0.64603149999999998</v>
      </c>
      <c r="O2376">
        <v>11444</v>
      </c>
    </row>
    <row r="2377" spans="1:15">
      <c r="A2377" t="s">
        <v>52</v>
      </c>
      <c r="B2377" t="s">
        <v>40</v>
      </c>
      <c r="C2377" t="s">
        <v>42</v>
      </c>
      <c r="D2377" t="s">
        <v>33</v>
      </c>
      <c r="E2377">
        <v>18</v>
      </c>
      <c r="F2377" t="str">
        <f t="shared" si="37"/>
        <v>Aggregate1-in-2August Typical Event Day100% Cycling18</v>
      </c>
      <c r="G2377">
        <v>16.306370000000001</v>
      </c>
      <c r="H2377">
        <v>23.131119999999999</v>
      </c>
      <c r="I2377">
        <v>81.314999999999998</v>
      </c>
      <c r="J2377">
        <v>4.5352959999999998</v>
      </c>
      <c r="K2377">
        <v>5.8879270000000004</v>
      </c>
      <c r="L2377">
        <v>6.8247540000000004</v>
      </c>
      <c r="M2377">
        <v>7.7615809999999996</v>
      </c>
      <c r="N2377">
        <v>9.1142120000000002</v>
      </c>
      <c r="O2377">
        <v>11444</v>
      </c>
    </row>
    <row r="2378" spans="1:15">
      <c r="A2378" t="s">
        <v>31</v>
      </c>
      <c r="B2378" t="s">
        <v>40</v>
      </c>
      <c r="C2378" t="s">
        <v>42</v>
      </c>
      <c r="D2378" t="s">
        <v>33</v>
      </c>
      <c r="E2378">
        <v>19</v>
      </c>
      <c r="F2378" t="str">
        <f t="shared" si="37"/>
        <v>Average Per Ton1-in-2August Typical Event Day100% Cycling19</v>
      </c>
      <c r="G2378">
        <v>0.440969</v>
      </c>
      <c r="H2378">
        <v>0.45650099999999999</v>
      </c>
      <c r="I2378">
        <v>77.652799999999999</v>
      </c>
      <c r="J2378">
        <v>0</v>
      </c>
      <c r="K2378">
        <v>0</v>
      </c>
      <c r="L2378">
        <v>0</v>
      </c>
      <c r="M2378">
        <v>0</v>
      </c>
      <c r="N2378">
        <v>0</v>
      </c>
      <c r="O2378">
        <v>11444</v>
      </c>
    </row>
    <row r="2379" spans="1:15">
      <c r="A2379" t="s">
        <v>29</v>
      </c>
      <c r="B2379" t="s">
        <v>40</v>
      </c>
      <c r="C2379" t="s">
        <v>42</v>
      </c>
      <c r="D2379" t="s">
        <v>33</v>
      </c>
      <c r="E2379">
        <v>19</v>
      </c>
      <c r="F2379" t="str">
        <f t="shared" si="37"/>
        <v>Average Per Premise1-in-2August Typical Event Day100% Cycling19</v>
      </c>
      <c r="G2379">
        <v>1.9705459999999999</v>
      </c>
      <c r="H2379">
        <v>2.0399539999999998</v>
      </c>
      <c r="I2379">
        <v>77.652799999999999</v>
      </c>
      <c r="J2379">
        <v>0</v>
      </c>
      <c r="K2379">
        <v>0</v>
      </c>
      <c r="L2379">
        <v>0</v>
      </c>
      <c r="M2379">
        <v>0</v>
      </c>
      <c r="N2379">
        <v>0</v>
      </c>
      <c r="O2379">
        <v>11444</v>
      </c>
    </row>
    <row r="2380" spans="1:15">
      <c r="A2380" t="s">
        <v>30</v>
      </c>
      <c r="B2380" t="s">
        <v>40</v>
      </c>
      <c r="C2380" t="s">
        <v>42</v>
      </c>
      <c r="D2380" t="s">
        <v>33</v>
      </c>
      <c r="E2380">
        <v>19</v>
      </c>
      <c r="F2380" t="str">
        <f t="shared" si="37"/>
        <v>Average Per Device1-in-2August Typical Event Day100% Cycling19</v>
      </c>
      <c r="G2380">
        <v>1.5984499999999999</v>
      </c>
      <c r="H2380">
        <v>1.6547510000000001</v>
      </c>
      <c r="I2380">
        <v>77.652799999999999</v>
      </c>
      <c r="J2380">
        <v>0</v>
      </c>
      <c r="K2380">
        <v>0</v>
      </c>
      <c r="L2380">
        <v>0</v>
      </c>
      <c r="M2380">
        <v>0</v>
      </c>
      <c r="N2380">
        <v>0</v>
      </c>
      <c r="O2380">
        <v>11444</v>
      </c>
    </row>
    <row r="2381" spans="1:15">
      <c r="A2381" t="s">
        <v>52</v>
      </c>
      <c r="B2381" t="s">
        <v>40</v>
      </c>
      <c r="C2381" t="s">
        <v>42</v>
      </c>
      <c r="D2381" t="s">
        <v>33</v>
      </c>
      <c r="E2381">
        <v>19</v>
      </c>
      <c r="F2381" t="str">
        <f t="shared" si="37"/>
        <v>Aggregate1-in-2August Typical Event Day100% Cycling19</v>
      </c>
      <c r="G2381">
        <v>22.550930000000001</v>
      </c>
      <c r="H2381">
        <v>23.345230000000001</v>
      </c>
      <c r="I2381">
        <v>77.652799999999999</v>
      </c>
      <c r="J2381">
        <v>0</v>
      </c>
      <c r="K2381">
        <v>0</v>
      </c>
      <c r="L2381">
        <v>0</v>
      </c>
      <c r="M2381">
        <v>0</v>
      </c>
      <c r="N2381">
        <v>0</v>
      </c>
      <c r="O2381">
        <v>11444</v>
      </c>
    </row>
    <row r="2382" spans="1:15">
      <c r="A2382" t="s">
        <v>31</v>
      </c>
      <c r="B2382" t="s">
        <v>40</v>
      </c>
      <c r="C2382" t="s">
        <v>42</v>
      </c>
      <c r="D2382" t="s">
        <v>33</v>
      </c>
      <c r="E2382">
        <v>20</v>
      </c>
      <c r="F2382" t="str">
        <f t="shared" si="37"/>
        <v>Average Per Ton1-in-2August Typical Event Day100% Cycling20</v>
      </c>
      <c r="G2382">
        <v>0.50257790000000002</v>
      </c>
      <c r="H2382">
        <v>0.43550640000000002</v>
      </c>
      <c r="I2382">
        <v>73.517600000000002</v>
      </c>
      <c r="J2382">
        <v>0</v>
      </c>
      <c r="K2382">
        <v>0</v>
      </c>
      <c r="L2382">
        <v>0</v>
      </c>
      <c r="M2382">
        <v>0</v>
      </c>
      <c r="N2382">
        <v>0</v>
      </c>
      <c r="O2382">
        <v>11444</v>
      </c>
    </row>
    <row r="2383" spans="1:15">
      <c r="A2383" t="s">
        <v>29</v>
      </c>
      <c r="B2383" t="s">
        <v>40</v>
      </c>
      <c r="C2383" t="s">
        <v>42</v>
      </c>
      <c r="D2383" t="s">
        <v>33</v>
      </c>
      <c r="E2383">
        <v>20</v>
      </c>
      <c r="F2383" t="str">
        <f t="shared" si="37"/>
        <v>Average Per Premise1-in-2August Typical Event Day100% Cycling20</v>
      </c>
      <c r="G2383">
        <v>2.2458559999999999</v>
      </c>
      <c r="H2383">
        <v>1.9461360000000001</v>
      </c>
      <c r="I2383">
        <v>73.517600000000002</v>
      </c>
      <c r="J2383">
        <v>0</v>
      </c>
      <c r="K2383">
        <v>0</v>
      </c>
      <c r="L2383">
        <v>0</v>
      </c>
      <c r="M2383">
        <v>0</v>
      </c>
      <c r="N2383">
        <v>0</v>
      </c>
      <c r="O2383">
        <v>11444</v>
      </c>
    </row>
    <row r="2384" spans="1:15">
      <c r="A2384" t="s">
        <v>30</v>
      </c>
      <c r="B2384" t="s">
        <v>40</v>
      </c>
      <c r="C2384" t="s">
        <v>42</v>
      </c>
      <c r="D2384" t="s">
        <v>33</v>
      </c>
      <c r="E2384">
        <v>20</v>
      </c>
      <c r="F2384" t="str">
        <f t="shared" si="37"/>
        <v>Average Per Device1-in-2August Typical Event Day100% Cycling20</v>
      </c>
      <c r="G2384">
        <v>1.821774</v>
      </c>
      <c r="H2384">
        <v>1.578649</v>
      </c>
      <c r="I2384">
        <v>73.517600000000002</v>
      </c>
      <c r="J2384">
        <v>0</v>
      </c>
      <c r="K2384">
        <v>0</v>
      </c>
      <c r="L2384">
        <v>0</v>
      </c>
      <c r="M2384">
        <v>0</v>
      </c>
      <c r="N2384">
        <v>0</v>
      </c>
      <c r="O2384">
        <v>11444</v>
      </c>
    </row>
    <row r="2385" spans="1:15">
      <c r="A2385" t="s">
        <v>52</v>
      </c>
      <c r="B2385" t="s">
        <v>40</v>
      </c>
      <c r="C2385" t="s">
        <v>42</v>
      </c>
      <c r="D2385" t="s">
        <v>33</v>
      </c>
      <c r="E2385">
        <v>20</v>
      </c>
      <c r="F2385" t="str">
        <f t="shared" si="37"/>
        <v>Aggregate1-in-2August Typical Event Day100% Cycling20</v>
      </c>
      <c r="G2385">
        <v>25.70158</v>
      </c>
      <c r="H2385">
        <v>22.27158</v>
      </c>
      <c r="I2385">
        <v>73.517600000000002</v>
      </c>
      <c r="J2385">
        <v>0</v>
      </c>
      <c r="K2385">
        <v>0</v>
      </c>
      <c r="L2385">
        <v>0</v>
      </c>
      <c r="M2385">
        <v>0</v>
      </c>
      <c r="N2385">
        <v>0</v>
      </c>
      <c r="O2385">
        <v>11444</v>
      </c>
    </row>
    <row r="2386" spans="1:15">
      <c r="A2386" t="s">
        <v>31</v>
      </c>
      <c r="B2386" t="s">
        <v>40</v>
      </c>
      <c r="C2386" t="s">
        <v>42</v>
      </c>
      <c r="D2386" t="s">
        <v>33</v>
      </c>
      <c r="E2386">
        <v>21</v>
      </c>
      <c r="F2386" t="str">
        <f t="shared" si="37"/>
        <v>Average Per Ton1-in-2August Typical Event Day100% Cycling21</v>
      </c>
      <c r="G2386">
        <v>0.49907479999999999</v>
      </c>
      <c r="H2386">
        <v>0.4292376</v>
      </c>
      <c r="I2386">
        <v>71.862200000000001</v>
      </c>
      <c r="J2386">
        <v>0</v>
      </c>
      <c r="K2386">
        <v>0</v>
      </c>
      <c r="L2386">
        <v>0</v>
      </c>
      <c r="M2386">
        <v>0</v>
      </c>
      <c r="N2386">
        <v>0</v>
      </c>
      <c r="O2386">
        <v>11444</v>
      </c>
    </row>
    <row r="2387" spans="1:15">
      <c r="A2387" t="s">
        <v>29</v>
      </c>
      <c r="B2387" t="s">
        <v>40</v>
      </c>
      <c r="C2387" t="s">
        <v>42</v>
      </c>
      <c r="D2387" t="s">
        <v>33</v>
      </c>
      <c r="E2387">
        <v>21</v>
      </c>
      <c r="F2387" t="str">
        <f t="shared" si="37"/>
        <v>Average Per Premise1-in-2August Typical Event Day100% Cycling21</v>
      </c>
      <c r="G2387">
        <v>2.2302019999999998</v>
      </c>
      <c r="H2387">
        <v>1.918123</v>
      </c>
      <c r="I2387">
        <v>71.862200000000001</v>
      </c>
      <c r="J2387">
        <v>0</v>
      </c>
      <c r="K2387">
        <v>0</v>
      </c>
      <c r="L2387">
        <v>0</v>
      </c>
      <c r="M2387">
        <v>0</v>
      </c>
      <c r="N2387">
        <v>0</v>
      </c>
      <c r="O2387">
        <v>11444</v>
      </c>
    </row>
    <row r="2388" spans="1:15">
      <c r="A2388" t="s">
        <v>30</v>
      </c>
      <c r="B2388" t="s">
        <v>40</v>
      </c>
      <c r="C2388" t="s">
        <v>42</v>
      </c>
      <c r="D2388" t="s">
        <v>33</v>
      </c>
      <c r="E2388">
        <v>21</v>
      </c>
      <c r="F2388" t="str">
        <f t="shared" si="37"/>
        <v>Average Per Device1-in-2August Typical Event Day100% Cycling21</v>
      </c>
      <c r="G2388">
        <v>1.809075</v>
      </c>
      <c r="H2388">
        <v>1.555925</v>
      </c>
      <c r="I2388">
        <v>71.862200000000001</v>
      </c>
      <c r="J2388">
        <v>0</v>
      </c>
      <c r="K2388">
        <v>0</v>
      </c>
      <c r="L2388">
        <v>0</v>
      </c>
      <c r="M2388">
        <v>0</v>
      </c>
      <c r="N2388">
        <v>0</v>
      </c>
      <c r="O2388">
        <v>11444</v>
      </c>
    </row>
    <row r="2389" spans="1:15">
      <c r="A2389" t="s">
        <v>52</v>
      </c>
      <c r="B2389" t="s">
        <v>40</v>
      </c>
      <c r="C2389" t="s">
        <v>42</v>
      </c>
      <c r="D2389" t="s">
        <v>33</v>
      </c>
      <c r="E2389">
        <v>21</v>
      </c>
      <c r="F2389" t="str">
        <f t="shared" si="37"/>
        <v>Aggregate1-in-2August Typical Event Day100% Cycling21</v>
      </c>
      <c r="G2389">
        <v>25.52243</v>
      </c>
      <c r="H2389">
        <v>21.951000000000001</v>
      </c>
      <c r="I2389">
        <v>71.862200000000001</v>
      </c>
      <c r="J2389">
        <v>0</v>
      </c>
      <c r="K2389">
        <v>0</v>
      </c>
      <c r="L2389">
        <v>0</v>
      </c>
      <c r="M2389">
        <v>0</v>
      </c>
      <c r="N2389">
        <v>0</v>
      </c>
      <c r="O2389">
        <v>11444</v>
      </c>
    </row>
    <row r="2390" spans="1:15">
      <c r="A2390" t="s">
        <v>31</v>
      </c>
      <c r="B2390" t="s">
        <v>40</v>
      </c>
      <c r="C2390" t="s">
        <v>42</v>
      </c>
      <c r="D2390" t="s">
        <v>33</v>
      </c>
      <c r="E2390">
        <v>22</v>
      </c>
      <c r="F2390" t="str">
        <f t="shared" si="37"/>
        <v>Average Per Ton1-in-2August Typical Event Day100% Cycling22</v>
      </c>
      <c r="G2390">
        <v>0.43803730000000002</v>
      </c>
      <c r="H2390">
        <v>0.3863663</v>
      </c>
      <c r="I2390">
        <v>70.786600000000007</v>
      </c>
      <c r="J2390">
        <v>0</v>
      </c>
      <c r="K2390">
        <v>0</v>
      </c>
      <c r="L2390">
        <v>0</v>
      </c>
      <c r="M2390">
        <v>0</v>
      </c>
      <c r="N2390">
        <v>0</v>
      </c>
      <c r="O2390">
        <v>11444</v>
      </c>
    </row>
    <row r="2391" spans="1:15">
      <c r="A2391" t="s">
        <v>29</v>
      </c>
      <c r="B2391" t="s">
        <v>40</v>
      </c>
      <c r="C2391" t="s">
        <v>42</v>
      </c>
      <c r="D2391" t="s">
        <v>33</v>
      </c>
      <c r="E2391">
        <v>22</v>
      </c>
      <c r="F2391" t="str">
        <f t="shared" si="37"/>
        <v>Average Per Premise1-in-2August Typical Event Day100% Cycling22</v>
      </c>
      <c r="G2391">
        <v>1.9574450000000001</v>
      </c>
      <c r="H2391">
        <v>1.726545</v>
      </c>
      <c r="I2391">
        <v>70.786600000000007</v>
      </c>
      <c r="J2391">
        <v>0</v>
      </c>
      <c r="K2391">
        <v>0</v>
      </c>
      <c r="L2391">
        <v>0</v>
      </c>
      <c r="M2391">
        <v>0</v>
      </c>
      <c r="N2391">
        <v>0</v>
      </c>
      <c r="O2391">
        <v>11444</v>
      </c>
    </row>
    <row r="2392" spans="1:15">
      <c r="A2392" t="s">
        <v>30</v>
      </c>
      <c r="B2392" t="s">
        <v>40</v>
      </c>
      <c r="C2392" t="s">
        <v>42</v>
      </c>
      <c r="D2392" t="s">
        <v>33</v>
      </c>
      <c r="E2392">
        <v>22</v>
      </c>
      <c r="F2392" t="str">
        <f t="shared" si="37"/>
        <v>Average Per Device1-in-2August Typical Event Day100% Cycling22</v>
      </c>
      <c r="G2392">
        <v>1.587823</v>
      </c>
      <c r="H2392">
        <v>1.400523</v>
      </c>
      <c r="I2392">
        <v>70.786600000000007</v>
      </c>
      <c r="J2392">
        <v>0</v>
      </c>
      <c r="K2392">
        <v>0</v>
      </c>
      <c r="L2392">
        <v>0</v>
      </c>
      <c r="M2392">
        <v>0</v>
      </c>
      <c r="N2392">
        <v>0</v>
      </c>
      <c r="O2392">
        <v>11444</v>
      </c>
    </row>
    <row r="2393" spans="1:15">
      <c r="A2393" t="s">
        <v>52</v>
      </c>
      <c r="B2393" t="s">
        <v>40</v>
      </c>
      <c r="C2393" t="s">
        <v>42</v>
      </c>
      <c r="D2393" t="s">
        <v>33</v>
      </c>
      <c r="E2393">
        <v>22</v>
      </c>
      <c r="F2393" t="str">
        <f t="shared" si="37"/>
        <v>Aggregate1-in-2August Typical Event Day100% Cycling22</v>
      </c>
      <c r="G2393">
        <v>22.401009999999999</v>
      </c>
      <c r="H2393">
        <v>19.758579999999998</v>
      </c>
      <c r="I2393">
        <v>70.786600000000007</v>
      </c>
      <c r="J2393">
        <v>0</v>
      </c>
      <c r="K2393">
        <v>0</v>
      </c>
      <c r="L2393">
        <v>0</v>
      </c>
      <c r="M2393">
        <v>0</v>
      </c>
      <c r="N2393">
        <v>0</v>
      </c>
      <c r="O2393">
        <v>11444</v>
      </c>
    </row>
    <row r="2394" spans="1:15">
      <c r="A2394" t="s">
        <v>31</v>
      </c>
      <c r="B2394" t="s">
        <v>40</v>
      </c>
      <c r="C2394" t="s">
        <v>42</v>
      </c>
      <c r="D2394" t="s">
        <v>33</v>
      </c>
      <c r="E2394">
        <v>23</v>
      </c>
      <c r="F2394" t="str">
        <f t="shared" si="37"/>
        <v>Average Per Ton1-in-2August Typical Event Day100% Cycling23</v>
      </c>
      <c r="G2394">
        <v>0.35535899999999998</v>
      </c>
      <c r="H2394">
        <v>0.32109260000000001</v>
      </c>
      <c r="I2394">
        <v>69.234499999999997</v>
      </c>
      <c r="J2394">
        <v>0</v>
      </c>
      <c r="K2394">
        <v>0</v>
      </c>
      <c r="L2394">
        <v>0</v>
      </c>
      <c r="M2394">
        <v>0</v>
      </c>
      <c r="N2394">
        <v>0</v>
      </c>
      <c r="O2394">
        <v>11444</v>
      </c>
    </row>
    <row r="2395" spans="1:15">
      <c r="A2395" t="s">
        <v>29</v>
      </c>
      <c r="B2395" t="s">
        <v>40</v>
      </c>
      <c r="C2395" t="s">
        <v>42</v>
      </c>
      <c r="D2395" t="s">
        <v>33</v>
      </c>
      <c r="E2395">
        <v>23</v>
      </c>
      <c r="F2395" t="str">
        <f t="shared" si="37"/>
        <v>Average Per Premise1-in-2August Typical Event Day100% Cycling23</v>
      </c>
      <c r="G2395">
        <v>1.5879829999999999</v>
      </c>
      <c r="H2395">
        <v>1.434858</v>
      </c>
      <c r="I2395">
        <v>69.234499999999997</v>
      </c>
      <c r="J2395">
        <v>0</v>
      </c>
      <c r="K2395">
        <v>0</v>
      </c>
      <c r="L2395">
        <v>0</v>
      </c>
      <c r="M2395">
        <v>0</v>
      </c>
      <c r="N2395">
        <v>0</v>
      </c>
      <c r="O2395">
        <v>11444</v>
      </c>
    </row>
    <row r="2396" spans="1:15">
      <c r="A2396" t="s">
        <v>30</v>
      </c>
      <c r="B2396" t="s">
        <v>40</v>
      </c>
      <c r="C2396" t="s">
        <v>42</v>
      </c>
      <c r="D2396" t="s">
        <v>33</v>
      </c>
      <c r="E2396">
        <v>23</v>
      </c>
      <c r="F2396" t="str">
        <f t="shared" si="37"/>
        <v>Average Per Device1-in-2August Typical Event Day100% Cycling23</v>
      </c>
      <c r="G2396">
        <v>1.2881260000000001</v>
      </c>
      <c r="H2396">
        <v>1.163915</v>
      </c>
      <c r="I2396">
        <v>69.234499999999997</v>
      </c>
      <c r="J2396">
        <v>0</v>
      </c>
      <c r="K2396">
        <v>0</v>
      </c>
      <c r="L2396">
        <v>0</v>
      </c>
      <c r="M2396">
        <v>0</v>
      </c>
      <c r="N2396">
        <v>0</v>
      </c>
      <c r="O2396">
        <v>11444</v>
      </c>
    </row>
    <row r="2397" spans="1:15">
      <c r="A2397" t="s">
        <v>52</v>
      </c>
      <c r="B2397" t="s">
        <v>40</v>
      </c>
      <c r="C2397" t="s">
        <v>42</v>
      </c>
      <c r="D2397" t="s">
        <v>33</v>
      </c>
      <c r="E2397">
        <v>23</v>
      </c>
      <c r="F2397" t="str">
        <f t="shared" si="37"/>
        <v>Aggregate1-in-2August Typical Event Day100% Cycling23</v>
      </c>
      <c r="G2397">
        <v>18.172879999999999</v>
      </c>
      <c r="H2397">
        <v>16.42052</v>
      </c>
      <c r="I2397">
        <v>69.234499999999997</v>
      </c>
      <c r="J2397">
        <v>0</v>
      </c>
      <c r="K2397">
        <v>0</v>
      </c>
      <c r="L2397">
        <v>0</v>
      </c>
      <c r="M2397">
        <v>0</v>
      </c>
      <c r="N2397">
        <v>0</v>
      </c>
      <c r="O2397">
        <v>11444</v>
      </c>
    </row>
    <row r="2398" spans="1:15">
      <c r="A2398" t="s">
        <v>31</v>
      </c>
      <c r="B2398" t="s">
        <v>40</v>
      </c>
      <c r="C2398" t="s">
        <v>42</v>
      </c>
      <c r="D2398" t="s">
        <v>33</v>
      </c>
      <c r="E2398">
        <v>24</v>
      </c>
      <c r="F2398" t="str">
        <f t="shared" si="37"/>
        <v>Average Per Ton1-in-2August Typical Event Day100% Cycling24</v>
      </c>
      <c r="G2398">
        <v>0.27674199999999999</v>
      </c>
      <c r="H2398">
        <v>0.25645479999999998</v>
      </c>
      <c r="I2398">
        <v>67.892899999999997</v>
      </c>
      <c r="J2398">
        <v>0</v>
      </c>
      <c r="K2398">
        <v>0</v>
      </c>
      <c r="L2398">
        <v>0</v>
      </c>
      <c r="M2398">
        <v>0</v>
      </c>
      <c r="N2398">
        <v>0</v>
      </c>
      <c r="O2398">
        <v>11444</v>
      </c>
    </row>
    <row r="2399" spans="1:15">
      <c r="A2399" t="s">
        <v>29</v>
      </c>
      <c r="B2399" t="s">
        <v>40</v>
      </c>
      <c r="C2399" t="s">
        <v>42</v>
      </c>
      <c r="D2399" t="s">
        <v>33</v>
      </c>
      <c r="E2399">
        <v>24</v>
      </c>
      <c r="F2399" t="str">
        <f t="shared" si="37"/>
        <v>Average Per Premise1-in-2August Typical Event Day100% Cycling24</v>
      </c>
      <c r="G2399">
        <v>1.2366699999999999</v>
      </c>
      <c r="H2399">
        <v>1.1460129999999999</v>
      </c>
      <c r="I2399">
        <v>67.892899999999997</v>
      </c>
      <c r="J2399">
        <v>0</v>
      </c>
      <c r="K2399">
        <v>0</v>
      </c>
      <c r="L2399">
        <v>0</v>
      </c>
      <c r="M2399">
        <v>0</v>
      </c>
      <c r="N2399">
        <v>0</v>
      </c>
      <c r="O2399">
        <v>11444</v>
      </c>
    </row>
    <row r="2400" spans="1:15">
      <c r="A2400" t="s">
        <v>30</v>
      </c>
      <c r="B2400" t="s">
        <v>40</v>
      </c>
      <c r="C2400" t="s">
        <v>42</v>
      </c>
      <c r="D2400" t="s">
        <v>33</v>
      </c>
      <c r="E2400">
        <v>24</v>
      </c>
      <c r="F2400" t="str">
        <f t="shared" si="37"/>
        <v>Average Per Device1-in-2August Typical Event Day100% Cycling24</v>
      </c>
      <c r="G2400">
        <v>1.0031509999999999</v>
      </c>
      <c r="H2400">
        <v>0.92961210000000005</v>
      </c>
      <c r="I2400">
        <v>67.892899999999997</v>
      </c>
      <c r="J2400">
        <v>0</v>
      </c>
      <c r="K2400">
        <v>0</v>
      </c>
      <c r="L2400">
        <v>0</v>
      </c>
      <c r="M2400">
        <v>0</v>
      </c>
      <c r="N2400">
        <v>0</v>
      </c>
      <c r="O2400">
        <v>11444</v>
      </c>
    </row>
    <row r="2401" spans="1:15">
      <c r="A2401" t="s">
        <v>52</v>
      </c>
      <c r="B2401" t="s">
        <v>40</v>
      </c>
      <c r="C2401" t="s">
        <v>42</v>
      </c>
      <c r="D2401" t="s">
        <v>33</v>
      </c>
      <c r="E2401">
        <v>24</v>
      </c>
      <c r="F2401" t="str">
        <f t="shared" si="37"/>
        <v>Aggregate1-in-2August Typical Event Day100% Cycling24</v>
      </c>
      <c r="G2401">
        <v>14.15245</v>
      </c>
      <c r="H2401">
        <v>13.11497</v>
      </c>
      <c r="I2401">
        <v>67.892899999999997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11444</v>
      </c>
    </row>
    <row r="2402" spans="1:15">
      <c r="A2402" t="s">
        <v>31</v>
      </c>
      <c r="B2402" t="s">
        <v>40</v>
      </c>
      <c r="C2402" t="s">
        <v>42</v>
      </c>
      <c r="D2402" t="s">
        <v>32</v>
      </c>
      <c r="E2402">
        <v>1</v>
      </c>
      <c r="F2402" t="str">
        <f t="shared" si="37"/>
        <v>Average Per Ton1-in-2August Typical Event Day50% Cycling1</v>
      </c>
      <c r="G2402">
        <v>0.24726429999999999</v>
      </c>
      <c r="H2402">
        <v>0.24726429999999999</v>
      </c>
      <c r="I2402">
        <v>68.184100000000001</v>
      </c>
      <c r="J2402">
        <v>0</v>
      </c>
      <c r="K2402">
        <v>0</v>
      </c>
      <c r="L2402">
        <v>0</v>
      </c>
      <c r="M2402">
        <v>0</v>
      </c>
      <c r="N2402">
        <v>0</v>
      </c>
      <c r="O2402">
        <v>12158</v>
      </c>
    </row>
    <row r="2403" spans="1:15">
      <c r="A2403" t="s">
        <v>29</v>
      </c>
      <c r="B2403" t="s">
        <v>40</v>
      </c>
      <c r="C2403" t="s">
        <v>42</v>
      </c>
      <c r="D2403" t="s">
        <v>32</v>
      </c>
      <c r="E2403">
        <v>1</v>
      </c>
      <c r="F2403" t="str">
        <f t="shared" si="37"/>
        <v>Average Per Premise1-in-2August Typical Event Day50% Cycling1</v>
      </c>
      <c r="G2403">
        <v>1.017558</v>
      </c>
      <c r="H2403">
        <v>1.017558</v>
      </c>
      <c r="I2403">
        <v>68.184100000000001</v>
      </c>
      <c r="J2403">
        <v>0</v>
      </c>
      <c r="K2403">
        <v>0</v>
      </c>
      <c r="L2403">
        <v>0</v>
      </c>
      <c r="M2403">
        <v>0</v>
      </c>
      <c r="N2403">
        <v>0</v>
      </c>
      <c r="O2403">
        <v>12158</v>
      </c>
    </row>
    <row r="2404" spans="1:15">
      <c r="A2404" t="s">
        <v>30</v>
      </c>
      <c r="B2404" t="s">
        <v>40</v>
      </c>
      <c r="C2404" t="s">
        <v>42</v>
      </c>
      <c r="D2404" t="s">
        <v>32</v>
      </c>
      <c r="E2404">
        <v>1</v>
      </c>
      <c r="F2404" t="str">
        <f t="shared" si="37"/>
        <v>Average Per Device1-in-2August Typical Event Day50% Cycling1</v>
      </c>
      <c r="G2404">
        <v>0.8657435</v>
      </c>
      <c r="H2404">
        <v>0.8657435</v>
      </c>
      <c r="I2404">
        <v>68.184100000000001</v>
      </c>
      <c r="J2404">
        <v>0</v>
      </c>
      <c r="K2404">
        <v>0</v>
      </c>
      <c r="L2404">
        <v>0</v>
      </c>
      <c r="M2404">
        <v>0</v>
      </c>
      <c r="N2404">
        <v>0</v>
      </c>
      <c r="O2404">
        <v>12158</v>
      </c>
    </row>
    <row r="2405" spans="1:15">
      <c r="A2405" t="s">
        <v>52</v>
      </c>
      <c r="B2405" t="s">
        <v>40</v>
      </c>
      <c r="C2405" t="s">
        <v>42</v>
      </c>
      <c r="D2405" t="s">
        <v>32</v>
      </c>
      <c r="E2405">
        <v>1</v>
      </c>
      <c r="F2405" t="str">
        <f t="shared" si="37"/>
        <v>Aggregate1-in-2August Typical Event Day50% Cycling1</v>
      </c>
      <c r="G2405">
        <v>12.37147</v>
      </c>
      <c r="H2405">
        <v>12.37147</v>
      </c>
      <c r="I2405">
        <v>68.184100000000001</v>
      </c>
      <c r="J2405">
        <v>0</v>
      </c>
      <c r="K2405">
        <v>0</v>
      </c>
      <c r="L2405">
        <v>0</v>
      </c>
      <c r="M2405">
        <v>0</v>
      </c>
      <c r="N2405">
        <v>0</v>
      </c>
      <c r="O2405">
        <v>12158</v>
      </c>
    </row>
    <row r="2406" spans="1:15">
      <c r="A2406" t="s">
        <v>31</v>
      </c>
      <c r="B2406" t="s">
        <v>40</v>
      </c>
      <c r="C2406" t="s">
        <v>42</v>
      </c>
      <c r="D2406" t="s">
        <v>32</v>
      </c>
      <c r="E2406">
        <v>2</v>
      </c>
      <c r="F2406" t="str">
        <f t="shared" si="37"/>
        <v>Average Per Ton1-in-2August Typical Event Day50% Cycling2</v>
      </c>
      <c r="G2406">
        <v>0.21659929999999999</v>
      </c>
      <c r="H2406">
        <v>0.21659929999999999</v>
      </c>
      <c r="I2406">
        <v>68.153999999999996</v>
      </c>
      <c r="J2406">
        <v>0</v>
      </c>
      <c r="K2406">
        <v>0</v>
      </c>
      <c r="L2406">
        <v>0</v>
      </c>
      <c r="M2406">
        <v>0</v>
      </c>
      <c r="N2406">
        <v>0</v>
      </c>
      <c r="O2406">
        <v>12158</v>
      </c>
    </row>
    <row r="2407" spans="1:15">
      <c r="A2407" t="s">
        <v>29</v>
      </c>
      <c r="B2407" t="s">
        <v>40</v>
      </c>
      <c r="C2407" t="s">
        <v>42</v>
      </c>
      <c r="D2407" t="s">
        <v>32</v>
      </c>
      <c r="E2407">
        <v>2</v>
      </c>
      <c r="F2407" t="str">
        <f t="shared" si="37"/>
        <v>Average Per Premise1-in-2August Typical Event Day50% Cycling2</v>
      </c>
      <c r="G2407">
        <v>0.89136380000000004</v>
      </c>
      <c r="H2407">
        <v>0.89136380000000004</v>
      </c>
      <c r="I2407">
        <v>68.153999999999996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12158</v>
      </c>
    </row>
    <row r="2408" spans="1:15">
      <c r="A2408" t="s">
        <v>30</v>
      </c>
      <c r="B2408" t="s">
        <v>40</v>
      </c>
      <c r="C2408" t="s">
        <v>42</v>
      </c>
      <c r="D2408" t="s">
        <v>32</v>
      </c>
      <c r="E2408">
        <v>2</v>
      </c>
      <c r="F2408" t="str">
        <f t="shared" si="37"/>
        <v>Average Per Device1-in-2August Typical Event Day50% Cycling2</v>
      </c>
      <c r="G2408">
        <v>0.75837650000000001</v>
      </c>
      <c r="H2408">
        <v>0.75837650000000001</v>
      </c>
      <c r="I2408">
        <v>68.153999999999996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12158</v>
      </c>
    </row>
    <row r="2409" spans="1:15">
      <c r="A2409" t="s">
        <v>52</v>
      </c>
      <c r="B2409" t="s">
        <v>40</v>
      </c>
      <c r="C2409" t="s">
        <v>42</v>
      </c>
      <c r="D2409" t="s">
        <v>32</v>
      </c>
      <c r="E2409">
        <v>2</v>
      </c>
      <c r="F2409" t="str">
        <f t="shared" si="37"/>
        <v>Aggregate1-in-2August Typical Event Day50% Cycling2</v>
      </c>
      <c r="G2409">
        <v>10.837199999999999</v>
      </c>
      <c r="H2409">
        <v>10.837199999999999</v>
      </c>
      <c r="I2409">
        <v>68.153999999999996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12158</v>
      </c>
    </row>
    <row r="2410" spans="1:15">
      <c r="A2410" t="s">
        <v>31</v>
      </c>
      <c r="B2410" t="s">
        <v>40</v>
      </c>
      <c r="C2410" t="s">
        <v>42</v>
      </c>
      <c r="D2410" t="s">
        <v>32</v>
      </c>
      <c r="E2410">
        <v>3</v>
      </c>
      <c r="F2410" t="str">
        <f t="shared" si="37"/>
        <v>Average Per Ton1-in-2August Typical Event Day50% Cycling3</v>
      </c>
      <c r="G2410">
        <v>0.1919429</v>
      </c>
      <c r="H2410">
        <v>0.1919429</v>
      </c>
      <c r="I2410">
        <v>67.712999999999994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12158</v>
      </c>
    </row>
    <row r="2411" spans="1:15">
      <c r="A2411" t="s">
        <v>29</v>
      </c>
      <c r="B2411" t="s">
        <v>40</v>
      </c>
      <c r="C2411" t="s">
        <v>42</v>
      </c>
      <c r="D2411" t="s">
        <v>32</v>
      </c>
      <c r="E2411">
        <v>3</v>
      </c>
      <c r="F2411" t="str">
        <f t="shared" si="37"/>
        <v>Average Per Premise1-in-2August Typical Event Day50% Cycling3</v>
      </c>
      <c r="G2411">
        <v>0.78989600000000004</v>
      </c>
      <c r="H2411">
        <v>0.78989600000000004</v>
      </c>
      <c r="I2411">
        <v>67.712999999999994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12158</v>
      </c>
    </row>
    <row r="2412" spans="1:15">
      <c r="A2412" t="s">
        <v>30</v>
      </c>
      <c r="B2412" t="s">
        <v>40</v>
      </c>
      <c r="C2412" t="s">
        <v>42</v>
      </c>
      <c r="D2412" t="s">
        <v>32</v>
      </c>
      <c r="E2412">
        <v>3</v>
      </c>
      <c r="F2412" t="str">
        <f t="shared" si="37"/>
        <v>Average Per Device1-in-2August Typical Event Day50% Cycling3</v>
      </c>
      <c r="G2412">
        <v>0.67204730000000001</v>
      </c>
      <c r="H2412">
        <v>0.67204730000000001</v>
      </c>
      <c r="I2412">
        <v>67.712999999999994</v>
      </c>
      <c r="J2412">
        <v>0</v>
      </c>
      <c r="K2412">
        <v>0</v>
      </c>
      <c r="L2412">
        <v>0</v>
      </c>
      <c r="M2412">
        <v>0</v>
      </c>
      <c r="N2412">
        <v>0</v>
      </c>
      <c r="O2412">
        <v>12158</v>
      </c>
    </row>
    <row r="2413" spans="1:15">
      <c r="A2413" t="s">
        <v>52</v>
      </c>
      <c r="B2413" t="s">
        <v>40</v>
      </c>
      <c r="C2413" t="s">
        <v>42</v>
      </c>
      <c r="D2413" t="s">
        <v>32</v>
      </c>
      <c r="E2413">
        <v>3</v>
      </c>
      <c r="F2413" t="str">
        <f t="shared" si="37"/>
        <v>Aggregate1-in-2August Typical Event Day50% Cycling3</v>
      </c>
      <c r="G2413">
        <v>9.6035559999999993</v>
      </c>
      <c r="H2413">
        <v>9.6035559999999993</v>
      </c>
      <c r="I2413">
        <v>67.712999999999994</v>
      </c>
      <c r="J2413">
        <v>0</v>
      </c>
      <c r="K2413">
        <v>0</v>
      </c>
      <c r="L2413">
        <v>0</v>
      </c>
      <c r="M2413">
        <v>0</v>
      </c>
      <c r="N2413">
        <v>0</v>
      </c>
      <c r="O2413">
        <v>12158</v>
      </c>
    </row>
    <row r="2414" spans="1:15">
      <c r="A2414" t="s">
        <v>31</v>
      </c>
      <c r="B2414" t="s">
        <v>40</v>
      </c>
      <c r="C2414" t="s">
        <v>42</v>
      </c>
      <c r="D2414" t="s">
        <v>32</v>
      </c>
      <c r="E2414">
        <v>4</v>
      </c>
      <c r="F2414" t="str">
        <f t="shared" si="37"/>
        <v>Average Per Ton1-in-2August Typical Event Day50% Cycling4</v>
      </c>
      <c r="G2414">
        <v>0.1731885</v>
      </c>
      <c r="H2414">
        <v>0.1731885</v>
      </c>
      <c r="I2414">
        <v>67.175200000000004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12158</v>
      </c>
    </row>
    <row r="2415" spans="1:15">
      <c r="A2415" t="s">
        <v>29</v>
      </c>
      <c r="B2415" t="s">
        <v>40</v>
      </c>
      <c r="C2415" t="s">
        <v>42</v>
      </c>
      <c r="D2415" t="s">
        <v>32</v>
      </c>
      <c r="E2415">
        <v>4</v>
      </c>
      <c r="F2415" t="str">
        <f t="shared" si="37"/>
        <v>Average Per Premise1-in-2August Typical Event Day50% Cycling4</v>
      </c>
      <c r="G2415">
        <v>0.71271680000000004</v>
      </c>
      <c r="H2415">
        <v>0.71271680000000004</v>
      </c>
      <c r="I2415">
        <v>67.175200000000004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12158</v>
      </c>
    </row>
    <row r="2416" spans="1:15">
      <c r="A2416" t="s">
        <v>30</v>
      </c>
      <c r="B2416" t="s">
        <v>40</v>
      </c>
      <c r="C2416" t="s">
        <v>42</v>
      </c>
      <c r="D2416" t="s">
        <v>32</v>
      </c>
      <c r="E2416">
        <v>4</v>
      </c>
      <c r="F2416" t="str">
        <f t="shared" si="37"/>
        <v>Average Per Device1-in-2August Typical Event Day50% Cycling4</v>
      </c>
      <c r="G2416">
        <v>0.6063828</v>
      </c>
      <c r="H2416">
        <v>0.6063828</v>
      </c>
      <c r="I2416">
        <v>67.175200000000004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12158</v>
      </c>
    </row>
    <row r="2417" spans="1:15">
      <c r="A2417" t="s">
        <v>52</v>
      </c>
      <c r="B2417" t="s">
        <v>40</v>
      </c>
      <c r="C2417" t="s">
        <v>42</v>
      </c>
      <c r="D2417" t="s">
        <v>32</v>
      </c>
      <c r="E2417">
        <v>4</v>
      </c>
      <c r="F2417" t="str">
        <f t="shared" si="37"/>
        <v>Aggregate1-in-2August Typical Event Day50% Cycling4</v>
      </c>
      <c r="G2417">
        <v>8.6652109999999993</v>
      </c>
      <c r="H2417">
        <v>8.6652109999999993</v>
      </c>
      <c r="I2417">
        <v>67.175200000000004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12158</v>
      </c>
    </row>
    <row r="2418" spans="1:15">
      <c r="A2418" t="s">
        <v>31</v>
      </c>
      <c r="B2418" t="s">
        <v>40</v>
      </c>
      <c r="C2418" t="s">
        <v>42</v>
      </c>
      <c r="D2418" t="s">
        <v>32</v>
      </c>
      <c r="E2418">
        <v>5</v>
      </c>
      <c r="F2418" t="str">
        <f t="shared" si="37"/>
        <v>Average Per Ton1-in-2August Typical Event Day50% Cycling5</v>
      </c>
      <c r="G2418">
        <v>0.161186</v>
      </c>
      <c r="H2418">
        <v>0.161186</v>
      </c>
      <c r="I2418">
        <v>66.6233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12158</v>
      </c>
    </row>
    <row r="2419" spans="1:15">
      <c r="A2419" t="s">
        <v>29</v>
      </c>
      <c r="B2419" t="s">
        <v>40</v>
      </c>
      <c r="C2419" t="s">
        <v>42</v>
      </c>
      <c r="D2419" t="s">
        <v>32</v>
      </c>
      <c r="E2419">
        <v>5</v>
      </c>
      <c r="F2419" t="str">
        <f t="shared" si="37"/>
        <v>Average Per Premise1-in-2August Typical Event Day50% Cycling5</v>
      </c>
      <c r="G2419">
        <v>0.6633232</v>
      </c>
      <c r="H2419">
        <v>0.6633232</v>
      </c>
      <c r="I2419">
        <v>66.6233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12158</v>
      </c>
    </row>
    <row r="2420" spans="1:15">
      <c r="A2420" t="s">
        <v>30</v>
      </c>
      <c r="B2420" t="s">
        <v>40</v>
      </c>
      <c r="C2420" t="s">
        <v>42</v>
      </c>
      <c r="D2420" t="s">
        <v>32</v>
      </c>
      <c r="E2420">
        <v>5</v>
      </c>
      <c r="F2420" t="str">
        <f t="shared" si="37"/>
        <v>Average Per Device1-in-2August Typical Event Day50% Cycling5</v>
      </c>
      <c r="G2420">
        <v>0.56435849999999999</v>
      </c>
      <c r="H2420">
        <v>0.56435849999999999</v>
      </c>
      <c r="I2420">
        <v>66.6233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12158</v>
      </c>
    </row>
    <row r="2421" spans="1:15">
      <c r="A2421" t="s">
        <v>52</v>
      </c>
      <c r="B2421" t="s">
        <v>40</v>
      </c>
      <c r="C2421" t="s">
        <v>42</v>
      </c>
      <c r="D2421" t="s">
        <v>32</v>
      </c>
      <c r="E2421">
        <v>5</v>
      </c>
      <c r="F2421" t="str">
        <f t="shared" si="37"/>
        <v>Aggregate1-in-2August Typical Event Day50% Cycling5</v>
      </c>
      <c r="G2421">
        <v>8.0646830000000005</v>
      </c>
      <c r="H2421">
        <v>8.0646830000000005</v>
      </c>
      <c r="I2421">
        <v>66.6233</v>
      </c>
      <c r="J2421">
        <v>0</v>
      </c>
      <c r="K2421">
        <v>0</v>
      </c>
      <c r="L2421">
        <v>0</v>
      </c>
      <c r="M2421">
        <v>0</v>
      </c>
      <c r="N2421">
        <v>0</v>
      </c>
      <c r="O2421">
        <v>12158</v>
      </c>
    </row>
    <row r="2422" spans="1:15">
      <c r="A2422" t="s">
        <v>31</v>
      </c>
      <c r="B2422" t="s">
        <v>40</v>
      </c>
      <c r="C2422" t="s">
        <v>42</v>
      </c>
      <c r="D2422" t="s">
        <v>32</v>
      </c>
      <c r="E2422">
        <v>6</v>
      </c>
      <c r="F2422" t="str">
        <f t="shared" si="37"/>
        <v>Average Per Ton1-in-2August Typical Event Day50% Cycling6</v>
      </c>
      <c r="G2422">
        <v>0.1687958</v>
      </c>
      <c r="H2422">
        <v>0.1687958</v>
      </c>
      <c r="I2422">
        <v>66.361900000000006</v>
      </c>
      <c r="J2422">
        <v>0</v>
      </c>
      <c r="K2422">
        <v>0</v>
      </c>
      <c r="L2422">
        <v>0</v>
      </c>
      <c r="M2422">
        <v>0</v>
      </c>
      <c r="N2422">
        <v>0</v>
      </c>
      <c r="O2422">
        <v>12158</v>
      </c>
    </row>
    <row r="2423" spans="1:15">
      <c r="A2423" t="s">
        <v>29</v>
      </c>
      <c r="B2423" t="s">
        <v>40</v>
      </c>
      <c r="C2423" t="s">
        <v>42</v>
      </c>
      <c r="D2423" t="s">
        <v>32</v>
      </c>
      <c r="E2423">
        <v>6</v>
      </c>
      <c r="F2423" t="str">
        <f t="shared" si="37"/>
        <v>Average Per Premise1-in-2August Typical Event Day50% Cycling6</v>
      </c>
      <c r="G2423">
        <v>0.69463960000000002</v>
      </c>
      <c r="H2423">
        <v>0.69463960000000002</v>
      </c>
      <c r="I2423">
        <v>66.361900000000006</v>
      </c>
      <c r="J2423">
        <v>0</v>
      </c>
      <c r="K2423">
        <v>0</v>
      </c>
      <c r="L2423">
        <v>0</v>
      </c>
      <c r="M2423">
        <v>0</v>
      </c>
      <c r="N2423">
        <v>0</v>
      </c>
      <c r="O2423">
        <v>12158</v>
      </c>
    </row>
    <row r="2424" spans="1:15">
      <c r="A2424" t="s">
        <v>30</v>
      </c>
      <c r="B2424" t="s">
        <v>40</v>
      </c>
      <c r="C2424" t="s">
        <v>42</v>
      </c>
      <c r="D2424" t="s">
        <v>32</v>
      </c>
      <c r="E2424">
        <v>6</v>
      </c>
      <c r="F2424" t="str">
        <f t="shared" si="37"/>
        <v>Average Per Device1-in-2August Typical Event Day50% Cycling6</v>
      </c>
      <c r="G2424">
        <v>0.59100269999999999</v>
      </c>
      <c r="H2424">
        <v>0.59100269999999999</v>
      </c>
      <c r="I2424">
        <v>66.361900000000006</v>
      </c>
      <c r="J2424">
        <v>0</v>
      </c>
      <c r="K2424">
        <v>0</v>
      </c>
      <c r="L2424">
        <v>0</v>
      </c>
      <c r="M2424">
        <v>0</v>
      </c>
      <c r="N2424">
        <v>0</v>
      </c>
      <c r="O2424">
        <v>12158</v>
      </c>
    </row>
    <row r="2425" spans="1:15">
      <c r="A2425" t="s">
        <v>52</v>
      </c>
      <c r="B2425" t="s">
        <v>40</v>
      </c>
      <c r="C2425" t="s">
        <v>42</v>
      </c>
      <c r="D2425" t="s">
        <v>32</v>
      </c>
      <c r="E2425">
        <v>6</v>
      </c>
      <c r="F2425" t="str">
        <f t="shared" si="37"/>
        <v>Aggregate1-in-2August Typical Event Day50% Cycling6</v>
      </c>
      <c r="G2425">
        <v>8.4454290000000007</v>
      </c>
      <c r="H2425">
        <v>8.4454290000000007</v>
      </c>
      <c r="I2425">
        <v>66.361900000000006</v>
      </c>
      <c r="J2425">
        <v>0</v>
      </c>
      <c r="K2425">
        <v>0</v>
      </c>
      <c r="L2425">
        <v>0</v>
      </c>
      <c r="M2425">
        <v>0</v>
      </c>
      <c r="N2425">
        <v>0</v>
      </c>
      <c r="O2425">
        <v>12158</v>
      </c>
    </row>
    <row r="2426" spans="1:15">
      <c r="A2426" t="s">
        <v>31</v>
      </c>
      <c r="B2426" t="s">
        <v>40</v>
      </c>
      <c r="C2426" t="s">
        <v>42</v>
      </c>
      <c r="D2426" t="s">
        <v>32</v>
      </c>
      <c r="E2426">
        <v>7</v>
      </c>
      <c r="F2426" t="str">
        <f t="shared" si="37"/>
        <v>Average Per Ton1-in-2August Typical Event Day50% Cycling7</v>
      </c>
      <c r="G2426">
        <v>0.19333330000000001</v>
      </c>
      <c r="H2426">
        <v>0.19333330000000001</v>
      </c>
      <c r="I2426">
        <v>68.561800000000005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12158</v>
      </c>
    </row>
    <row r="2427" spans="1:15">
      <c r="A2427" t="s">
        <v>29</v>
      </c>
      <c r="B2427" t="s">
        <v>40</v>
      </c>
      <c r="C2427" t="s">
        <v>42</v>
      </c>
      <c r="D2427" t="s">
        <v>32</v>
      </c>
      <c r="E2427">
        <v>7</v>
      </c>
      <c r="F2427" t="str">
        <f t="shared" si="37"/>
        <v>Average Per Premise1-in-2August Typical Event Day50% Cycling7</v>
      </c>
      <c r="G2427">
        <v>0.79561769999999998</v>
      </c>
      <c r="H2427">
        <v>0.79561769999999998</v>
      </c>
      <c r="I2427">
        <v>68.561800000000005</v>
      </c>
      <c r="J2427">
        <v>0</v>
      </c>
      <c r="K2427">
        <v>0</v>
      </c>
      <c r="L2427">
        <v>0</v>
      </c>
      <c r="M2427">
        <v>0</v>
      </c>
      <c r="N2427">
        <v>0</v>
      </c>
      <c r="O2427">
        <v>12158</v>
      </c>
    </row>
    <row r="2428" spans="1:15">
      <c r="A2428" t="s">
        <v>30</v>
      </c>
      <c r="B2428" t="s">
        <v>40</v>
      </c>
      <c r="C2428" t="s">
        <v>42</v>
      </c>
      <c r="D2428" t="s">
        <v>32</v>
      </c>
      <c r="E2428">
        <v>7</v>
      </c>
      <c r="F2428" t="str">
        <f t="shared" si="37"/>
        <v>Average Per Device1-in-2August Typical Event Day50% Cycling7</v>
      </c>
      <c r="G2428">
        <v>0.6769153</v>
      </c>
      <c r="H2428">
        <v>0.6769153</v>
      </c>
      <c r="I2428">
        <v>68.561800000000005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12158</v>
      </c>
    </row>
    <row r="2429" spans="1:15">
      <c r="A2429" t="s">
        <v>52</v>
      </c>
      <c r="B2429" t="s">
        <v>40</v>
      </c>
      <c r="C2429" t="s">
        <v>42</v>
      </c>
      <c r="D2429" t="s">
        <v>32</v>
      </c>
      <c r="E2429">
        <v>7</v>
      </c>
      <c r="F2429" t="str">
        <f t="shared" si="37"/>
        <v>Aggregate1-in-2August Typical Event Day50% Cycling7</v>
      </c>
      <c r="G2429">
        <v>9.6731200000000008</v>
      </c>
      <c r="H2429">
        <v>9.6731200000000008</v>
      </c>
      <c r="I2429">
        <v>68.561800000000005</v>
      </c>
      <c r="J2429">
        <v>0</v>
      </c>
      <c r="K2429">
        <v>0</v>
      </c>
      <c r="L2429">
        <v>0</v>
      </c>
      <c r="M2429">
        <v>0</v>
      </c>
      <c r="N2429">
        <v>0</v>
      </c>
      <c r="O2429">
        <v>12158</v>
      </c>
    </row>
    <row r="2430" spans="1:15">
      <c r="A2430" t="s">
        <v>31</v>
      </c>
      <c r="B2430" t="s">
        <v>40</v>
      </c>
      <c r="C2430" t="s">
        <v>42</v>
      </c>
      <c r="D2430" t="s">
        <v>32</v>
      </c>
      <c r="E2430">
        <v>8</v>
      </c>
      <c r="F2430" t="str">
        <f t="shared" si="37"/>
        <v>Average Per Ton1-in-2August Typical Event Day50% Cycling8</v>
      </c>
      <c r="G2430">
        <v>0.20764750000000001</v>
      </c>
      <c r="H2430">
        <v>0.20764750000000001</v>
      </c>
      <c r="I2430">
        <v>73.009100000000004</v>
      </c>
      <c r="J2430">
        <v>0</v>
      </c>
      <c r="K2430">
        <v>0</v>
      </c>
      <c r="L2430">
        <v>0</v>
      </c>
      <c r="M2430">
        <v>0</v>
      </c>
      <c r="N2430">
        <v>0</v>
      </c>
      <c r="O2430">
        <v>12158</v>
      </c>
    </row>
    <row r="2431" spans="1:15">
      <c r="A2431" t="s">
        <v>29</v>
      </c>
      <c r="B2431" t="s">
        <v>40</v>
      </c>
      <c r="C2431" t="s">
        <v>42</v>
      </c>
      <c r="D2431" t="s">
        <v>32</v>
      </c>
      <c r="E2431">
        <v>8</v>
      </c>
      <c r="F2431" t="str">
        <f t="shared" si="37"/>
        <v>Average Per Premise1-in-2August Typical Event Day50% Cycling8</v>
      </c>
      <c r="G2431">
        <v>0.85452470000000003</v>
      </c>
      <c r="H2431">
        <v>0.85452470000000003</v>
      </c>
      <c r="I2431">
        <v>73.009100000000004</v>
      </c>
      <c r="J2431">
        <v>0</v>
      </c>
      <c r="K2431">
        <v>0</v>
      </c>
      <c r="L2431">
        <v>0</v>
      </c>
      <c r="M2431">
        <v>0</v>
      </c>
      <c r="N2431">
        <v>0</v>
      </c>
      <c r="O2431">
        <v>12158</v>
      </c>
    </row>
    <row r="2432" spans="1:15">
      <c r="A2432" t="s">
        <v>30</v>
      </c>
      <c r="B2432" t="s">
        <v>40</v>
      </c>
      <c r="C2432" t="s">
        <v>42</v>
      </c>
      <c r="D2432" t="s">
        <v>32</v>
      </c>
      <c r="E2432">
        <v>8</v>
      </c>
      <c r="F2432" t="str">
        <f t="shared" si="37"/>
        <v>Average Per Device1-in-2August Typical Event Day50% Cycling8</v>
      </c>
      <c r="G2432">
        <v>0.7270337</v>
      </c>
      <c r="H2432">
        <v>0.7270337</v>
      </c>
      <c r="I2432">
        <v>73.009100000000004</v>
      </c>
      <c r="J2432">
        <v>0</v>
      </c>
      <c r="K2432">
        <v>0</v>
      </c>
      <c r="L2432">
        <v>0</v>
      </c>
      <c r="M2432">
        <v>0</v>
      </c>
      <c r="N2432">
        <v>0</v>
      </c>
      <c r="O2432">
        <v>12158</v>
      </c>
    </row>
    <row r="2433" spans="1:15">
      <c r="A2433" t="s">
        <v>52</v>
      </c>
      <c r="B2433" t="s">
        <v>40</v>
      </c>
      <c r="C2433" t="s">
        <v>42</v>
      </c>
      <c r="D2433" t="s">
        <v>32</v>
      </c>
      <c r="E2433">
        <v>8</v>
      </c>
      <c r="F2433" t="str">
        <f t="shared" si="37"/>
        <v>Aggregate1-in-2August Typical Event Day50% Cycling8</v>
      </c>
      <c r="G2433">
        <v>10.38931</v>
      </c>
      <c r="H2433">
        <v>10.38931</v>
      </c>
      <c r="I2433">
        <v>73.009100000000004</v>
      </c>
      <c r="J2433">
        <v>0</v>
      </c>
      <c r="K2433">
        <v>0</v>
      </c>
      <c r="L2433">
        <v>0</v>
      </c>
      <c r="M2433">
        <v>0</v>
      </c>
      <c r="N2433">
        <v>0</v>
      </c>
      <c r="O2433">
        <v>12158</v>
      </c>
    </row>
    <row r="2434" spans="1:15">
      <c r="A2434" t="s">
        <v>31</v>
      </c>
      <c r="B2434" t="s">
        <v>40</v>
      </c>
      <c r="C2434" t="s">
        <v>42</v>
      </c>
      <c r="D2434" t="s">
        <v>32</v>
      </c>
      <c r="E2434">
        <v>9</v>
      </c>
      <c r="F2434" t="str">
        <f t="shared" si="37"/>
        <v>Average Per Ton1-in-2August Typical Event Day50% Cycling9</v>
      </c>
      <c r="G2434">
        <v>0.22766549999999999</v>
      </c>
      <c r="H2434">
        <v>0.22766549999999999</v>
      </c>
      <c r="I2434">
        <v>77.957599999999999</v>
      </c>
      <c r="J2434">
        <v>0</v>
      </c>
      <c r="K2434">
        <v>0</v>
      </c>
      <c r="L2434">
        <v>0</v>
      </c>
      <c r="M2434">
        <v>0</v>
      </c>
      <c r="N2434">
        <v>0</v>
      </c>
      <c r="O2434">
        <v>12158</v>
      </c>
    </row>
    <row r="2435" spans="1:15">
      <c r="A2435" t="s">
        <v>29</v>
      </c>
      <c r="B2435" t="s">
        <v>40</v>
      </c>
      <c r="C2435" t="s">
        <v>42</v>
      </c>
      <c r="D2435" t="s">
        <v>32</v>
      </c>
      <c r="E2435">
        <v>9</v>
      </c>
      <c r="F2435" t="str">
        <f t="shared" ref="F2435:F2498" si="38">CONCATENATE(A2435,B2435,C2435,D2435,E2435)</f>
        <v>Average Per Premise1-in-2August Typical Event Day50% Cycling9</v>
      </c>
      <c r="G2435">
        <v>0.93690390000000001</v>
      </c>
      <c r="H2435">
        <v>0.93690390000000001</v>
      </c>
      <c r="I2435">
        <v>77.957599999999999</v>
      </c>
      <c r="J2435">
        <v>0</v>
      </c>
      <c r="K2435">
        <v>0</v>
      </c>
      <c r="L2435">
        <v>0</v>
      </c>
      <c r="M2435">
        <v>0</v>
      </c>
      <c r="N2435">
        <v>0</v>
      </c>
      <c r="O2435">
        <v>12158</v>
      </c>
    </row>
    <row r="2436" spans="1:15">
      <c r="A2436" t="s">
        <v>30</v>
      </c>
      <c r="B2436" t="s">
        <v>40</v>
      </c>
      <c r="C2436" t="s">
        <v>42</v>
      </c>
      <c r="D2436" t="s">
        <v>32</v>
      </c>
      <c r="E2436">
        <v>9</v>
      </c>
      <c r="F2436" t="str">
        <f t="shared" si="38"/>
        <v>Average Per Device1-in-2August Typical Event Day50% Cycling9</v>
      </c>
      <c r="G2436">
        <v>0.79712229999999995</v>
      </c>
      <c r="H2436">
        <v>0.79712229999999995</v>
      </c>
      <c r="I2436">
        <v>77.957599999999999</v>
      </c>
      <c r="J2436">
        <v>0</v>
      </c>
      <c r="K2436">
        <v>0</v>
      </c>
      <c r="L2436">
        <v>0</v>
      </c>
      <c r="M2436">
        <v>0</v>
      </c>
      <c r="N2436">
        <v>0</v>
      </c>
      <c r="O2436">
        <v>12158</v>
      </c>
    </row>
    <row r="2437" spans="1:15">
      <c r="A2437" t="s">
        <v>52</v>
      </c>
      <c r="B2437" t="s">
        <v>40</v>
      </c>
      <c r="C2437" t="s">
        <v>42</v>
      </c>
      <c r="D2437" t="s">
        <v>32</v>
      </c>
      <c r="E2437">
        <v>9</v>
      </c>
      <c r="F2437" t="str">
        <f t="shared" si="38"/>
        <v>Aggregate1-in-2August Typical Event Day50% Cycling9</v>
      </c>
      <c r="G2437">
        <v>11.390879999999999</v>
      </c>
      <c r="H2437">
        <v>11.390879999999999</v>
      </c>
      <c r="I2437">
        <v>77.957599999999999</v>
      </c>
      <c r="J2437">
        <v>0</v>
      </c>
      <c r="K2437">
        <v>0</v>
      </c>
      <c r="L2437">
        <v>0</v>
      </c>
      <c r="M2437">
        <v>0</v>
      </c>
      <c r="N2437">
        <v>0</v>
      </c>
      <c r="O2437">
        <v>12158</v>
      </c>
    </row>
    <row r="2438" spans="1:15">
      <c r="A2438" t="s">
        <v>31</v>
      </c>
      <c r="B2438" t="s">
        <v>40</v>
      </c>
      <c r="C2438" t="s">
        <v>42</v>
      </c>
      <c r="D2438" t="s">
        <v>32</v>
      </c>
      <c r="E2438">
        <v>10</v>
      </c>
      <c r="F2438" t="str">
        <f t="shared" si="38"/>
        <v>Average Per Ton1-in-2August Typical Event Day50% Cycling10</v>
      </c>
      <c r="G2438">
        <v>0.25560759999999999</v>
      </c>
      <c r="H2438">
        <v>0.25560759999999999</v>
      </c>
      <c r="I2438">
        <v>81.540899999999993</v>
      </c>
      <c r="J2438">
        <v>0</v>
      </c>
      <c r="K2438">
        <v>0</v>
      </c>
      <c r="L2438">
        <v>0</v>
      </c>
      <c r="M2438">
        <v>0</v>
      </c>
      <c r="N2438">
        <v>0</v>
      </c>
      <c r="O2438">
        <v>12158</v>
      </c>
    </row>
    <row r="2439" spans="1:15">
      <c r="A2439" t="s">
        <v>29</v>
      </c>
      <c r="B2439" t="s">
        <v>40</v>
      </c>
      <c r="C2439" t="s">
        <v>42</v>
      </c>
      <c r="D2439" t="s">
        <v>32</v>
      </c>
      <c r="E2439">
        <v>10</v>
      </c>
      <c r="F2439" t="str">
        <f t="shared" si="38"/>
        <v>Average Per Premise1-in-2August Typical Event Day50% Cycling10</v>
      </c>
      <c r="G2439">
        <v>1.051893</v>
      </c>
      <c r="H2439">
        <v>1.051893</v>
      </c>
      <c r="I2439">
        <v>81.540899999999993</v>
      </c>
      <c r="J2439">
        <v>0</v>
      </c>
      <c r="K2439">
        <v>0</v>
      </c>
      <c r="L2439">
        <v>0</v>
      </c>
      <c r="M2439">
        <v>0</v>
      </c>
      <c r="N2439">
        <v>0</v>
      </c>
      <c r="O2439">
        <v>12158</v>
      </c>
    </row>
    <row r="2440" spans="1:15">
      <c r="A2440" t="s">
        <v>30</v>
      </c>
      <c r="B2440" t="s">
        <v>40</v>
      </c>
      <c r="C2440" t="s">
        <v>42</v>
      </c>
      <c r="D2440" t="s">
        <v>32</v>
      </c>
      <c r="E2440">
        <v>10</v>
      </c>
      <c r="F2440" t="str">
        <f t="shared" si="38"/>
        <v>Average Per Device1-in-2August Typical Event Day50% Cycling10</v>
      </c>
      <c r="G2440">
        <v>0.89495579999999997</v>
      </c>
      <c r="H2440">
        <v>0.89495579999999997</v>
      </c>
      <c r="I2440">
        <v>81.540899999999993</v>
      </c>
      <c r="J2440">
        <v>0</v>
      </c>
      <c r="K2440">
        <v>0</v>
      </c>
      <c r="L2440">
        <v>0</v>
      </c>
      <c r="M2440">
        <v>0</v>
      </c>
      <c r="N2440">
        <v>0</v>
      </c>
      <c r="O2440">
        <v>12158</v>
      </c>
    </row>
    <row r="2441" spans="1:15">
      <c r="A2441" t="s">
        <v>52</v>
      </c>
      <c r="B2441" t="s">
        <v>40</v>
      </c>
      <c r="C2441" t="s">
        <v>42</v>
      </c>
      <c r="D2441" t="s">
        <v>32</v>
      </c>
      <c r="E2441">
        <v>10</v>
      </c>
      <c r="F2441" t="str">
        <f t="shared" si="38"/>
        <v>Aggregate1-in-2August Typical Event Day50% Cycling10</v>
      </c>
      <c r="G2441">
        <v>12.788919999999999</v>
      </c>
      <c r="H2441">
        <v>12.788919999999999</v>
      </c>
      <c r="I2441">
        <v>81.540899999999993</v>
      </c>
      <c r="J2441">
        <v>0</v>
      </c>
      <c r="K2441">
        <v>0</v>
      </c>
      <c r="L2441">
        <v>0</v>
      </c>
      <c r="M2441">
        <v>0</v>
      </c>
      <c r="N2441">
        <v>0</v>
      </c>
      <c r="O2441">
        <v>12158</v>
      </c>
    </row>
    <row r="2442" spans="1:15">
      <c r="A2442" t="s">
        <v>31</v>
      </c>
      <c r="B2442" t="s">
        <v>40</v>
      </c>
      <c r="C2442" t="s">
        <v>42</v>
      </c>
      <c r="D2442" t="s">
        <v>32</v>
      </c>
      <c r="E2442">
        <v>11</v>
      </c>
      <c r="F2442" t="str">
        <f t="shared" si="38"/>
        <v>Average Per Ton1-in-2August Typical Event Day50% Cycling11</v>
      </c>
      <c r="G2442">
        <v>0.30910090000000001</v>
      </c>
      <c r="H2442">
        <v>0.30910090000000001</v>
      </c>
      <c r="I2442">
        <v>83.563599999999994</v>
      </c>
      <c r="J2442">
        <v>0</v>
      </c>
      <c r="K2442">
        <v>0</v>
      </c>
      <c r="L2442">
        <v>0</v>
      </c>
      <c r="M2442">
        <v>0</v>
      </c>
      <c r="N2442">
        <v>0</v>
      </c>
      <c r="O2442">
        <v>12158</v>
      </c>
    </row>
    <row r="2443" spans="1:15">
      <c r="A2443" t="s">
        <v>29</v>
      </c>
      <c r="B2443" t="s">
        <v>40</v>
      </c>
      <c r="C2443" t="s">
        <v>42</v>
      </c>
      <c r="D2443" t="s">
        <v>32</v>
      </c>
      <c r="E2443">
        <v>11</v>
      </c>
      <c r="F2443" t="str">
        <f t="shared" si="38"/>
        <v>Average Per Premise1-in-2August Typical Event Day50% Cycling11</v>
      </c>
      <c r="G2443">
        <v>1.2720320000000001</v>
      </c>
      <c r="H2443">
        <v>1.2720320000000001</v>
      </c>
      <c r="I2443">
        <v>83.563599999999994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12158</v>
      </c>
    </row>
    <row r="2444" spans="1:15">
      <c r="A2444" t="s">
        <v>30</v>
      </c>
      <c r="B2444" t="s">
        <v>40</v>
      </c>
      <c r="C2444" t="s">
        <v>42</v>
      </c>
      <c r="D2444" t="s">
        <v>32</v>
      </c>
      <c r="E2444">
        <v>11</v>
      </c>
      <c r="F2444" t="str">
        <f t="shared" si="38"/>
        <v>Average Per Device1-in-2August Typical Event Day50% Cycling11</v>
      </c>
      <c r="G2444">
        <v>1.0822510000000001</v>
      </c>
      <c r="H2444">
        <v>1.0822510000000001</v>
      </c>
      <c r="I2444">
        <v>83.563599999999994</v>
      </c>
      <c r="J2444">
        <v>0</v>
      </c>
      <c r="K2444">
        <v>0</v>
      </c>
      <c r="L2444">
        <v>0</v>
      </c>
      <c r="M2444">
        <v>0</v>
      </c>
      <c r="N2444">
        <v>0</v>
      </c>
      <c r="O2444">
        <v>12158</v>
      </c>
    </row>
    <row r="2445" spans="1:15">
      <c r="A2445" t="s">
        <v>52</v>
      </c>
      <c r="B2445" t="s">
        <v>40</v>
      </c>
      <c r="C2445" t="s">
        <v>42</v>
      </c>
      <c r="D2445" t="s">
        <v>32</v>
      </c>
      <c r="E2445">
        <v>11</v>
      </c>
      <c r="F2445" t="str">
        <f t="shared" si="38"/>
        <v>Aggregate1-in-2August Typical Event Day50% Cycling11</v>
      </c>
      <c r="G2445">
        <v>15.46537</v>
      </c>
      <c r="H2445">
        <v>15.46537</v>
      </c>
      <c r="I2445">
        <v>83.563599999999994</v>
      </c>
      <c r="J2445">
        <v>0</v>
      </c>
      <c r="K2445">
        <v>0</v>
      </c>
      <c r="L2445">
        <v>0</v>
      </c>
      <c r="M2445">
        <v>0</v>
      </c>
      <c r="N2445">
        <v>0</v>
      </c>
      <c r="O2445">
        <v>12158</v>
      </c>
    </row>
    <row r="2446" spans="1:15">
      <c r="A2446" t="s">
        <v>31</v>
      </c>
      <c r="B2446" t="s">
        <v>40</v>
      </c>
      <c r="C2446" t="s">
        <v>42</v>
      </c>
      <c r="D2446" t="s">
        <v>32</v>
      </c>
      <c r="E2446">
        <v>12</v>
      </c>
      <c r="F2446" t="str">
        <f t="shared" si="38"/>
        <v>Average Per Ton1-in-2August Typical Event Day50% Cycling12</v>
      </c>
      <c r="G2446">
        <v>0.3700563</v>
      </c>
      <c r="H2446">
        <v>0.3700563</v>
      </c>
      <c r="I2446">
        <v>85.733400000000003</v>
      </c>
      <c r="J2446">
        <v>0</v>
      </c>
      <c r="K2446">
        <v>0</v>
      </c>
      <c r="L2446">
        <v>0</v>
      </c>
      <c r="M2446">
        <v>0</v>
      </c>
      <c r="N2446">
        <v>0</v>
      </c>
      <c r="O2446">
        <v>12158</v>
      </c>
    </row>
    <row r="2447" spans="1:15">
      <c r="A2447" t="s">
        <v>29</v>
      </c>
      <c r="B2447" t="s">
        <v>40</v>
      </c>
      <c r="C2447" t="s">
        <v>42</v>
      </c>
      <c r="D2447" t="s">
        <v>32</v>
      </c>
      <c r="E2447">
        <v>12</v>
      </c>
      <c r="F2447" t="str">
        <f t="shared" si="38"/>
        <v>Average Per Premise1-in-2August Typical Event Day50% Cycling12</v>
      </c>
      <c r="G2447">
        <v>1.52288</v>
      </c>
      <c r="H2447">
        <v>1.52288</v>
      </c>
      <c r="I2447">
        <v>85.733400000000003</v>
      </c>
      <c r="J2447">
        <v>0</v>
      </c>
      <c r="K2447">
        <v>0</v>
      </c>
      <c r="L2447">
        <v>0</v>
      </c>
      <c r="M2447">
        <v>0</v>
      </c>
      <c r="N2447">
        <v>0</v>
      </c>
      <c r="O2447">
        <v>12158</v>
      </c>
    </row>
    <row r="2448" spans="1:15">
      <c r="A2448" t="s">
        <v>30</v>
      </c>
      <c r="B2448" t="s">
        <v>40</v>
      </c>
      <c r="C2448" t="s">
        <v>42</v>
      </c>
      <c r="D2448" t="s">
        <v>32</v>
      </c>
      <c r="E2448">
        <v>12</v>
      </c>
      <c r="F2448" t="str">
        <f t="shared" si="38"/>
        <v>Average Per Device1-in-2August Typical Event Day50% Cycling12</v>
      </c>
      <c r="G2448">
        <v>1.295674</v>
      </c>
      <c r="H2448">
        <v>1.295674</v>
      </c>
      <c r="I2448">
        <v>85.733400000000003</v>
      </c>
      <c r="J2448">
        <v>0</v>
      </c>
      <c r="K2448">
        <v>0</v>
      </c>
      <c r="L2448">
        <v>0</v>
      </c>
      <c r="M2448">
        <v>0</v>
      </c>
      <c r="N2448">
        <v>0</v>
      </c>
      <c r="O2448">
        <v>12158</v>
      </c>
    </row>
    <row r="2449" spans="1:15">
      <c r="A2449" t="s">
        <v>52</v>
      </c>
      <c r="B2449" t="s">
        <v>40</v>
      </c>
      <c r="C2449" t="s">
        <v>42</v>
      </c>
      <c r="D2449" t="s">
        <v>32</v>
      </c>
      <c r="E2449">
        <v>12</v>
      </c>
      <c r="F2449" t="str">
        <f t="shared" si="38"/>
        <v>Aggregate1-in-2August Typical Event Day50% Cycling12</v>
      </c>
      <c r="G2449">
        <v>18.515180000000001</v>
      </c>
      <c r="H2449">
        <v>18.515180000000001</v>
      </c>
      <c r="I2449">
        <v>85.733400000000003</v>
      </c>
      <c r="J2449">
        <v>0</v>
      </c>
      <c r="K2449">
        <v>0</v>
      </c>
      <c r="L2449">
        <v>0</v>
      </c>
      <c r="M2449">
        <v>0</v>
      </c>
      <c r="N2449">
        <v>0</v>
      </c>
      <c r="O2449">
        <v>12158</v>
      </c>
    </row>
    <row r="2450" spans="1:15">
      <c r="A2450" t="s">
        <v>31</v>
      </c>
      <c r="B2450" t="s">
        <v>40</v>
      </c>
      <c r="C2450" t="s">
        <v>42</v>
      </c>
      <c r="D2450" t="s">
        <v>32</v>
      </c>
      <c r="E2450">
        <v>13</v>
      </c>
      <c r="F2450" t="str">
        <f t="shared" si="38"/>
        <v>Average Per Ton1-in-2August Typical Event Day50% Cycling13</v>
      </c>
      <c r="G2450">
        <v>0.43478290000000003</v>
      </c>
      <c r="H2450">
        <v>0.43478290000000003</v>
      </c>
      <c r="I2450">
        <v>87.559899999999999</v>
      </c>
      <c r="J2450">
        <v>0</v>
      </c>
      <c r="K2450">
        <v>0</v>
      </c>
      <c r="L2450">
        <v>0</v>
      </c>
      <c r="M2450">
        <v>0</v>
      </c>
      <c r="N2450">
        <v>0</v>
      </c>
      <c r="O2450">
        <v>12158</v>
      </c>
    </row>
    <row r="2451" spans="1:15">
      <c r="A2451" t="s">
        <v>29</v>
      </c>
      <c r="B2451" t="s">
        <v>40</v>
      </c>
      <c r="C2451" t="s">
        <v>42</v>
      </c>
      <c r="D2451" t="s">
        <v>32</v>
      </c>
      <c r="E2451">
        <v>13</v>
      </c>
      <c r="F2451" t="str">
        <f t="shared" si="38"/>
        <v>Average Per Premise1-in-2August Typical Event Day50% Cycling13</v>
      </c>
      <c r="G2451">
        <v>1.789247</v>
      </c>
      <c r="H2451">
        <v>1.789247</v>
      </c>
      <c r="I2451">
        <v>87.559899999999999</v>
      </c>
      <c r="J2451">
        <v>0</v>
      </c>
      <c r="K2451">
        <v>0</v>
      </c>
      <c r="L2451">
        <v>0</v>
      </c>
      <c r="M2451">
        <v>0</v>
      </c>
      <c r="N2451">
        <v>0</v>
      </c>
      <c r="O2451">
        <v>12158</v>
      </c>
    </row>
    <row r="2452" spans="1:15">
      <c r="A2452" t="s">
        <v>30</v>
      </c>
      <c r="B2452" t="s">
        <v>40</v>
      </c>
      <c r="C2452" t="s">
        <v>42</v>
      </c>
      <c r="D2452" t="s">
        <v>32</v>
      </c>
      <c r="E2452">
        <v>13</v>
      </c>
      <c r="F2452" t="str">
        <f t="shared" si="38"/>
        <v>Average Per Device1-in-2August Typical Event Day50% Cycling13</v>
      </c>
      <c r="G2452">
        <v>1.5223</v>
      </c>
      <c r="H2452">
        <v>1.5223</v>
      </c>
      <c r="I2452">
        <v>87.559899999999999</v>
      </c>
      <c r="J2452">
        <v>0</v>
      </c>
      <c r="K2452">
        <v>0</v>
      </c>
      <c r="L2452">
        <v>0</v>
      </c>
      <c r="M2452">
        <v>0</v>
      </c>
      <c r="N2452">
        <v>0</v>
      </c>
      <c r="O2452">
        <v>12158</v>
      </c>
    </row>
    <row r="2453" spans="1:15">
      <c r="A2453" t="s">
        <v>52</v>
      </c>
      <c r="B2453" t="s">
        <v>40</v>
      </c>
      <c r="C2453" t="s">
        <v>42</v>
      </c>
      <c r="D2453" t="s">
        <v>32</v>
      </c>
      <c r="E2453">
        <v>13</v>
      </c>
      <c r="F2453" t="str">
        <f t="shared" si="38"/>
        <v>Aggregate1-in-2August Typical Event Day50% Cycling13</v>
      </c>
      <c r="G2453">
        <v>21.75367</v>
      </c>
      <c r="H2453">
        <v>21.75367</v>
      </c>
      <c r="I2453">
        <v>87.559899999999999</v>
      </c>
      <c r="J2453">
        <v>0</v>
      </c>
      <c r="K2453">
        <v>0</v>
      </c>
      <c r="L2453">
        <v>0</v>
      </c>
      <c r="M2453">
        <v>0</v>
      </c>
      <c r="N2453">
        <v>0</v>
      </c>
      <c r="O2453">
        <v>12158</v>
      </c>
    </row>
    <row r="2454" spans="1:15">
      <c r="A2454" t="s">
        <v>31</v>
      </c>
      <c r="B2454" t="s">
        <v>40</v>
      </c>
      <c r="C2454" t="s">
        <v>42</v>
      </c>
      <c r="D2454" t="s">
        <v>32</v>
      </c>
      <c r="E2454">
        <v>14</v>
      </c>
      <c r="F2454" t="str">
        <f t="shared" si="38"/>
        <v>Average Per Ton1-in-2August Typical Event Day50% Cycling14</v>
      </c>
      <c r="G2454">
        <v>0.36935440000000003</v>
      </c>
      <c r="H2454">
        <v>0.47789609999999999</v>
      </c>
      <c r="I2454">
        <v>87.448499999999996</v>
      </c>
      <c r="J2454">
        <v>7.4156899999999998E-2</v>
      </c>
      <c r="K2454">
        <v>9.4471700000000006E-2</v>
      </c>
      <c r="L2454">
        <v>0.1085417</v>
      </c>
      <c r="M2454">
        <v>0.1226117</v>
      </c>
      <c r="N2454">
        <v>0.14292650000000001</v>
      </c>
      <c r="O2454">
        <v>12158</v>
      </c>
    </row>
    <row r="2455" spans="1:15">
      <c r="A2455" t="s">
        <v>29</v>
      </c>
      <c r="B2455" t="s">
        <v>40</v>
      </c>
      <c r="C2455" t="s">
        <v>42</v>
      </c>
      <c r="D2455" t="s">
        <v>32</v>
      </c>
      <c r="E2455">
        <v>14</v>
      </c>
      <c r="F2455" t="str">
        <f t="shared" si="38"/>
        <v>Average Per Premise1-in-2August Typical Event Day50% Cycling14</v>
      </c>
      <c r="G2455">
        <v>1.519992</v>
      </c>
      <c r="H2455">
        <v>1.966669</v>
      </c>
      <c r="I2455">
        <v>87.448499999999996</v>
      </c>
      <c r="J2455">
        <v>0.30517519999999998</v>
      </c>
      <c r="K2455">
        <v>0.38877610000000001</v>
      </c>
      <c r="L2455">
        <v>0.44667790000000002</v>
      </c>
      <c r="M2455">
        <v>0.50457960000000002</v>
      </c>
      <c r="N2455">
        <v>0.58818049999999999</v>
      </c>
      <c r="O2455">
        <v>12158</v>
      </c>
    </row>
    <row r="2456" spans="1:15">
      <c r="A2456" t="s">
        <v>30</v>
      </c>
      <c r="B2456" t="s">
        <v>40</v>
      </c>
      <c r="C2456" t="s">
        <v>42</v>
      </c>
      <c r="D2456" t="s">
        <v>32</v>
      </c>
      <c r="E2456">
        <v>14</v>
      </c>
      <c r="F2456" t="str">
        <f t="shared" si="38"/>
        <v>Average Per Device1-in-2August Typical Event Day50% Cycling14</v>
      </c>
      <c r="G2456">
        <v>1.2932159999999999</v>
      </c>
      <c r="H2456">
        <v>1.673252</v>
      </c>
      <c r="I2456">
        <v>87.448499999999996</v>
      </c>
      <c r="J2456">
        <v>0.2596445</v>
      </c>
      <c r="K2456">
        <v>0.33077260000000003</v>
      </c>
      <c r="L2456">
        <v>0.38003559999999997</v>
      </c>
      <c r="M2456">
        <v>0.42929869999999998</v>
      </c>
      <c r="N2456">
        <v>0.5004267</v>
      </c>
      <c r="O2456">
        <v>12158</v>
      </c>
    </row>
    <row r="2457" spans="1:15">
      <c r="A2457" t="s">
        <v>52</v>
      </c>
      <c r="B2457" t="s">
        <v>40</v>
      </c>
      <c r="C2457" t="s">
        <v>42</v>
      </c>
      <c r="D2457" t="s">
        <v>32</v>
      </c>
      <c r="E2457">
        <v>14</v>
      </c>
      <c r="F2457" t="str">
        <f t="shared" si="38"/>
        <v>Aggregate1-in-2August Typical Event Day50% Cycling14</v>
      </c>
      <c r="G2457">
        <v>18.480060000000002</v>
      </c>
      <c r="H2457">
        <v>23.910769999999999</v>
      </c>
      <c r="I2457">
        <v>87.448499999999996</v>
      </c>
      <c r="J2457">
        <v>3.710321</v>
      </c>
      <c r="K2457">
        <v>4.7267400000000004</v>
      </c>
      <c r="L2457">
        <v>5.4307090000000002</v>
      </c>
      <c r="M2457">
        <v>6.1346780000000001</v>
      </c>
      <c r="N2457">
        <v>7.1510980000000002</v>
      </c>
      <c r="O2457">
        <v>12158</v>
      </c>
    </row>
    <row r="2458" spans="1:15">
      <c r="A2458" t="s">
        <v>31</v>
      </c>
      <c r="B2458" t="s">
        <v>40</v>
      </c>
      <c r="C2458" t="s">
        <v>42</v>
      </c>
      <c r="D2458" t="s">
        <v>32</v>
      </c>
      <c r="E2458">
        <v>15</v>
      </c>
      <c r="F2458" t="str">
        <f t="shared" si="38"/>
        <v>Average Per Ton1-in-2August Typical Event Day50% Cycling15</v>
      </c>
      <c r="G2458">
        <v>0.39489489999999999</v>
      </c>
      <c r="H2458">
        <v>0.51563599999999998</v>
      </c>
      <c r="I2458">
        <v>86.935900000000004</v>
      </c>
      <c r="J2458">
        <v>8.2491700000000001E-2</v>
      </c>
      <c r="K2458">
        <v>0.1050898</v>
      </c>
      <c r="L2458">
        <v>0.1207411</v>
      </c>
      <c r="M2458">
        <v>0.1363925</v>
      </c>
      <c r="N2458">
        <v>0.15899060000000001</v>
      </c>
      <c r="O2458">
        <v>12158</v>
      </c>
    </row>
    <row r="2459" spans="1:15">
      <c r="A2459" t="s">
        <v>29</v>
      </c>
      <c r="B2459" t="s">
        <v>40</v>
      </c>
      <c r="C2459" t="s">
        <v>42</v>
      </c>
      <c r="D2459" t="s">
        <v>32</v>
      </c>
      <c r="E2459">
        <v>15</v>
      </c>
      <c r="F2459" t="str">
        <f t="shared" si="38"/>
        <v>Average Per Premise1-in-2August Typical Event Day50% Cycling15</v>
      </c>
      <c r="G2459">
        <v>1.625097</v>
      </c>
      <c r="H2459">
        <v>2.1219790000000001</v>
      </c>
      <c r="I2459">
        <v>86.935900000000004</v>
      </c>
      <c r="J2459">
        <v>0.33947519999999998</v>
      </c>
      <c r="K2459">
        <v>0.43247229999999998</v>
      </c>
      <c r="L2459">
        <v>0.49688179999999998</v>
      </c>
      <c r="M2459">
        <v>0.5612914</v>
      </c>
      <c r="N2459">
        <v>0.65428850000000005</v>
      </c>
      <c r="O2459">
        <v>12158</v>
      </c>
    </row>
    <row r="2460" spans="1:15">
      <c r="A2460" t="s">
        <v>30</v>
      </c>
      <c r="B2460" t="s">
        <v>40</v>
      </c>
      <c r="C2460" t="s">
        <v>42</v>
      </c>
      <c r="D2460" t="s">
        <v>32</v>
      </c>
      <c r="E2460">
        <v>15</v>
      </c>
      <c r="F2460" t="str">
        <f t="shared" si="38"/>
        <v>Average Per Device1-in-2August Typical Event Day50% Cycling15</v>
      </c>
      <c r="G2460">
        <v>1.382641</v>
      </c>
      <c r="H2460">
        <v>1.8053900000000001</v>
      </c>
      <c r="I2460">
        <v>86.935900000000004</v>
      </c>
      <c r="J2460">
        <v>0.2888271</v>
      </c>
      <c r="K2460">
        <v>0.36794949999999998</v>
      </c>
      <c r="L2460">
        <v>0.4227494</v>
      </c>
      <c r="M2460">
        <v>0.47754930000000001</v>
      </c>
      <c r="N2460">
        <v>0.55667180000000005</v>
      </c>
      <c r="O2460">
        <v>12158</v>
      </c>
    </row>
    <row r="2461" spans="1:15">
      <c r="A2461" t="s">
        <v>52</v>
      </c>
      <c r="B2461" t="s">
        <v>40</v>
      </c>
      <c r="C2461" t="s">
        <v>42</v>
      </c>
      <c r="D2461" t="s">
        <v>32</v>
      </c>
      <c r="E2461">
        <v>15</v>
      </c>
      <c r="F2461" t="str">
        <f t="shared" si="38"/>
        <v>Aggregate1-in-2August Typical Event Day50% Cycling15</v>
      </c>
      <c r="G2461">
        <v>19.757940000000001</v>
      </c>
      <c r="H2461">
        <v>25.799019999999999</v>
      </c>
      <c r="I2461">
        <v>86.935900000000004</v>
      </c>
      <c r="J2461">
        <v>4.1273390000000001</v>
      </c>
      <c r="K2461">
        <v>5.2579979999999997</v>
      </c>
      <c r="L2461">
        <v>6.0410890000000004</v>
      </c>
      <c r="M2461">
        <v>6.8241800000000001</v>
      </c>
      <c r="N2461">
        <v>7.9548399999999999</v>
      </c>
      <c r="O2461">
        <v>12158</v>
      </c>
    </row>
    <row r="2462" spans="1:15">
      <c r="A2462" t="s">
        <v>31</v>
      </c>
      <c r="B2462" t="s">
        <v>40</v>
      </c>
      <c r="C2462" t="s">
        <v>42</v>
      </c>
      <c r="D2462" t="s">
        <v>32</v>
      </c>
      <c r="E2462">
        <v>16</v>
      </c>
      <c r="F2462" t="str">
        <f t="shared" si="38"/>
        <v>Average Per Ton1-in-2August Typical Event Day50% Cycling16</v>
      </c>
      <c r="G2462">
        <v>0.42705090000000001</v>
      </c>
      <c r="H2462">
        <v>0.56509989999999999</v>
      </c>
      <c r="I2462">
        <v>85.909800000000004</v>
      </c>
      <c r="J2462">
        <v>9.43166E-2</v>
      </c>
      <c r="K2462">
        <v>0.120154</v>
      </c>
      <c r="L2462">
        <v>0.13804900000000001</v>
      </c>
      <c r="M2462">
        <v>0.1559439</v>
      </c>
      <c r="N2462">
        <v>0.18178140000000001</v>
      </c>
      <c r="O2462">
        <v>12158</v>
      </c>
    </row>
    <row r="2463" spans="1:15">
      <c r="A2463" t="s">
        <v>29</v>
      </c>
      <c r="B2463" t="s">
        <v>40</v>
      </c>
      <c r="C2463" t="s">
        <v>42</v>
      </c>
      <c r="D2463" t="s">
        <v>32</v>
      </c>
      <c r="E2463">
        <v>16</v>
      </c>
      <c r="F2463" t="str">
        <f t="shared" si="38"/>
        <v>Average Per Premise1-in-2August Typical Event Day50% Cycling16</v>
      </c>
      <c r="G2463">
        <v>1.757428</v>
      </c>
      <c r="H2463">
        <v>2.325536</v>
      </c>
      <c r="I2463">
        <v>85.909800000000004</v>
      </c>
      <c r="J2463">
        <v>0.38813779999999998</v>
      </c>
      <c r="K2463">
        <v>0.49446580000000001</v>
      </c>
      <c r="L2463">
        <v>0.56810819999999995</v>
      </c>
      <c r="M2463">
        <v>0.64175070000000001</v>
      </c>
      <c r="N2463">
        <v>0.74807869999999999</v>
      </c>
      <c r="O2463">
        <v>12158</v>
      </c>
    </row>
    <row r="2464" spans="1:15">
      <c r="A2464" t="s">
        <v>30</v>
      </c>
      <c r="B2464" t="s">
        <v>40</v>
      </c>
      <c r="C2464" t="s">
        <v>42</v>
      </c>
      <c r="D2464" t="s">
        <v>32</v>
      </c>
      <c r="E2464">
        <v>16</v>
      </c>
      <c r="F2464" t="str">
        <f t="shared" si="38"/>
        <v>Average Per Device1-in-2August Typical Event Day50% Cycling16</v>
      </c>
      <c r="G2464">
        <v>1.495228</v>
      </c>
      <c r="H2464">
        <v>1.978577</v>
      </c>
      <c r="I2464">
        <v>85.909800000000004</v>
      </c>
      <c r="J2464">
        <v>0.33022950000000001</v>
      </c>
      <c r="K2464">
        <v>0.42069380000000001</v>
      </c>
      <c r="L2464">
        <v>0.48334919999999998</v>
      </c>
      <c r="M2464">
        <v>0.5460045</v>
      </c>
      <c r="N2464">
        <v>0.6364689</v>
      </c>
      <c r="O2464">
        <v>12158</v>
      </c>
    </row>
    <row r="2465" spans="1:15">
      <c r="A2465" t="s">
        <v>52</v>
      </c>
      <c r="B2465" t="s">
        <v>40</v>
      </c>
      <c r="C2465" t="s">
        <v>42</v>
      </c>
      <c r="D2465" t="s">
        <v>32</v>
      </c>
      <c r="E2465">
        <v>16</v>
      </c>
      <c r="F2465" t="str">
        <f t="shared" si="38"/>
        <v>Aggregate1-in-2August Typical Event Day50% Cycling16</v>
      </c>
      <c r="G2465">
        <v>21.366810000000001</v>
      </c>
      <c r="H2465">
        <v>28.273869999999999</v>
      </c>
      <c r="I2465">
        <v>85.909800000000004</v>
      </c>
      <c r="J2465">
        <v>4.718979</v>
      </c>
      <c r="K2465">
        <v>6.0117149999999997</v>
      </c>
      <c r="L2465">
        <v>6.9070600000000004</v>
      </c>
      <c r="M2465">
        <v>7.8024050000000003</v>
      </c>
      <c r="N2465">
        <v>9.0951400000000007</v>
      </c>
      <c r="O2465">
        <v>12158</v>
      </c>
    </row>
    <row r="2466" spans="1:15">
      <c r="A2466" t="s">
        <v>31</v>
      </c>
      <c r="B2466" t="s">
        <v>40</v>
      </c>
      <c r="C2466" t="s">
        <v>42</v>
      </c>
      <c r="D2466" t="s">
        <v>32</v>
      </c>
      <c r="E2466">
        <v>17</v>
      </c>
      <c r="F2466" t="str">
        <f t="shared" si="38"/>
        <v>Average Per Ton1-in-2August Typical Event Day50% Cycling17</v>
      </c>
      <c r="G2466">
        <v>0.46859960000000001</v>
      </c>
      <c r="H2466">
        <v>0.60683580000000004</v>
      </c>
      <c r="I2466">
        <v>84.4011</v>
      </c>
      <c r="J2466">
        <v>9.4444500000000001E-2</v>
      </c>
      <c r="K2466">
        <v>0.12031699999999999</v>
      </c>
      <c r="L2466">
        <v>0.1382362</v>
      </c>
      <c r="M2466">
        <v>0.1561554</v>
      </c>
      <c r="N2466">
        <v>0.18202789999999999</v>
      </c>
      <c r="O2466">
        <v>12158</v>
      </c>
    </row>
    <row r="2467" spans="1:15">
      <c r="A2467" t="s">
        <v>29</v>
      </c>
      <c r="B2467" t="s">
        <v>40</v>
      </c>
      <c r="C2467" t="s">
        <v>42</v>
      </c>
      <c r="D2467" t="s">
        <v>32</v>
      </c>
      <c r="E2467">
        <v>17</v>
      </c>
      <c r="F2467" t="str">
        <f t="shared" si="38"/>
        <v>Average Per Premise1-in-2August Typical Event Day50% Cycling17</v>
      </c>
      <c r="G2467">
        <v>1.928412</v>
      </c>
      <c r="H2467">
        <v>2.4972910000000001</v>
      </c>
      <c r="I2467">
        <v>84.4011</v>
      </c>
      <c r="J2467">
        <v>0.38866420000000002</v>
      </c>
      <c r="K2467">
        <v>0.49513639999999998</v>
      </c>
      <c r="L2467">
        <v>0.56887880000000002</v>
      </c>
      <c r="M2467">
        <v>0.642621</v>
      </c>
      <c r="N2467">
        <v>0.74909320000000001</v>
      </c>
      <c r="O2467">
        <v>12158</v>
      </c>
    </row>
    <row r="2468" spans="1:15">
      <c r="A2468" t="s">
        <v>30</v>
      </c>
      <c r="B2468" t="s">
        <v>40</v>
      </c>
      <c r="C2468" t="s">
        <v>42</v>
      </c>
      <c r="D2468" t="s">
        <v>32</v>
      </c>
      <c r="E2468">
        <v>17</v>
      </c>
      <c r="F2468" t="str">
        <f t="shared" si="38"/>
        <v>Average Per Device1-in-2August Typical Event Day50% Cycling17</v>
      </c>
      <c r="G2468">
        <v>1.6407020000000001</v>
      </c>
      <c r="H2468">
        <v>2.1247069999999999</v>
      </c>
      <c r="I2468">
        <v>84.4011</v>
      </c>
      <c r="J2468">
        <v>0.33067740000000001</v>
      </c>
      <c r="K2468">
        <v>0.42126439999999998</v>
      </c>
      <c r="L2468">
        <v>0.48400470000000001</v>
      </c>
      <c r="M2468">
        <v>0.54674500000000004</v>
      </c>
      <c r="N2468">
        <v>0.63733209999999996</v>
      </c>
      <c r="O2468">
        <v>12158</v>
      </c>
    </row>
    <row r="2469" spans="1:15">
      <c r="A2469" t="s">
        <v>52</v>
      </c>
      <c r="B2469" t="s">
        <v>40</v>
      </c>
      <c r="C2469" t="s">
        <v>42</v>
      </c>
      <c r="D2469" t="s">
        <v>32</v>
      </c>
      <c r="E2469">
        <v>17</v>
      </c>
      <c r="F2469" t="str">
        <f t="shared" si="38"/>
        <v>Aggregate1-in-2August Typical Event Day50% Cycling17</v>
      </c>
      <c r="G2469">
        <v>23.445630000000001</v>
      </c>
      <c r="H2469">
        <v>30.36206</v>
      </c>
      <c r="I2469">
        <v>84.4011</v>
      </c>
      <c r="J2469">
        <v>4.7253800000000004</v>
      </c>
      <c r="K2469">
        <v>6.0198679999999998</v>
      </c>
      <c r="L2469">
        <v>6.9164279999999998</v>
      </c>
      <c r="M2469">
        <v>7.8129860000000004</v>
      </c>
      <c r="N2469">
        <v>9.1074750000000009</v>
      </c>
      <c r="O2469">
        <v>12158</v>
      </c>
    </row>
    <row r="2470" spans="1:15">
      <c r="A2470" t="s">
        <v>31</v>
      </c>
      <c r="B2470" t="s">
        <v>40</v>
      </c>
      <c r="C2470" t="s">
        <v>42</v>
      </c>
      <c r="D2470" t="s">
        <v>32</v>
      </c>
      <c r="E2470">
        <v>18</v>
      </c>
      <c r="F2470" t="str">
        <f t="shared" si="38"/>
        <v>Average Per Ton1-in-2August Typical Event Day50% Cycling18</v>
      </c>
      <c r="G2470">
        <v>0.50759739999999998</v>
      </c>
      <c r="H2470">
        <v>0.63043380000000004</v>
      </c>
      <c r="I2470">
        <v>81.941100000000006</v>
      </c>
      <c r="J2470">
        <v>8.3923200000000003E-2</v>
      </c>
      <c r="K2470">
        <v>0.10691349999999999</v>
      </c>
      <c r="L2470">
        <v>0.1228364</v>
      </c>
      <c r="M2470">
        <v>0.1387594</v>
      </c>
      <c r="N2470">
        <v>0.1617497</v>
      </c>
      <c r="O2470">
        <v>12158</v>
      </c>
    </row>
    <row r="2471" spans="1:15">
      <c r="A2471" t="s">
        <v>29</v>
      </c>
      <c r="B2471" t="s">
        <v>40</v>
      </c>
      <c r="C2471" t="s">
        <v>42</v>
      </c>
      <c r="D2471" t="s">
        <v>32</v>
      </c>
      <c r="E2471">
        <v>18</v>
      </c>
      <c r="F2471" t="str">
        <f t="shared" si="38"/>
        <v>Average Per Premise1-in-2August Typical Event Day50% Cycling18</v>
      </c>
      <c r="G2471">
        <v>2.0888979999999999</v>
      </c>
      <c r="H2471">
        <v>2.5944029999999998</v>
      </c>
      <c r="I2471">
        <v>81.941100000000006</v>
      </c>
      <c r="J2471">
        <v>0.34536630000000001</v>
      </c>
      <c r="K2471">
        <v>0.43997730000000002</v>
      </c>
      <c r="L2471">
        <v>0.50550459999999997</v>
      </c>
      <c r="M2471">
        <v>0.57103179999999998</v>
      </c>
      <c r="N2471">
        <v>0.66564290000000004</v>
      </c>
      <c r="O2471">
        <v>12158</v>
      </c>
    </row>
    <row r="2472" spans="1:15">
      <c r="A2472" t="s">
        <v>30</v>
      </c>
      <c r="B2472" t="s">
        <v>40</v>
      </c>
      <c r="C2472" t="s">
        <v>42</v>
      </c>
      <c r="D2472" t="s">
        <v>32</v>
      </c>
      <c r="E2472">
        <v>18</v>
      </c>
      <c r="F2472" t="str">
        <f t="shared" si="38"/>
        <v>Average Per Device1-in-2August Typical Event Day50% Cycling18</v>
      </c>
      <c r="G2472">
        <v>1.777244</v>
      </c>
      <c r="H2472">
        <v>2.2073299999999998</v>
      </c>
      <c r="I2472">
        <v>81.941100000000006</v>
      </c>
      <c r="J2472">
        <v>0.29383930000000003</v>
      </c>
      <c r="K2472">
        <v>0.37433480000000002</v>
      </c>
      <c r="L2472">
        <v>0.43008570000000002</v>
      </c>
      <c r="M2472">
        <v>0.48583660000000001</v>
      </c>
      <c r="N2472">
        <v>0.5663321</v>
      </c>
      <c r="O2472">
        <v>12158</v>
      </c>
    </row>
    <row r="2473" spans="1:15">
      <c r="A2473" t="s">
        <v>52</v>
      </c>
      <c r="B2473" t="s">
        <v>40</v>
      </c>
      <c r="C2473" t="s">
        <v>42</v>
      </c>
      <c r="D2473" t="s">
        <v>32</v>
      </c>
      <c r="E2473">
        <v>18</v>
      </c>
      <c r="F2473" t="str">
        <f t="shared" si="38"/>
        <v>Aggregate1-in-2August Typical Event Day50% Cycling18</v>
      </c>
      <c r="G2473">
        <v>25.396820000000002</v>
      </c>
      <c r="H2473">
        <v>31.542750000000002</v>
      </c>
      <c r="I2473">
        <v>81.941100000000006</v>
      </c>
      <c r="J2473">
        <v>4.1989640000000001</v>
      </c>
      <c r="K2473">
        <v>5.3492439999999997</v>
      </c>
      <c r="L2473">
        <v>6.1459250000000001</v>
      </c>
      <c r="M2473">
        <v>6.9426050000000004</v>
      </c>
      <c r="N2473">
        <v>8.092886</v>
      </c>
      <c r="O2473">
        <v>12158</v>
      </c>
    </row>
    <row r="2474" spans="1:15">
      <c r="A2474" t="s">
        <v>31</v>
      </c>
      <c r="B2474" t="s">
        <v>40</v>
      </c>
      <c r="C2474" t="s">
        <v>42</v>
      </c>
      <c r="D2474" t="s">
        <v>32</v>
      </c>
      <c r="E2474">
        <v>19</v>
      </c>
      <c r="F2474" t="str">
        <f t="shared" si="38"/>
        <v>Average Per Ton1-in-2August Typical Event Day50% Cycling19</v>
      </c>
      <c r="G2474">
        <v>0.6342409</v>
      </c>
      <c r="H2474">
        <v>0.59027359999999995</v>
      </c>
      <c r="I2474">
        <v>77.987899999999996</v>
      </c>
      <c r="J2474">
        <v>0</v>
      </c>
      <c r="K2474">
        <v>0</v>
      </c>
      <c r="L2474">
        <v>0</v>
      </c>
      <c r="M2474">
        <v>0</v>
      </c>
      <c r="N2474">
        <v>0</v>
      </c>
      <c r="O2474">
        <v>12158</v>
      </c>
    </row>
    <row r="2475" spans="1:15">
      <c r="A2475" t="s">
        <v>29</v>
      </c>
      <c r="B2475" t="s">
        <v>40</v>
      </c>
      <c r="C2475" t="s">
        <v>42</v>
      </c>
      <c r="D2475" t="s">
        <v>32</v>
      </c>
      <c r="E2475">
        <v>19</v>
      </c>
      <c r="F2475" t="str">
        <f t="shared" si="38"/>
        <v>Average Per Premise1-in-2August Typical Event Day50% Cycling19</v>
      </c>
      <c r="G2475">
        <v>2.6100699999999999</v>
      </c>
      <c r="H2475">
        <v>2.4291330000000002</v>
      </c>
      <c r="I2475">
        <v>77.987899999999996</v>
      </c>
      <c r="J2475">
        <v>0</v>
      </c>
      <c r="K2475">
        <v>0</v>
      </c>
      <c r="L2475">
        <v>0</v>
      </c>
      <c r="M2475">
        <v>0</v>
      </c>
      <c r="N2475">
        <v>0</v>
      </c>
      <c r="O2475">
        <v>12158</v>
      </c>
    </row>
    <row r="2476" spans="1:15">
      <c r="A2476" t="s">
        <v>30</v>
      </c>
      <c r="B2476" t="s">
        <v>40</v>
      </c>
      <c r="C2476" t="s">
        <v>42</v>
      </c>
      <c r="D2476" t="s">
        <v>32</v>
      </c>
      <c r="E2476">
        <v>19</v>
      </c>
      <c r="F2476" t="str">
        <f t="shared" si="38"/>
        <v>Average Per Device1-in-2August Typical Event Day50% Cycling19</v>
      </c>
      <c r="G2476">
        <v>2.2206600000000001</v>
      </c>
      <c r="H2476">
        <v>2.0667179999999998</v>
      </c>
      <c r="I2476">
        <v>77.987899999999996</v>
      </c>
      <c r="J2476">
        <v>0</v>
      </c>
      <c r="K2476">
        <v>0</v>
      </c>
      <c r="L2476">
        <v>0</v>
      </c>
      <c r="M2476">
        <v>0</v>
      </c>
      <c r="N2476">
        <v>0</v>
      </c>
      <c r="O2476">
        <v>12158</v>
      </c>
    </row>
    <row r="2477" spans="1:15">
      <c r="A2477" t="s">
        <v>52</v>
      </c>
      <c r="B2477" t="s">
        <v>40</v>
      </c>
      <c r="C2477" t="s">
        <v>42</v>
      </c>
      <c r="D2477" t="s">
        <v>32</v>
      </c>
      <c r="E2477">
        <v>19</v>
      </c>
      <c r="F2477" t="str">
        <f t="shared" si="38"/>
        <v>Aggregate1-in-2August Typical Event Day50% Cycling19</v>
      </c>
      <c r="G2477">
        <v>31.733229999999999</v>
      </c>
      <c r="H2477">
        <v>29.533390000000001</v>
      </c>
      <c r="I2477">
        <v>77.987899999999996</v>
      </c>
      <c r="J2477">
        <v>0</v>
      </c>
      <c r="K2477">
        <v>0</v>
      </c>
      <c r="L2477">
        <v>0</v>
      </c>
      <c r="M2477">
        <v>0</v>
      </c>
      <c r="N2477">
        <v>0</v>
      </c>
      <c r="O2477">
        <v>12158</v>
      </c>
    </row>
    <row r="2478" spans="1:15">
      <c r="A2478" t="s">
        <v>31</v>
      </c>
      <c r="B2478" t="s">
        <v>40</v>
      </c>
      <c r="C2478" t="s">
        <v>42</v>
      </c>
      <c r="D2478" t="s">
        <v>32</v>
      </c>
      <c r="E2478">
        <v>20</v>
      </c>
      <c r="F2478" t="str">
        <f t="shared" si="38"/>
        <v>Average Per Ton1-in-2August Typical Event Day50% Cycling20</v>
      </c>
      <c r="G2478">
        <v>0.62450570000000005</v>
      </c>
      <c r="H2478">
        <v>0.55217380000000005</v>
      </c>
      <c r="I2478">
        <v>73.608199999999997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12158</v>
      </c>
    </row>
    <row r="2479" spans="1:15">
      <c r="A2479" t="s">
        <v>29</v>
      </c>
      <c r="B2479" t="s">
        <v>40</v>
      </c>
      <c r="C2479" t="s">
        <v>42</v>
      </c>
      <c r="D2479" t="s">
        <v>32</v>
      </c>
      <c r="E2479">
        <v>20</v>
      </c>
      <c r="F2479" t="str">
        <f t="shared" si="38"/>
        <v>Average Per Premise1-in-2August Typical Event Day50% Cycling20</v>
      </c>
      <c r="G2479">
        <v>2.5700069999999999</v>
      </c>
      <c r="H2479">
        <v>2.2723420000000001</v>
      </c>
      <c r="I2479">
        <v>73.608199999999997</v>
      </c>
      <c r="J2479">
        <v>0</v>
      </c>
      <c r="K2479">
        <v>0</v>
      </c>
      <c r="L2479">
        <v>0</v>
      </c>
      <c r="M2479">
        <v>0</v>
      </c>
      <c r="N2479">
        <v>0</v>
      </c>
      <c r="O2479">
        <v>12158</v>
      </c>
    </row>
    <row r="2480" spans="1:15">
      <c r="A2480" t="s">
        <v>30</v>
      </c>
      <c r="B2480" t="s">
        <v>40</v>
      </c>
      <c r="C2480" t="s">
        <v>42</v>
      </c>
      <c r="D2480" t="s">
        <v>32</v>
      </c>
      <c r="E2480">
        <v>20</v>
      </c>
      <c r="F2480" t="str">
        <f t="shared" si="38"/>
        <v>Average Per Device1-in-2August Typical Event Day50% Cycling20</v>
      </c>
      <c r="G2480">
        <v>2.1865739999999998</v>
      </c>
      <c r="H2480">
        <v>1.933319</v>
      </c>
      <c r="I2480">
        <v>73.608199999999997</v>
      </c>
      <c r="J2480">
        <v>0</v>
      </c>
      <c r="K2480">
        <v>0</v>
      </c>
      <c r="L2480">
        <v>0</v>
      </c>
      <c r="M2480">
        <v>0</v>
      </c>
      <c r="N2480">
        <v>0</v>
      </c>
      <c r="O2480">
        <v>12158</v>
      </c>
    </row>
    <row r="2481" spans="1:15">
      <c r="A2481" t="s">
        <v>52</v>
      </c>
      <c r="B2481" t="s">
        <v>40</v>
      </c>
      <c r="C2481" t="s">
        <v>42</v>
      </c>
      <c r="D2481" t="s">
        <v>32</v>
      </c>
      <c r="E2481">
        <v>20</v>
      </c>
      <c r="F2481" t="str">
        <f t="shared" si="38"/>
        <v>Aggregate1-in-2August Typical Event Day50% Cycling20</v>
      </c>
      <c r="G2481">
        <v>31.24614</v>
      </c>
      <c r="H2481">
        <v>27.627130000000001</v>
      </c>
      <c r="I2481">
        <v>73.608199999999997</v>
      </c>
      <c r="J2481">
        <v>0</v>
      </c>
      <c r="K2481">
        <v>0</v>
      </c>
      <c r="L2481">
        <v>0</v>
      </c>
      <c r="M2481">
        <v>0</v>
      </c>
      <c r="N2481">
        <v>0</v>
      </c>
      <c r="O2481">
        <v>12158</v>
      </c>
    </row>
    <row r="2482" spans="1:15">
      <c r="A2482" t="s">
        <v>31</v>
      </c>
      <c r="B2482" t="s">
        <v>40</v>
      </c>
      <c r="C2482" t="s">
        <v>42</v>
      </c>
      <c r="D2482" t="s">
        <v>32</v>
      </c>
      <c r="E2482">
        <v>21</v>
      </c>
      <c r="F2482" t="str">
        <f t="shared" si="38"/>
        <v>Average Per Ton1-in-2August Typical Event Day50% Cycling21</v>
      </c>
      <c r="G2482">
        <v>0.57624690000000001</v>
      </c>
      <c r="H2482">
        <v>0.52273579999999997</v>
      </c>
      <c r="I2482">
        <v>71.889399999999995</v>
      </c>
      <c r="J2482">
        <v>0</v>
      </c>
      <c r="K2482">
        <v>0</v>
      </c>
      <c r="L2482">
        <v>0</v>
      </c>
      <c r="M2482">
        <v>0</v>
      </c>
      <c r="N2482">
        <v>0</v>
      </c>
      <c r="O2482">
        <v>12158</v>
      </c>
    </row>
    <row r="2483" spans="1:15">
      <c r="A2483" t="s">
        <v>29</v>
      </c>
      <c r="B2483" t="s">
        <v>40</v>
      </c>
      <c r="C2483" t="s">
        <v>42</v>
      </c>
      <c r="D2483" t="s">
        <v>32</v>
      </c>
      <c r="E2483">
        <v>21</v>
      </c>
      <c r="F2483" t="str">
        <f t="shared" si="38"/>
        <v>Average Per Premise1-in-2August Typical Event Day50% Cycling21</v>
      </c>
      <c r="G2483">
        <v>2.3714089999999999</v>
      </c>
      <c r="H2483">
        <v>2.1511969999999998</v>
      </c>
      <c r="I2483">
        <v>71.889399999999995</v>
      </c>
      <c r="J2483">
        <v>0</v>
      </c>
      <c r="K2483">
        <v>0</v>
      </c>
      <c r="L2483">
        <v>0</v>
      </c>
      <c r="M2483">
        <v>0</v>
      </c>
      <c r="N2483">
        <v>0</v>
      </c>
      <c r="O2483">
        <v>12158</v>
      </c>
    </row>
    <row r="2484" spans="1:15">
      <c r="A2484" t="s">
        <v>30</v>
      </c>
      <c r="B2484" t="s">
        <v>40</v>
      </c>
      <c r="C2484" t="s">
        <v>42</v>
      </c>
      <c r="D2484" t="s">
        <v>32</v>
      </c>
      <c r="E2484">
        <v>21</v>
      </c>
      <c r="F2484" t="str">
        <f t="shared" si="38"/>
        <v>Average Per Device1-in-2August Typical Event Day50% Cycling21</v>
      </c>
      <c r="G2484">
        <v>2.0176059999999998</v>
      </c>
      <c r="H2484">
        <v>1.830249</v>
      </c>
      <c r="I2484">
        <v>71.889399999999995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12158</v>
      </c>
    </row>
    <row r="2485" spans="1:15">
      <c r="A2485" t="s">
        <v>52</v>
      </c>
      <c r="B2485" t="s">
        <v>40</v>
      </c>
      <c r="C2485" t="s">
        <v>42</v>
      </c>
      <c r="D2485" t="s">
        <v>32</v>
      </c>
      <c r="E2485">
        <v>21</v>
      </c>
      <c r="F2485" t="str">
        <f t="shared" si="38"/>
        <v>Aggregate1-in-2August Typical Event Day50% Cycling21</v>
      </c>
      <c r="G2485">
        <v>28.831589999999998</v>
      </c>
      <c r="H2485">
        <v>26.154250000000001</v>
      </c>
      <c r="I2485">
        <v>71.889399999999995</v>
      </c>
      <c r="J2485">
        <v>0</v>
      </c>
      <c r="K2485">
        <v>0</v>
      </c>
      <c r="L2485">
        <v>0</v>
      </c>
      <c r="M2485">
        <v>0</v>
      </c>
      <c r="N2485">
        <v>0</v>
      </c>
      <c r="O2485">
        <v>12158</v>
      </c>
    </row>
    <row r="2486" spans="1:15">
      <c r="A2486" t="s">
        <v>31</v>
      </c>
      <c r="B2486" t="s">
        <v>40</v>
      </c>
      <c r="C2486" t="s">
        <v>42</v>
      </c>
      <c r="D2486" t="s">
        <v>32</v>
      </c>
      <c r="E2486">
        <v>22</v>
      </c>
      <c r="F2486" t="str">
        <f t="shared" si="38"/>
        <v>Average Per Ton1-in-2August Typical Event Day50% Cycling22</v>
      </c>
      <c r="G2486">
        <v>0.50092119999999996</v>
      </c>
      <c r="H2486">
        <v>0.46966370000000002</v>
      </c>
      <c r="I2486">
        <v>70.698099999999997</v>
      </c>
      <c r="J2486">
        <v>0</v>
      </c>
      <c r="K2486">
        <v>0</v>
      </c>
      <c r="L2486">
        <v>0</v>
      </c>
      <c r="M2486">
        <v>0</v>
      </c>
      <c r="N2486">
        <v>0</v>
      </c>
      <c r="O2486">
        <v>12158</v>
      </c>
    </row>
    <row r="2487" spans="1:15">
      <c r="A2487" t="s">
        <v>29</v>
      </c>
      <c r="B2487" t="s">
        <v>40</v>
      </c>
      <c r="C2487" t="s">
        <v>42</v>
      </c>
      <c r="D2487" t="s">
        <v>32</v>
      </c>
      <c r="E2487">
        <v>22</v>
      </c>
      <c r="F2487" t="str">
        <f t="shared" si="38"/>
        <v>Average Per Premise1-in-2August Typical Event Day50% Cycling22</v>
      </c>
      <c r="G2487">
        <v>2.0614240000000001</v>
      </c>
      <c r="H2487">
        <v>1.9327909999999999</v>
      </c>
      <c r="I2487">
        <v>70.698099999999997</v>
      </c>
      <c r="J2487">
        <v>0</v>
      </c>
      <c r="K2487">
        <v>0</v>
      </c>
      <c r="L2487">
        <v>0</v>
      </c>
      <c r="M2487">
        <v>0</v>
      </c>
      <c r="N2487">
        <v>0</v>
      </c>
      <c r="O2487">
        <v>12158</v>
      </c>
    </row>
    <row r="2488" spans="1:15">
      <c r="A2488" t="s">
        <v>30</v>
      </c>
      <c r="B2488" t="s">
        <v>40</v>
      </c>
      <c r="C2488" t="s">
        <v>42</v>
      </c>
      <c r="D2488" t="s">
        <v>32</v>
      </c>
      <c r="E2488">
        <v>22</v>
      </c>
      <c r="F2488" t="str">
        <f t="shared" si="38"/>
        <v>Average Per Device1-in-2August Typical Event Day50% Cycling22</v>
      </c>
      <c r="G2488">
        <v>1.7538689999999999</v>
      </c>
      <c r="H2488">
        <v>1.644428</v>
      </c>
      <c r="I2488">
        <v>70.698099999999997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12158</v>
      </c>
    </row>
    <row r="2489" spans="1:15">
      <c r="A2489" t="s">
        <v>52</v>
      </c>
      <c r="B2489" t="s">
        <v>40</v>
      </c>
      <c r="C2489" t="s">
        <v>42</v>
      </c>
      <c r="D2489" t="s">
        <v>32</v>
      </c>
      <c r="E2489">
        <v>22</v>
      </c>
      <c r="F2489" t="str">
        <f t="shared" si="38"/>
        <v>Aggregate1-in-2August Typical Event Day50% Cycling22</v>
      </c>
      <c r="G2489">
        <v>25.06279</v>
      </c>
      <c r="H2489">
        <v>23.49887</v>
      </c>
      <c r="I2489">
        <v>70.698099999999997</v>
      </c>
      <c r="J2489">
        <v>0</v>
      </c>
      <c r="K2489">
        <v>0</v>
      </c>
      <c r="L2489">
        <v>0</v>
      </c>
      <c r="M2489">
        <v>0</v>
      </c>
      <c r="N2489">
        <v>0</v>
      </c>
      <c r="O2489">
        <v>12158</v>
      </c>
    </row>
    <row r="2490" spans="1:15">
      <c r="A2490" t="s">
        <v>31</v>
      </c>
      <c r="B2490" t="s">
        <v>40</v>
      </c>
      <c r="C2490" t="s">
        <v>42</v>
      </c>
      <c r="D2490" t="s">
        <v>32</v>
      </c>
      <c r="E2490">
        <v>23</v>
      </c>
      <c r="F2490" t="str">
        <f t="shared" si="38"/>
        <v>Average Per Ton1-in-2August Typical Event Day50% Cycling23</v>
      </c>
      <c r="G2490">
        <v>0.40710770000000002</v>
      </c>
      <c r="H2490">
        <v>0.39046999999999998</v>
      </c>
      <c r="I2490">
        <v>69.063699999999997</v>
      </c>
      <c r="J2490">
        <v>0</v>
      </c>
      <c r="K2490">
        <v>0</v>
      </c>
      <c r="L2490">
        <v>0</v>
      </c>
      <c r="M2490">
        <v>0</v>
      </c>
      <c r="N2490">
        <v>0</v>
      </c>
      <c r="O2490">
        <v>12158</v>
      </c>
    </row>
    <row r="2491" spans="1:15">
      <c r="A2491" t="s">
        <v>29</v>
      </c>
      <c r="B2491" t="s">
        <v>40</v>
      </c>
      <c r="C2491" t="s">
        <v>42</v>
      </c>
      <c r="D2491" t="s">
        <v>32</v>
      </c>
      <c r="E2491">
        <v>23</v>
      </c>
      <c r="F2491" t="str">
        <f t="shared" si="38"/>
        <v>Average Per Premise1-in-2August Typical Event Day50% Cycling23</v>
      </c>
      <c r="G2491">
        <v>1.6753560000000001</v>
      </c>
      <c r="H2491">
        <v>1.6068880000000001</v>
      </c>
      <c r="I2491">
        <v>69.063699999999997</v>
      </c>
      <c r="J2491">
        <v>0</v>
      </c>
      <c r="K2491">
        <v>0</v>
      </c>
      <c r="L2491">
        <v>0</v>
      </c>
      <c r="M2491">
        <v>0</v>
      </c>
      <c r="N2491">
        <v>0</v>
      </c>
      <c r="O2491">
        <v>12158</v>
      </c>
    </row>
    <row r="2492" spans="1:15">
      <c r="A2492" t="s">
        <v>30</v>
      </c>
      <c r="B2492" t="s">
        <v>40</v>
      </c>
      <c r="C2492" t="s">
        <v>42</v>
      </c>
      <c r="D2492" t="s">
        <v>32</v>
      </c>
      <c r="E2492">
        <v>23</v>
      </c>
      <c r="F2492" t="str">
        <f t="shared" si="38"/>
        <v>Average Per Device1-in-2August Typical Event Day50% Cycling23</v>
      </c>
      <c r="G2492">
        <v>1.4254009999999999</v>
      </c>
      <c r="H2492">
        <v>1.367148</v>
      </c>
      <c r="I2492">
        <v>69.063699999999997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12158</v>
      </c>
    </row>
    <row r="2493" spans="1:15">
      <c r="A2493" t="s">
        <v>52</v>
      </c>
      <c r="B2493" t="s">
        <v>40</v>
      </c>
      <c r="C2493" t="s">
        <v>42</v>
      </c>
      <c r="D2493" t="s">
        <v>32</v>
      </c>
      <c r="E2493">
        <v>23</v>
      </c>
      <c r="F2493" t="str">
        <f t="shared" si="38"/>
        <v>Aggregate1-in-2August Typical Event Day50% Cycling23</v>
      </c>
      <c r="G2493">
        <v>20.368980000000001</v>
      </c>
      <c r="H2493">
        <v>19.536539999999999</v>
      </c>
      <c r="I2493">
        <v>69.063699999999997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12158</v>
      </c>
    </row>
    <row r="2494" spans="1:15">
      <c r="A2494" t="s">
        <v>31</v>
      </c>
      <c r="B2494" t="s">
        <v>40</v>
      </c>
      <c r="C2494" t="s">
        <v>42</v>
      </c>
      <c r="D2494" t="s">
        <v>32</v>
      </c>
      <c r="E2494">
        <v>24</v>
      </c>
      <c r="F2494" t="str">
        <f t="shared" si="38"/>
        <v>Average Per Ton1-in-2August Typical Event Day50% Cycling24</v>
      </c>
      <c r="G2494">
        <v>0.3363352</v>
      </c>
      <c r="H2494">
        <v>0.31960339999999998</v>
      </c>
      <c r="I2494">
        <v>67.647199999999998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12158</v>
      </c>
    </row>
    <row r="2495" spans="1:15">
      <c r="A2495" t="s">
        <v>29</v>
      </c>
      <c r="B2495" t="s">
        <v>40</v>
      </c>
      <c r="C2495" t="s">
        <v>42</v>
      </c>
      <c r="D2495" t="s">
        <v>32</v>
      </c>
      <c r="E2495">
        <v>24</v>
      </c>
      <c r="F2495" t="str">
        <f t="shared" si="38"/>
        <v>Average Per Premise1-in-2August Typical Event Day50% Cycling24</v>
      </c>
      <c r="G2495">
        <v>1.384109</v>
      </c>
      <c r="H2495">
        <v>1.315253</v>
      </c>
      <c r="I2495">
        <v>67.647199999999998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12158</v>
      </c>
    </row>
    <row r="2496" spans="1:15">
      <c r="A2496" t="s">
        <v>30</v>
      </c>
      <c r="B2496" t="s">
        <v>40</v>
      </c>
      <c r="C2496" t="s">
        <v>42</v>
      </c>
      <c r="D2496" t="s">
        <v>32</v>
      </c>
      <c r="E2496">
        <v>24</v>
      </c>
      <c r="F2496" t="str">
        <f t="shared" si="38"/>
        <v>Average Per Device1-in-2August Typical Event Day50% Cycling24</v>
      </c>
      <c r="G2496">
        <v>1.1776059999999999</v>
      </c>
      <c r="H2496">
        <v>1.1190230000000001</v>
      </c>
      <c r="I2496">
        <v>67.647199999999998</v>
      </c>
      <c r="J2496">
        <v>0</v>
      </c>
      <c r="K2496">
        <v>0</v>
      </c>
      <c r="L2496">
        <v>0</v>
      </c>
      <c r="M2496">
        <v>0</v>
      </c>
      <c r="N2496">
        <v>0</v>
      </c>
      <c r="O2496">
        <v>12158</v>
      </c>
    </row>
    <row r="2497" spans="1:15">
      <c r="A2497" t="s">
        <v>52</v>
      </c>
      <c r="B2497" t="s">
        <v>40</v>
      </c>
      <c r="C2497" t="s">
        <v>42</v>
      </c>
      <c r="D2497" t="s">
        <v>32</v>
      </c>
      <c r="E2497">
        <v>24</v>
      </c>
      <c r="F2497" t="str">
        <f t="shared" si="38"/>
        <v>Aggregate1-in-2August Typical Event Day50% Cycling24</v>
      </c>
      <c r="G2497">
        <v>16.82799</v>
      </c>
      <c r="H2497">
        <v>15.99085</v>
      </c>
      <c r="I2497">
        <v>67.647199999999998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12158</v>
      </c>
    </row>
    <row r="2498" spans="1:15">
      <c r="A2498" t="s">
        <v>31</v>
      </c>
      <c r="B2498" t="s">
        <v>40</v>
      </c>
      <c r="C2498" t="s">
        <v>42</v>
      </c>
      <c r="D2498" t="s">
        <v>27</v>
      </c>
      <c r="E2498">
        <v>1</v>
      </c>
      <c r="F2498" t="str">
        <f t="shared" si="38"/>
        <v>Average Per Ton1-in-2August Typical Event DayAll1</v>
      </c>
      <c r="G2498">
        <v>0.22047240000000001</v>
      </c>
      <c r="H2498">
        <v>0.22047240000000001</v>
      </c>
      <c r="I2498">
        <v>68.215199999999996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23602</v>
      </c>
    </row>
    <row r="2499" spans="1:15">
      <c r="A2499" t="s">
        <v>29</v>
      </c>
      <c r="B2499" t="s">
        <v>40</v>
      </c>
      <c r="C2499" t="s">
        <v>42</v>
      </c>
      <c r="D2499" t="s">
        <v>27</v>
      </c>
      <c r="E2499">
        <v>1</v>
      </c>
      <c r="F2499" t="str">
        <f t="shared" ref="F2499:F2562" si="39">CONCATENATE(A2499,B2499,C2499,D2499,E2499)</f>
        <v>Average Per Premise1-in-2August Typical Event DayAll1</v>
      </c>
      <c r="G2499">
        <v>0.94508239999999999</v>
      </c>
      <c r="H2499">
        <v>0.94508239999999999</v>
      </c>
      <c r="I2499">
        <v>68.215199999999996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23602</v>
      </c>
    </row>
    <row r="2500" spans="1:15">
      <c r="A2500" t="s">
        <v>30</v>
      </c>
      <c r="B2500" t="s">
        <v>40</v>
      </c>
      <c r="C2500" t="s">
        <v>42</v>
      </c>
      <c r="D2500" t="s">
        <v>27</v>
      </c>
      <c r="E2500">
        <v>1</v>
      </c>
      <c r="F2500" t="str">
        <f t="shared" si="39"/>
        <v>Average Per Device1-in-2August Typical Event DayAll1</v>
      </c>
      <c r="G2500">
        <v>0.78547210000000001</v>
      </c>
      <c r="H2500">
        <v>0.78547210000000001</v>
      </c>
      <c r="I2500">
        <v>68.215199999999996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23602</v>
      </c>
    </row>
    <row r="2501" spans="1:15">
      <c r="A2501" t="s">
        <v>52</v>
      </c>
      <c r="B2501" t="s">
        <v>40</v>
      </c>
      <c r="C2501" t="s">
        <v>42</v>
      </c>
      <c r="D2501" t="s">
        <v>27</v>
      </c>
      <c r="E2501">
        <v>1</v>
      </c>
      <c r="F2501" t="str">
        <f t="shared" si="39"/>
        <v>Aggregate1-in-2August Typical Event DayAll1</v>
      </c>
      <c r="G2501">
        <v>22.30584</v>
      </c>
      <c r="H2501">
        <v>22.30584</v>
      </c>
      <c r="I2501">
        <v>68.215199999999996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23602</v>
      </c>
    </row>
    <row r="2502" spans="1:15">
      <c r="A2502" t="s">
        <v>31</v>
      </c>
      <c r="B2502" t="s">
        <v>40</v>
      </c>
      <c r="C2502" t="s">
        <v>42</v>
      </c>
      <c r="D2502" t="s">
        <v>27</v>
      </c>
      <c r="E2502">
        <v>2</v>
      </c>
      <c r="F2502" t="str">
        <f t="shared" si="39"/>
        <v>Average Per Ton1-in-2August Typical Event DayAll2</v>
      </c>
      <c r="G2502">
        <v>0.19134180000000001</v>
      </c>
      <c r="H2502">
        <v>0.19134180000000001</v>
      </c>
      <c r="I2502">
        <v>68.193399999999997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23602</v>
      </c>
    </row>
    <row r="2503" spans="1:15">
      <c r="A2503" t="s">
        <v>29</v>
      </c>
      <c r="B2503" t="s">
        <v>40</v>
      </c>
      <c r="C2503" t="s">
        <v>42</v>
      </c>
      <c r="D2503" t="s">
        <v>27</v>
      </c>
      <c r="E2503">
        <v>2</v>
      </c>
      <c r="F2503" t="str">
        <f t="shared" si="39"/>
        <v>Average Per Premise1-in-2August Typical Event DayAll2</v>
      </c>
      <c r="G2503">
        <v>0.82021040000000001</v>
      </c>
      <c r="H2503">
        <v>0.82021040000000001</v>
      </c>
      <c r="I2503">
        <v>68.193399999999997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23602</v>
      </c>
    </row>
    <row r="2504" spans="1:15">
      <c r="A2504" t="s">
        <v>30</v>
      </c>
      <c r="B2504" t="s">
        <v>40</v>
      </c>
      <c r="C2504" t="s">
        <v>42</v>
      </c>
      <c r="D2504" t="s">
        <v>27</v>
      </c>
      <c r="E2504">
        <v>2</v>
      </c>
      <c r="F2504" t="str">
        <f t="shared" si="39"/>
        <v>Average Per Device1-in-2August Typical Event DayAll2</v>
      </c>
      <c r="G2504">
        <v>0.68168899999999999</v>
      </c>
      <c r="H2504">
        <v>0.68168899999999999</v>
      </c>
      <c r="I2504">
        <v>68.193399999999997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23602</v>
      </c>
    </row>
    <row r="2505" spans="1:15">
      <c r="A2505" t="s">
        <v>52</v>
      </c>
      <c r="B2505" t="s">
        <v>40</v>
      </c>
      <c r="C2505" t="s">
        <v>42</v>
      </c>
      <c r="D2505" t="s">
        <v>27</v>
      </c>
      <c r="E2505">
        <v>2</v>
      </c>
      <c r="F2505" t="str">
        <f t="shared" si="39"/>
        <v>Aggregate1-in-2August Typical Event DayAll2</v>
      </c>
      <c r="G2505">
        <v>19.358599999999999</v>
      </c>
      <c r="H2505">
        <v>19.358599999999999</v>
      </c>
      <c r="I2505">
        <v>68.193399999999997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23602</v>
      </c>
    </row>
    <row r="2506" spans="1:15">
      <c r="A2506" t="s">
        <v>31</v>
      </c>
      <c r="B2506" t="s">
        <v>40</v>
      </c>
      <c r="C2506" t="s">
        <v>42</v>
      </c>
      <c r="D2506" t="s">
        <v>27</v>
      </c>
      <c r="E2506">
        <v>3</v>
      </c>
      <c r="F2506" t="str">
        <f t="shared" si="39"/>
        <v>Average Per Ton1-in-2August Typical Event DayAll3</v>
      </c>
      <c r="G2506">
        <v>0.17310719999999999</v>
      </c>
      <c r="H2506">
        <v>0.17310719999999999</v>
      </c>
      <c r="I2506">
        <v>67.766000000000005</v>
      </c>
      <c r="J2506">
        <v>0</v>
      </c>
      <c r="K2506">
        <v>0</v>
      </c>
      <c r="L2506">
        <v>0</v>
      </c>
      <c r="M2506">
        <v>0</v>
      </c>
      <c r="N2506">
        <v>0</v>
      </c>
      <c r="O2506">
        <v>23602</v>
      </c>
    </row>
    <row r="2507" spans="1:15">
      <c r="A2507" t="s">
        <v>29</v>
      </c>
      <c r="B2507" t="s">
        <v>40</v>
      </c>
      <c r="C2507" t="s">
        <v>42</v>
      </c>
      <c r="D2507" t="s">
        <v>27</v>
      </c>
      <c r="E2507">
        <v>3</v>
      </c>
      <c r="F2507" t="str">
        <f t="shared" si="39"/>
        <v>Average Per Premise1-in-2August Typical Event DayAll3</v>
      </c>
      <c r="G2507">
        <v>0.74204539999999997</v>
      </c>
      <c r="H2507">
        <v>0.74204539999999997</v>
      </c>
      <c r="I2507">
        <v>67.766000000000005</v>
      </c>
      <c r="J2507">
        <v>0</v>
      </c>
      <c r="K2507">
        <v>0</v>
      </c>
      <c r="L2507">
        <v>0</v>
      </c>
      <c r="M2507">
        <v>0</v>
      </c>
      <c r="N2507">
        <v>0</v>
      </c>
      <c r="O2507">
        <v>23602</v>
      </c>
    </row>
    <row r="2508" spans="1:15">
      <c r="A2508" t="s">
        <v>30</v>
      </c>
      <c r="B2508" t="s">
        <v>40</v>
      </c>
      <c r="C2508" t="s">
        <v>42</v>
      </c>
      <c r="D2508" t="s">
        <v>27</v>
      </c>
      <c r="E2508">
        <v>3</v>
      </c>
      <c r="F2508" t="str">
        <f t="shared" si="39"/>
        <v>Average Per Device1-in-2August Typical Event DayAll3</v>
      </c>
      <c r="G2508">
        <v>0.61672499999999997</v>
      </c>
      <c r="H2508">
        <v>0.61672499999999997</v>
      </c>
      <c r="I2508">
        <v>67.766000000000005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23602</v>
      </c>
    </row>
    <row r="2509" spans="1:15">
      <c r="A2509" t="s">
        <v>52</v>
      </c>
      <c r="B2509" t="s">
        <v>40</v>
      </c>
      <c r="C2509" t="s">
        <v>42</v>
      </c>
      <c r="D2509" t="s">
        <v>27</v>
      </c>
      <c r="E2509">
        <v>3</v>
      </c>
      <c r="F2509" t="str">
        <f t="shared" si="39"/>
        <v>Aggregate1-in-2August Typical Event DayAll3</v>
      </c>
      <c r="G2509">
        <v>17.513760000000001</v>
      </c>
      <c r="H2509">
        <v>17.513760000000001</v>
      </c>
      <c r="I2509">
        <v>67.766000000000005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23602</v>
      </c>
    </row>
    <row r="2510" spans="1:15">
      <c r="A2510" t="s">
        <v>31</v>
      </c>
      <c r="B2510" t="s">
        <v>40</v>
      </c>
      <c r="C2510" t="s">
        <v>42</v>
      </c>
      <c r="D2510" t="s">
        <v>27</v>
      </c>
      <c r="E2510">
        <v>4</v>
      </c>
      <c r="F2510" t="str">
        <f t="shared" si="39"/>
        <v>Average Per Ton1-in-2August Typical Event DayAll4</v>
      </c>
      <c r="G2510">
        <v>0.1567424</v>
      </c>
      <c r="H2510">
        <v>0.1567424</v>
      </c>
      <c r="I2510">
        <v>67.252300000000005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23602</v>
      </c>
    </row>
    <row r="2511" spans="1:15">
      <c r="A2511" t="s">
        <v>29</v>
      </c>
      <c r="B2511" t="s">
        <v>40</v>
      </c>
      <c r="C2511" t="s">
        <v>42</v>
      </c>
      <c r="D2511" t="s">
        <v>27</v>
      </c>
      <c r="E2511">
        <v>4</v>
      </c>
      <c r="F2511" t="str">
        <f t="shared" si="39"/>
        <v>Average Per Premise1-in-2August Typical Event DayAll4</v>
      </c>
      <c r="G2511">
        <v>0.67189569999999998</v>
      </c>
      <c r="H2511">
        <v>0.67189569999999998</v>
      </c>
      <c r="I2511">
        <v>67.252300000000005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23602</v>
      </c>
    </row>
    <row r="2512" spans="1:15">
      <c r="A2512" t="s">
        <v>30</v>
      </c>
      <c r="B2512" t="s">
        <v>40</v>
      </c>
      <c r="C2512" t="s">
        <v>42</v>
      </c>
      <c r="D2512" t="s">
        <v>27</v>
      </c>
      <c r="E2512">
        <v>4</v>
      </c>
      <c r="F2512" t="str">
        <f t="shared" si="39"/>
        <v>Average Per Device1-in-2August Typical Event DayAll4</v>
      </c>
      <c r="G2512">
        <v>0.55842250000000004</v>
      </c>
      <c r="H2512">
        <v>0.55842250000000004</v>
      </c>
      <c r="I2512">
        <v>67.252300000000005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23602</v>
      </c>
    </row>
    <row r="2513" spans="1:15">
      <c r="A2513" t="s">
        <v>52</v>
      </c>
      <c r="B2513" t="s">
        <v>40</v>
      </c>
      <c r="C2513" t="s">
        <v>42</v>
      </c>
      <c r="D2513" t="s">
        <v>27</v>
      </c>
      <c r="E2513">
        <v>4</v>
      </c>
      <c r="F2513" t="str">
        <f t="shared" si="39"/>
        <v>Aggregate1-in-2August Typical Event DayAll4</v>
      </c>
      <c r="G2513">
        <v>15.858079999999999</v>
      </c>
      <c r="H2513">
        <v>15.858079999999999</v>
      </c>
      <c r="I2513">
        <v>67.252300000000005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23602</v>
      </c>
    </row>
    <row r="2514" spans="1:15">
      <c r="A2514" t="s">
        <v>31</v>
      </c>
      <c r="B2514" t="s">
        <v>40</v>
      </c>
      <c r="C2514" t="s">
        <v>42</v>
      </c>
      <c r="D2514" t="s">
        <v>27</v>
      </c>
      <c r="E2514">
        <v>5</v>
      </c>
      <c r="F2514" t="str">
        <f t="shared" si="39"/>
        <v>Average Per Ton1-in-2August Typical Event DayAll5</v>
      </c>
      <c r="G2514">
        <v>0.1494528</v>
      </c>
      <c r="H2514">
        <v>0.1494528</v>
      </c>
      <c r="I2514">
        <v>66.739199999999997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23602</v>
      </c>
    </row>
    <row r="2515" spans="1:15">
      <c r="A2515" t="s">
        <v>29</v>
      </c>
      <c r="B2515" t="s">
        <v>40</v>
      </c>
      <c r="C2515" t="s">
        <v>42</v>
      </c>
      <c r="D2515" t="s">
        <v>27</v>
      </c>
      <c r="E2515">
        <v>5</v>
      </c>
      <c r="F2515" t="str">
        <f t="shared" si="39"/>
        <v>Average Per Premise1-in-2August Typical Event DayAll5</v>
      </c>
      <c r="G2515">
        <v>0.64064779999999999</v>
      </c>
      <c r="H2515">
        <v>0.64064779999999999</v>
      </c>
      <c r="I2515">
        <v>66.739199999999997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23602</v>
      </c>
    </row>
    <row r="2516" spans="1:15">
      <c r="A2516" t="s">
        <v>30</v>
      </c>
      <c r="B2516" t="s">
        <v>40</v>
      </c>
      <c r="C2516" t="s">
        <v>42</v>
      </c>
      <c r="D2516" t="s">
        <v>27</v>
      </c>
      <c r="E2516">
        <v>5</v>
      </c>
      <c r="F2516" t="str">
        <f t="shared" si="39"/>
        <v>Average Per Device1-in-2August Typical Event DayAll5</v>
      </c>
      <c r="G2516">
        <v>0.53245189999999998</v>
      </c>
      <c r="H2516">
        <v>0.53245189999999998</v>
      </c>
      <c r="I2516">
        <v>66.739199999999997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23602</v>
      </c>
    </row>
    <row r="2517" spans="1:15">
      <c r="A2517" t="s">
        <v>52</v>
      </c>
      <c r="B2517" t="s">
        <v>40</v>
      </c>
      <c r="C2517" t="s">
        <v>42</v>
      </c>
      <c r="D2517" t="s">
        <v>27</v>
      </c>
      <c r="E2517">
        <v>5</v>
      </c>
      <c r="F2517" t="str">
        <f t="shared" si="39"/>
        <v>Aggregate1-in-2August Typical Event DayAll5</v>
      </c>
      <c r="G2517">
        <v>15.120570000000001</v>
      </c>
      <c r="H2517">
        <v>15.120570000000001</v>
      </c>
      <c r="I2517">
        <v>66.739199999999997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23602</v>
      </c>
    </row>
    <row r="2518" spans="1:15">
      <c r="A2518" t="s">
        <v>31</v>
      </c>
      <c r="B2518" t="s">
        <v>40</v>
      </c>
      <c r="C2518" t="s">
        <v>42</v>
      </c>
      <c r="D2518" t="s">
        <v>27</v>
      </c>
      <c r="E2518">
        <v>6</v>
      </c>
      <c r="F2518" t="str">
        <f t="shared" si="39"/>
        <v>Average Per Ton1-in-2August Typical Event DayAll6</v>
      </c>
      <c r="G2518">
        <v>0.15677749999999999</v>
      </c>
      <c r="H2518">
        <v>0.15677749999999999</v>
      </c>
      <c r="I2518">
        <v>66.4773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23602</v>
      </c>
    </row>
    <row r="2519" spans="1:15">
      <c r="A2519" t="s">
        <v>29</v>
      </c>
      <c r="B2519" t="s">
        <v>40</v>
      </c>
      <c r="C2519" t="s">
        <v>42</v>
      </c>
      <c r="D2519" t="s">
        <v>27</v>
      </c>
      <c r="E2519">
        <v>6</v>
      </c>
      <c r="F2519" t="str">
        <f t="shared" si="39"/>
        <v>Average Per Premise1-in-2August Typical Event DayAll6</v>
      </c>
      <c r="G2519">
        <v>0.67204620000000004</v>
      </c>
      <c r="H2519">
        <v>0.67204620000000004</v>
      </c>
      <c r="I2519">
        <v>66.4773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23602</v>
      </c>
    </row>
    <row r="2520" spans="1:15">
      <c r="A2520" t="s">
        <v>30</v>
      </c>
      <c r="B2520" t="s">
        <v>40</v>
      </c>
      <c r="C2520" t="s">
        <v>42</v>
      </c>
      <c r="D2520" t="s">
        <v>27</v>
      </c>
      <c r="E2520">
        <v>6</v>
      </c>
      <c r="F2520" t="str">
        <f t="shared" si="39"/>
        <v>Average Per Device1-in-2August Typical Event DayAll6</v>
      </c>
      <c r="G2520">
        <v>0.55854760000000003</v>
      </c>
      <c r="H2520">
        <v>0.55854760000000003</v>
      </c>
      <c r="I2520">
        <v>66.4773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23602</v>
      </c>
    </row>
    <row r="2521" spans="1:15">
      <c r="A2521" t="s">
        <v>52</v>
      </c>
      <c r="B2521" t="s">
        <v>40</v>
      </c>
      <c r="C2521" t="s">
        <v>42</v>
      </c>
      <c r="D2521" t="s">
        <v>27</v>
      </c>
      <c r="E2521">
        <v>6</v>
      </c>
      <c r="F2521" t="str">
        <f t="shared" si="39"/>
        <v>Aggregate1-in-2August Typical Event DayAll6</v>
      </c>
      <c r="G2521">
        <v>15.86163</v>
      </c>
      <c r="H2521">
        <v>15.86163</v>
      </c>
      <c r="I2521">
        <v>66.4773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23602</v>
      </c>
    </row>
    <row r="2522" spans="1:15">
      <c r="A2522" t="s">
        <v>31</v>
      </c>
      <c r="B2522" t="s">
        <v>40</v>
      </c>
      <c r="C2522" t="s">
        <v>42</v>
      </c>
      <c r="D2522" t="s">
        <v>27</v>
      </c>
      <c r="E2522">
        <v>7</v>
      </c>
      <c r="F2522" t="str">
        <f t="shared" si="39"/>
        <v>Average Per Ton1-in-2August Typical Event DayAll7</v>
      </c>
      <c r="G2522">
        <v>0.18017430000000001</v>
      </c>
      <c r="H2522">
        <v>0.18017430000000001</v>
      </c>
      <c r="I2522">
        <v>68.562100000000001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23602</v>
      </c>
    </row>
    <row r="2523" spans="1:15">
      <c r="A2523" t="s">
        <v>29</v>
      </c>
      <c r="B2523" t="s">
        <v>40</v>
      </c>
      <c r="C2523" t="s">
        <v>42</v>
      </c>
      <c r="D2523" t="s">
        <v>27</v>
      </c>
      <c r="E2523">
        <v>7</v>
      </c>
      <c r="F2523" t="str">
        <f t="shared" si="39"/>
        <v>Average Per Premise1-in-2August Typical Event DayAll7</v>
      </c>
      <c r="G2523">
        <v>0.77233949999999996</v>
      </c>
      <c r="H2523">
        <v>0.77233949999999996</v>
      </c>
      <c r="I2523">
        <v>68.562100000000001</v>
      </c>
      <c r="J2523">
        <v>0</v>
      </c>
      <c r="K2523">
        <v>0</v>
      </c>
      <c r="L2523">
        <v>0</v>
      </c>
      <c r="M2523">
        <v>0</v>
      </c>
      <c r="N2523">
        <v>0</v>
      </c>
      <c r="O2523">
        <v>23602</v>
      </c>
    </row>
    <row r="2524" spans="1:15">
      <c r="A2524" t="s">
        <v>30</v>
      </c>
      <c r="B2524" t="s">
        <v>40</v>
      </c>
      <c r="C2524" t="s">
        <v>42</v>
      </c>
      <c r="D2524" t="s">
        <v>27</v>
      </c>
      <c r="E2524">
        <v>7</v>
      </c>
      <c r="F2524" t="str">
        <f t="shared" si="39"/>
        <v>Average Per Device1-in-2August Typical Event DayAll7</v>
      </c>
      <c r="G2524">
        <v>0.64190290000000005</v>
      </c>
      <c r="H2524">
        <v>0.64190290000000005</v>
      </c>
      <c r="I2524">
        <v>68.562100000000001</v>
      </c>
      <c r="J2524">
        <v>0</v>
      </c>
      <c r="K2524">
        <v>0</v>
      </c>
      <c r="L2524">
        <v>0</v>
      </c>
      <c r="M2524">
        <v>0</v>
      </c>
      <c r="N2524">
        <v>0</v>
      </c>
      <c r="O2524">
        <v>23602</v>
      </c>
    </row>
    <row r="2525" spans="1:15">
      <c r="A2525" t="s">
        <v>52</v>
      </c>
      <c r="B2525" t="s">
        <v>40</v>
      </c>
      <c r="C2525" t="s">
        <v>42</v>
      </c>
      <c r="D2525" t="s">
        <v>27</v>
      </c>
      <c r="E2525">
        <v>7</v>
      </c>
      <c r="F2525" t="str">
        <f t="shared" si="39"/>
        <v>Aggregate1-in-2August Typical Event DayAll7</v>
      </c>
      <c r="G2525">
        <v>18.228760000000001</v>
      </c>
      <c r="H2525">
        <v>18.228760000000001</v>
      </c>
      <c r="I2525">
        <v>68.562100000000001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23602</v>
      </c>
    </row>
    <row r="2526" spans="1:15">
      <c r="A2526" t="s">
        <v>31</v>
      </c>
      <c r="B2526" t="s">
        <v>40</v>
      </c>
      <c r="C2526" t="s">
        <v>42</v>
      </c>
      <c r="D2526" t="s">
        <v>27</v>
      </c>
      <c r="E2526">
        <v>8</v>
      </c>
      <c r="F2526" t="str">
        <f t="shared" si="39"/>
        <v>Average Per Ton1-in-2August Typical Event DayAll8</v>
      </c>
      <c r="G2526">
        <v>0.19124469999999999</v>
      </c>
      <c r="H2526">
        <v>0.19124469999999999</v>
      </c>
      <c r="I2526">
        <v>72.893100000000004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23602</v>
      </c>
    </row>
    <row r="2527" spans="1:15">
      <c r="A2527" t="s">
        <v>29</v>
      </c>
      <c r="B2527" t="s">
        <v>40</v>
      </c>
      <c r="C2527" t="s">
        <v>42</v>
      </c>
      <c r="D2527" t="s">
        <v>27</v>
      </c>
      <c r="E2527">
        <v>8</v>
      </c>
      <c r="F2527" t="str">
        <f t="shared" si="39"/>
        <v>Average Per Premise1-in-2August Typical Event DayAll8</v>
      </c>
      <c r="G2527">
        <v>0.81979420000000003</v>
      </c>
      <c r="H2527">
        <v>0.81979420000000003</v>
      </c>
      <c r="I2527">
        <v>72.893100000000004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23602</v>
      </c>
    </row>
    <row r="2528" spans="1:15">
      <c r="A2528" t="s">
        <v>30</v>
      </c>
      <c r="B2528" t="s">
        <v>40</v>
      </c>
      <c r="C2528" t="s">
        <v>42</v>
      </c>
      <c r="D2528" t="s">
        <v>27</v>
      </c>
      <c r="E2528">
        <v>8</v>
      </c>
      <c r="F2528" t="str">
        <f t="shared" si="39"/>
        <v>Average Per Device1-in-2August Typical Event DayAll8</v>
      </c>
      <c r="G2528">
        <v>0.68134320000000004</v>
      </c>
      <c r="H2528">
        <v>0.68134320000000004</v>
      </c>
      <c r="I2528">
        <v>72.893100000000004</v>
      </c>
      <c r="J2528">
        <v>0</v>
      </c>
      <c r="K2528">
        <v>0</v>
      </c>
      <c r="L2528">
        <v>0</v>
      </c>
      <c r="M2528">
        <v>0</v>
      </c>
      <c r="N2528">
        <v>0</v>
      </c>
      <c r="O2528">
        <v>23602</v>
      </c>
    </row>
    <row r="2529" spans="1:15">
      <c r="A2529" t="s">
        <v>52</v>
      </c>
      <c r="B2529" t="s">
        <v>40</v>
      </c>
      <c r="C2529" t="s">
        <v>42</v>
      </c>
      <c r="D2529" t="s">
        <v>27</v>
      </c>
      <c r="E2529">
        <v>8</v>
      </c>
      <c r="F2529" t="str">
        <f t="shared" si="39"/>
        <v>Aggregate1-in-2August Typical Event DayAll8</v>
      </c>
      <c r="G2529">
        <v>19.348780000000001</v>
      </c>
      <c r="H2529">
        <v>19.348780000000001</v>
      </c>
      <c r="I2529">
        <v>72.893100000000004</v>
      </c>
      <c r="J2529">
        <v>0</v>
      </c>
      <c r="K2529">
        <v>0</v>
      </c>
      <c r="L2529">
        <v>0</v>
      </c>
      <c r="M2529">
        <v>0</v>
      </c>
      <c r="N2529">
        <v>0</v>
      </c>
      <c r="O2529">
        <v>23602</v>
      </c>
    </row>
    <row r="2530" spans="1:15">
      <c r="A2530" t="s">
        <v>31</v>
      </c>
      <c r="B2530" t="s">
        <v>40</v>
      </c>
      <c r="C2530" t="s">
        <v>42</v>
      </c>
      <c r="D2530" t="s">
        <v>27</v>
      </c>
      <c r="E2530">
        <v>9</v>
      </c>
      <c r="F2530" t="str">
        <f t="shared" si="39"/>
        <v>Average Per Ton1-in-2August Typical Event DayAll9</v>
      </c>
      <c r="G2530">
        <v>0.20924129999999999</v>
      </c>
      <c r="H2530">
        <v>0.20924129999999999</v>
      </c>
      <c r="I2530">
        <v>77.780100000000004</v>
      </c>
      <c r="J2530">
        <v>0</v>
      </c>
      <c r="K2530">
        <v>0</v>
      </c>
      <c r="L2530">
        <v>0</v>
      </c>
      <c r="M2530">
        <v>0</v>
      </c>
      <c r="N2530">
        <v>0</v>
      </c>
      <c r="O2530">
        <v>23602</v>
      </c>
    </row>
    <row r="2531" spans="1:15">
      <c r="A2531" t="s">
        <v>29</v>
      </c>
      <c r="B2531" t="s">
        <v>40</v>
      </c>
      <c r="C2531" t="s">
        <v>42</v>
      </c>
      <c r="D2531" t="s">
        <v>27</v>
      </c>
      <c r="E2531">
        <v>9</v>
      </c>
      <c r="F2531" t="str">
        <f t="shared" si="39"/>
        <v>Average Per Premise1-in-2August Typical Event DayAll9</v>
      </c>
      <c r="G2531">
        <v>0.89693889999999998</v>
      </c>
      <c r="H2531">
        <v>0.89693889999999998</v>
      </c>
      <c r="I2531">
        <v>77.780100000000004</v>
      </c>
      <c r="J2531">
        <v>0</v>
      </c>
      <c r="K2531">
        <v>0</v>
      </c>
      <c r="L2531">
        <v>0</v>
      </c>
      <c r="M2531">
        <v>0</v>
      </c>
      <c r="N2531">
        <v>0</v>
      </c>
      <c r="O2531">
        <v>23602</v>
      </c>
    </row>
    <row r="2532" spans="1:15">
      <c r="A2532" t="s">
        <v>30</v>
      </c>
      <c r="B2532" t="s">
        <v>40</v>
      </c>
      <c r="C2532" t="s">
        <v>42</v>
      </c>
      <c r="D2532" t="s">
        <v>27</v>
      </c>
      <c r="E2532">
        <v>9</v>
      </c>
      <c r="F2532" t="str">
        <f t="shared" si="39"/>
        <v>Average Per Device1-in-2August Typical Event DayAll9</v>
      </c>
      <c r="G2532">
        <v>0.74545930000000005</v>
      </c>
      <c r="H2532">
        <v>0.74545930000000005</v>
      </c>
      <c r="I2532">
        <v>77.780100000000004</v>
      </c>
      <c r="J2532">
        <v>0</v>
      </c>
      <c r="K2532">
        <v>0</v>
      </c>
      <c r="L2532">
        <v>0</v>
      </c>
      <c r="M2532">
        <v>0</v>
      </c>
      <c r="N2532">
        <v>0</v>
      </c>
      <c r="O2532">
        <v>23602</v>
      </c>
    </row>
    <row r="2533" spans="1:15">
      <c r="A2533" t="s">
        <v>52</v>
      </c>
      <c r="B2533" t="s">
        <v>40</v>
      </c>
      <c r="C2533" t="s">
        <v>42</v>
      </c>
      <c r="D2533" t="s">
        <v>27</v>
      </c>
      <c r="E2533">
        <v>9</v>
      </c>
      <c r="F2533" t="str">
        <f t="shared" si="39"/>
        <v>Aggregate1-in-2August Typical Event DayAll9</v>
      </c>
      <c r="G2533">
        <v>21.169550000000001</v>
      </c>
      <c r="H2533">
        <v>21.169550000000001</v>
      </c>
      <c r="I2533">
        <v>77.780100000000004</v>
      </c>
      <c r="J2533">
        <v>0</v>
      </c>
      <c r="K2533">
        <v>0</v>
      </c>
      <c r="L2533">
        <v>0</v>
      </c>
      <c r="M2533">
        <v>0</v>
      </c>
      <c r="N2533">
        <v>0</v>
      </c>
      <c r="O2533">
        <v>23602</v>
      </c>
    </row>
    <row r="2534" spans="1:15">
      <c r="A2534" t="s">
        <v>31</v>
      </c>
      <c r="B2534" t="s">
        <v>40</v>
      </c>
      <c r="C2534" t="s">
        <v>42</v>
      </c>
      <c r="D2534" t="s">
        <v>27</v>
      </c>
      <c r="E2534">
        <v>10</v>
      </c>
      <c r="F2534" t="str">
        <f t="shared" si="39"/>
        <v>Average Per Ton1-in-2August Typical Event DayAll10</v>
      </c>
      <c r="G2534">
        <v>0.23137659999999999</v>
      </c>
      <c r="H2534">
        <v>0.23137659999999999</v>
      </c>
      <c r="I2534">
        <v>81.292299999999997</v>
      </c>
      <c r="J2534">
        <v>0</v>
      </c>
      <c r="K2534">
        <v>0</v>
      </c>
      <c r="L2534">
        <v>0</v>
      </c>
      <c r="M2534">
        <v>0</v>
      </c>
      <c r="N2534">
        <v>0</v>
      </c>
      <c r="O2534">
        <v>23602</v>
      </c>
    </row>
    <row r="2535" spans="1:15">
      <c r="A2535" t="s">
        <v>29</v>
      </c>
      <c r="B2535" t="s">
        <v>40</v>
      </c>
      <c r="C2535" t="s">
        <v>42</v>
      </c>
      <c r="D2535" t="s">
        <v>27</v>
      </c>
      <c r="E2535">
        <v>10</v>
      </c>
      <c r="F2535" t="str">
        <f t="shared" si="39"/>
        <v>Average Per Premise1-in-2August Typical Event DayAll10</v>
      </c>
      <c r="G2535">
        <v>0.9918245</v>
      </c>
      <c r="H2535">
        <v>0.9918245</v>
      </c>
      <c r="I2535">
        <v>81.292299999999997</v>
      </c>
      <c r="J2535">
        <v>0</v>
      </c>
      <c r="K2535">
        <v>0</v>
      </c>
      <c r="L2535">
        <v>0</v>
      </c>
      <c r="M2535">
        <v>0</v>
      </c>
      <c r="N2535">
        <v>0</v>
      </c>
      <c r="O2535">
        <v>23602</v>
      </c>
    </row>
    <row r="2536" spans="1:15">
      <c r="A2536" t="s">
        <v>30</v>
      </c>
      <c r="B2536" t="s">
        <v>40</v>
      </c>
      <c r="C2536" t="s">
        <v>42</v>
      </c>
      <c r="D2536" t="s">
        <v>27</v>
      </c>
      <c r="E2536">
        <v>10</v>
      </c>
      <c r="F2536" t="str">
        <f t="shared" si="39"/>
        <v>Average Per Device1-in-2August Typical Event DayAll10</v>
      </c>
      <c r="G2536">
        <v>0.8243201</v>
      </c>
      <c r="H2536">
        <v>0.8243201</v>
      </c>
      <c r="I2536">
        <v>81.292299999999997</v>
      </c>
      <c r="J2536">
        <v>0</v>
      </c>
      <c r="K2536">
        <v>0</v>
      </c>
      <c r="L2536">
        <v>0</v>
      </c>
      <c r="M2536">
        <v>0</v>
      </c>
      <c r="N2536">
        <v>0</v>
      </c>
      <c r="O2536">
        <v>23602</v>
      </c>
    </row>
    <row r="2537" spans="1:15">
      <c r="A2537" t="s">
        <v>52</v>
      </c>
      <c r="B2537" t="s">
        <v>40</v>
      </c>
      <c r="C2537" t="s">
        <v>42</v>
      </c>
      <c r="D2537" t="s">
        <v>27</v>
      </c>
      <c r="E2537">
        <v>10</v>
      </c>
      <c r="F2537" t="str">
        <f t="shared" si="39"/>
        <v>Aggregate1-in-2August Typical Event DayAll10</v>
      </c>
      <c r="G2537">
        <v>23.409040000000001</v>
      </c>
      <c r="H2537">
        <v>23.409040000000001</v>
      </c>
      <c r="I2537">
        <v>81.292299999999997</v>
      </c>
      <c r="J2537">
        <v>0</v>
      </c>
      <c r="K2537">
        <v>0</v>
      </c>
      <c r="L2537">
        <v>0</v>
      </c>
      <c r="M2537">
        <v>0</v>
      </c>
      <c r="N2537">
        <v>0</v>
      </c>
      <c r="O2537">
        <v>23602</v>
      </c>
    </row>
    <row r="2538" spans="1:15">
      <c r="A2538" t="s">
        <v>31</v>
      </c>
      <c r="B2538" t="s">
        <v>40</v>
      </c>
      <c r="C2538" t="s">
        <v>42</v>
      </c>
      <c r="D2538" t="s">
        <v>27</v>
      </c>
      <c r="E2538">
        <v>11</v>
      </c>
      <c r="F2538" t="str">
        <f t="shared" si="39"/>
        <v>Average Per Ton1-in-2August Typical Event DayAll11</v>
      </c>
      <c r="G2538">
        <v>0.2736094</v>
      </c>
      <c r="H2538">
        <v>0.2736094</v>
      </c>
      <c r="I2538">
        <v>83.280500000000004</v>
      </c>
      <c r="J2538">
        <v>0</v>
      </c>
      <c r="K2538">
        <v>0</v>
      </c>
      <c r="L2538">
        <v>0</v>
      </c>
      <c r="M2538">
        <v>0</v>
      </c>
      <c r="N2538">
        <v>0</v>
      </c>
      <c r="O2538">
        <v>23602</v>
      </c>
    </row>
    <row r="2539" spans="1:15">
      <c r="A2539" t="s">
        <v>29</v>
      </c>
      <c r="B2539" t="s">
        <v>40</v>
      </c>
      <c r="C2539" t="s">
        <v>42</v>
      </c>
      <c r="D2539" t="s">
        <v>27</v>
      </c>
      <c r="E2539">
        <v>11</v>
      </c>
      <c r="F2539" t="str">
        <f t="shared" si="39"/>
        <v>Average Per Premise1-in-2August Typical Event DayAll11</v>
      </c>
      <c r="G2539">
        <v>1.17286</v>
      </c>
      <c r="H2539">
        <v>1.17286</v>
      </c>
      <c r="I2539">
        <v>83.280500000000004</v>
      </c>
      <c r="J2539">
        <v>0</v>
      </c>
      <c r="K2539">
        <v>0</v>
      </c>
      <c r="L2539">
        <v>0</v>
      </c>
      <c r="M2539">
        <v>0</v>
      </c>
      <c r="N2539">
        <v>0</v>
      </c>
      <c r="O2539">
        <v>23602</v>
      </c>
    </row>
    <row r="2540" spans="1:15">
      <c r="A2540" t="s">
        <v>30</v>
      </c>
      <c r="B2540" t="s">
        <v>40</v>
      </c>
      <c r="C2540" t="s">
        <v>42</v>
      </c>
      <c r="D2540" t="s">
        <v>27</v>
      </c>
      <c r="E2540">
        <v>11</v>
      </c>
      <c r="F2540" t="str">
        <f t="shared" si="39"/>
        <v>Average Per Device1-in-2August Typical Event DayAll11</v>
      </c>
      <c r="G2540">
        <v>0.97478180000000003</v>
      </c>
      <c r="H2540">
        <v>0.97478180000000003</v>
      </c>
      <c r="I2540">
        <v>83.280500000000004</v>
      </c>
      <c r="J2540">
        <v>0</v>
      </c>
      <c r="K2540">
        <v>0</v>
      </c>
      <c r="L2540">
        <v>0</v>
      </c>
      <c r="M2540">
        <v>0</v>
      </c>
      <c r="N2540">
        <v>0</v>
      </c>
      <c r="O2540">
        <v>23602</v>
      </c>
    </row>
    <row r="2541" spans="1:15">
      <c r="A2541" t="s">
        <v>52</v>
      </c>
      <c r="B2541" t="s">
        <v>40</v>
      </c>
      <c r="C2541" t="s">
        <v>42</v>
      </c>
      <c r="D2541" t="s">
        <v>27</v>
      </c>
      <c r="E2541">
        <v>11</v>
      </c>
      <c r="F2541" t="str">
        <f t="shared" si="39"/>
        <v>Aggregate1-in-2August Typical Event DayAll11</v>
      </c>
      <c r="G2541">
        <v>27.681850000000001</v>
      </c>
      <c r="H2541">
        <v>27.681850000000001</v>
      </c>
      <c r="I2541">
        <v>83.280500000000004</v>
      </c>
      <c r="J2541">
        <v>0</v>
      </c>
      <c r="K2541">
        <v>0</v>
      </c>
      <c r="L2541">
        <v>0</v>
      </c>
      <c r="M2541">
        <v>0</v>
      </c>
      <c r="N2541">
        <v>0</v>
      </c>
      <c r="O2541">
        <v>23602</v>
      </c>
    </row>
    <row r="2542" spans="1:15">
      <c r="A2542" t="s">
        <v>31</v>
      </c>
      <c r="B2542" t="s">
        <v>40</v>
      </c>
      <c r="C2542" t="s">
        <v>42</v>
      </c>
      <c r="D2542" t="s">
        <v>27</v>
      </c>
      <c r="E2542">
        <v>12</v>
      </c>
      <c r="F2542" t="str">
        <f t="shared" si="39"/>
        <v>Average Per Ton1-in-2August Typical Event DayAll12</v>
      </c>
      <c r="G2542">
        <v>0.3214689</v>
      </c>
      <c r="H2542">
        <v>0.3214689</v>
      </c>
      <c r="I2542">
        <v>85.391199999999998</v>
      </c>
      <c r="J2542">
        <v>0</v>
      </c>
      <c r="K2542">
        <v>0</v>
      </c>
      <c r="L2542">
        <v>0</v>
      </c>
      <c r="M2542">
        <v>0</v>
      </c>
      <c r="N2542">
        <v>0</v>
      </c>
      <c r="O2542">
        <v>23602</v>
      </c>
    </row>
    <row r="2543" spans="1:15">
      <c r="A2543" t="s">
        <v>29</v>
      </c>
      <c r="B2543" t="s">
        <v>40</v>
      </c>
      <c r="C2543" t="s">
        <v>42</v>
      </c>
      <c r="D2543" t="s">
        <v>27</v>
      </c>
      <c r="E2543">
        <v>12</v>
      </c>
      <c r="F2543" t="str">
        <f t="shared" si="39"/>
        <v>Average Per Premise1-in-2August Typical Event DayAll12</v>
      </c>
      <c r="G2543">
        <v>1.3780159999999999</v>
      </c>
      <c r="H2543">
        <v>1.3780159999999999</v>
      </c>
      <c r="I2543">
        <v>85.391199999999998</v>
      </c>
      <c r="J2543">
        <v>0</v>
      </c>
      <c r="K2543">
        <v>0</v>
      </c>
      <c r="L2543">
        <v>0</v>
      </c>
      <c r="M2543">
        <v>0</v>
      </c>
      <c r="N2543">
        <v>0</v>
      </c>
      <c r="O2543">
        <v>23602</v>
      </c>
    </row>
    <row r="2544" spans="1:15">
      <c r="A2544" t="s">
        <v>30</v>
      </c>
      <c r="B2544" t="s">
        <v>40</v>
      </c>
      <c r="C2544" t="s">
        <v>42</v>
      </c>
      <c r="D2544" t="s">
        <v>27</v>
      </c>
      <c r="E2544">
        <v>12</v>
      </c>
      <c r="F2544" t="str">
        <f t="shared" si="39"/>
        <v>Average Per Device1-in-2August Typical Event DayAll12</v>
      </c>
      <c r="G2544">
        <v>1.1452899999999999</v>
      </c>
      <c r="H2544">
        <v>1.1452899999999999</v>
      </c>
      <c r="I2544">
        <v>85.391199999999998</v>
      </c>
      <c r="J2544">
        <v>0</v>
      </c>
      <c r="K2544">
        <v>0</v>
      </c>
      <c r="L2544">
        <v>0</v>
      </c>
      <c r="M2544">
        <v>0</v>
      </c>
      <c r="N2544">
        <v>0</v>
      </c>
      <c r="O2544">
        <v>23602</v>
      </c>
    </row>
    <row r="2545" spans="1:15">
      <c r="A2545" t="s">
        <v>52</v>
      </c>
      <c r="B2545" t="s">
        <v>40</v>
      </c>
      <c r="C2545" t="s">
        <v>42</v>
      </c>
      <c r="D2545" t="s">
        <v>27</v>
      </c>
      <c r="E2545">
        <v>12</v>
      </c>
      <c r="F2545" t="str">
        <f t="shared" si="39"/>
        <v>Aggregate1-in-2August Typical Event DayAll12</v>
      </c>
      <c r="G2545">
        <v>32.523940000000003</v>
      </c>
      <c r="H2545">
        <v>32.523940000000003</v>
      </c>
      <c r="I2545">
        <v>85.391199999999998</v>
      </c>
      <c r="J2545">
        <v>0</v>
      </c>
      <c r="K2545">
        <v>0</v>
      </c>
      <c r="L2545">
        <v>0</v>
      </c>
      <c r="M2545">
        <v>0</v>
      </c>
      <c r="N2545">
        <v>0</v>
      </c>
      <c r="O2545">
        <v>23602</v>
      </c>
    </row>
    <row r="2546" spans="1:15">
      <c r="A2546" t="s">
        <v>31</v>
      </c>
      <c r="B2546" t="s">
        <v>40</v>
      </c>
      <c r="C2546" t="s">
        <v>42</v>
      </c>
      <c r="D2546" t="s">
        <v>27</v>
      </c>
      <c r="E2546">
        <v>13</v>
      </c>
      <c r="F2546" t="str">
        <f t="shared" si="39"/>
        <v>Average Per Ton1-in-2August Typical Event DayAll13</v>
      </c>
      <c r="G2546">
        <v>0.37037330000000002</v>
      </c>
      <c r="H2546">
        <v>0.37037330000000002</v>
      </c>
      <c r="I2546">
        <v>87.101500000000001</v>
      </c>
      <c r="J2546">
        <v>0</v>
      </c>
      <c r="K2546">
        <v>0</v>
      </c>
      <c r="L2546">
        <v>0</v>
      </c>
      <c r="M2546">
        <v>0</v>
      </c>
      <c r="N2546">
        <v>0</v>
      </c>
      <c r="O2546">
        <v>23602</v>
      </c>
    </row>
    <row r="2547" spans="1:15">
      <c r="A2547" t="s">
        <v>29</v>
      </c>
      <c r="B2547" t="s">
        <v>40</v>
      </c>
      <c r="C2547" t="s">
        <v>42</v>
      </c>
      <c r="D2547" t="s">
        <v>27</v>
      </c>
      <c r="E2547">
        <v>13</v>
      </c>
      <c r="F2547" t="str">
        <f t="shared" si="39"/>
        <v>Average Per Premise1-in-2August Typical Event DayAll13</v>
      </c>
      <c r="G2547">
        <v>1.5876509999999999</v>
      </c>
      <c r="H2547">
        <v>1.5876509999999999</v>
      </c>
      <c r="I2547">
        <v>87.101500000000001</v>
      </c>
      <c r="J2547">
        <v>0</v>
      </c>
      <c r="K2547">
        <v>0</v>
      </c>
      <c r="L2547">
        <v>0</v>
      </c>
      <c r="M2547">
        <v>0</v>
      </c>
      <c r="N2547">
        <v>0</v>
      </c>
      <c r="O2547">
        <v>23602</v>
      </c>
    </row>
    <row r="2548" spans="1:15">
      <c r="A2548" t="s">
        <v>30</v>
      </c>
      <c r="B2548" t="s">
        <v>40</v>
      </c>
      <c r="C2548" t="s">
        <v>42</v>
      </c>
      <c r="D2548" t="s">
        <v>27</v>
      </c>
      <c r="E2548">
        <v>13</v>
      </c>
      <c r="F2548" t="str">
        <f t="shared" si="39"/>
        <v>Average Per Device1-in-2August Typical Event DayAll13</v>
      </c>
      <c r="G2548">
        <v>1.31952</v>
      </c>
      <c r="H2548">
        <v>1.31952</v>
      </c>
      <c r="I2548">
        <v>87.101500000000001</v>
      </c>
      <c r="J2548">
        <v>0</v>
      </c>
      <c r="K2548">
        <v>0</v>
      </c>
      <c r="L2548">
        <v>0</v>
      </c>
      <c r="M2548">
        <v>0</v>
      </c>
      <c r="N2548">
        <v>0</v>
      </c>
      <c r="O2548">
        <v>23602</v>
      </c>
    </row>
    <row r="2549" spans="1:15">
      <c r="A2549" t="s">
        <v>52</v>
      </c>
      <c r="B2549" t="s">
        <v>40</v>
      </c>
      <c r="C2549" t="s">
        <v>42</v>
      </c>
      <c r="D2549" t="s">
        <v>27</v>
      </c>
      <c r="E2549">
        <v>13</v>
      </c>
      <c r="F2549" t="str">
        <f t="shared" si="39"/>
        <v>Aggregate1-in-2August Typical Event DayAll13</v>
      </c>
      <c r="G2549">
        <v>37.471739999999997</v>
      </c>
      <c r="H2549">
        <v>37.471739999999997</v>
      </c>
      <c r="I2549">
        <v>87.101500000000001</v>
      </c>
      <c r="J2549">
        <v>0</v>
      </c>
      <c r="K2549">
        <v>0</v>
      </c>
      <c r="L2549">
        <v>0</v>
      </c>
      <c r="M2549">
        <v>0</v>
      </c>
      <c r="N2549">
        <v>0</v>
      </c>
      <c r="O2549">
        <v>23602</v>
      </c>
    </row>
    <row r="2550" spans="1:15">
      <c r="A2550" t="s">
        <v>31</v>
      </c>
      <c r="B2550" t="s">
        <v>40</v>
      </c>
      <c r="C2550" t="s">
        <v>42</v>
      </c>
      <c r="D2550" t="s">
        <v>27</v>
      </c>
      <c r="E2550">
        <v>14</v>
      </c>
      <c r="F2550" t="str">
        <f t="shared" si="39"/>
        <v>Average Per Ton1-in-2August Typical Event DayAll14</v>
      </c>
      <c r="G2550">
        <v>0.29842000000000002</v>
      </c>
      <c r="H2550">
        <v>0.40095599999999998</v>
      </c>
      <c r="I2550">
        <v>87.020300000000006</v>
      </c>
      <c r="J2550">
        <v>6.9182999999999995E-2</v>
      </c>
      <c r="K2550">
        <v>8.8888300000000003E-2</v>
      </c>
      <c r="L2550">
        <v>0.102536</v>
      </c>
      <c r="M2550">
        <v>0.1161838</v>
      </c>
      <c r="N2550">
        <v>0.13588910000000001</v>
      </c>
      <c r="O2550">
        <v>23602</v>
      </c>
    </row>
    <row r="2551" spans="1:15">
      <c r="A2551" t="s">
        <v>29</v>
      </c>
      <c r="B2551" t="s">
        <v>40</v>
      </c>
      <c r="C2551" t="s">
        <v>42</v>
      </c>
      <c r="D2551" t="s">
        <v>27</v>
      </c>
      <c r="E2551">
        <v>14</v>
      </c>
      <c r="F2551" t="str">
        <f t="shared" si="39"/>
        <v>Average Per Premise1-in-2August Typical Event DayAll14</v>
      </c>
      <c r="G2551">
        <v>1.2792140000000001</v>
      </c>
      <c r="H2551">
        <v>1.7187479999999999</v>
      </c>
      <c r="I2551">
        <v>87.020300000000006</v>
      </c>
      <c r="J2551">
        <v>0.29656159999999998</v>
      </c>
      <c r="K2551">
        <v>0.38103049999999999</v>
      </c>
      <c r="L2551">
        <v>0.43953350000000002</v>
      </c>
      <c r="M2551">
        <v>0.49803639999999999</v>
      </c>
      <c r="N2551">
        <v>0.5825053</v>
      </c>
      <c r="O2551">
        <v>23602</v>
      </c>
    </row>
    <row r="2552" spans="1:15">
      <c r="A2552" t="s">
        <v>30</v>
      </c>
      <c r="B2552" t="s">
        <v>40</v>
      </c>
      <c r="C2552" t="s">
        <v>42</v>
      </c>
      <c r="D2552" t="s">
        <v>27</v>
      </c>
      <c r="E2552">
        <v>14</v>
      </c>
      <c r="F2552" t="str">
        <f t="shared" si="39"/>
        <v>Average Per Device1-in-2August Typical Event DayAll14</v>
      </c>
      <c r="G2552">
        <v>1.0631740000000001</v>
      </c>
      <c r="H2552">
        <v>1.428477</v>
      </c>
      <c r="I2552">
        <v>87.020300000000006</v>
      </c>
      <c r="J2552">
        <v>0.2464768</v>
      </c>
      <c r="K2552">
        <v>0.31668010000000002</v>
      </c>
      <c r="L2552">
        <v>0.36530279999999998</v>
      </c>
      <c r="M2552">
        <v>0.4139255</v>
      </c>
      <c r="N2552">
        <v>0.48412880000000003</v>
      </c>
      <c r="O2552">
        <v>23602</v>
      </c>
    </row>
    <row r="2553" spans="1:15">
      <c r="A2553" t="s">
        <v>52</v>
      </c>
      <c r="B2553" t="s">
        <v>40</v>
      </c>
      <c r="C2553" t="s">
        <v>42</v>
      </c>
      <c r="D2553" t="s">
        <v>27</v>
      </c>
      <c r="E2553">
        <v>14</v>
      </c>
      <c r="F2553" t="str">
        <f t="shared" si="39"/>
        <v>Aggregate1-in-2August Typical Event DayAll14</v>
      </c>
      <c r="G2553">
        <v>30.19201</v>
      </c>
      <c r="H2553">
        <v>40.56588</v>
      </c>
      <c r="I2553">
        <v>87.020300000000006</v>
      </c>
      <c r="J2553">
        <v>6.999447</v>
      </c>
      <c r="K2553">
        <v>8.9930819999999994</v>
      </c>
      <c r="L2553">
        <v>10.37387</v>
      </c>
      <c r="M2553">
        <v>11.75465</v>
      </c>
      <c r="N2553">
        <v>13.748290000000001</v>
      </c>
      <c r="O2553">
        <v>23602</v>
      </c>
    </row>
    <row r="2554" spans="1:15">
      <c r="A2554" t="s">
        <v>31</v>
      </c>
      <c r="B2554" t="s">
        <v>40</v>
      </c>
      <c r="C2554" t="s">
        <v>42</v>
      </c>
      <c r="D2554" t="s">
        <v>27</v>
      </c>
      <c r="E2554">
        <v>15</v>
      </c>
      <c r="F2554" t="str">
        <f t="shared" si="39"/>
        <v>Average Per Ton1-in-2August Typical Event DayAll15</v>
      </c>
      <c r="G2554">
        <v>0.310917</v>
      </c>
      <c r="H2554">
        <v>0.43327589999999999</v>
      </c>
      <c r="I2554">
        <v>86.4422</v>
      </c>
      <c r="J2554">
        <v>8.2473400000000002E-2</v>
      </c>
      <c r="K2554">
        <v>0.1060381</v>
      </c>
      <c r="L2554">
        <v>0.12235890000000001</v>
      </c>
      <c r="M2554">
        <v>0.13867969999999999</v>
      </c>
      <c r="N2554">
        <v>0.16224440000000001</v>
      </c>
      <c r="O2554">
        <v>23602</v>
      </c>
    </row>
    <row r="2555" spans="1:15">
      <c r="A2555" t="s">
        <v>29</v>
      </c>
      <c r="B2555" t="s">
        <v>40</v>
      </c>
      <c r="C2555" t="s">
        <v>42</v>
      </c>
      <c r="D2555" t="s">
        <v>27</v>
      </c>
      <c r="E2555">
        <v>15</v>
      </c>
      <c r="F2555" t="str">
        <f t="shared" si="39"/>
        <v>Average Per Premise1-in-2August Typical Event DayAll15</v>
      </c>
      <c r="G2555">
        <v>1.332784</v>
      </c>
      <c r="H2555">
        <v>1.857291</v>
      </c>
      <c r="I2555">
        <v>86.4422</v>
      </c>
      <c r="J2555">
        <v>0.35353240000000002</v>
      </c>
      <c r="K2555">
        <v>0.45454539999999999</v>
      </c>
      <c r="L2555">
        <v>0.52450660000000005</v>
      </c>
      <c r="M2555">
        <v>0.59446790000000005</v>
      </c>
      <c r="N2555">
        <v>0.69548089999999996</v>
      </c>
      <c r="O2555">
        <v>23602</v>
      </c>
    </row>
    <row r="2556" spans="1:15">
      <c r="A2556" t="s">
        <v>30</v>
      </c>
      <c r="B2556" t="s">
        <v>40</v>
      </c>
      <c r="C2556" t="s">
        <v>42</v>
      </c>
      <c r="D2556" t="s">
        <v>27</v>
      </c>
      <c r="E2556">
        <v>15</v>
      </c>
      <c r="F2556" t="str">
        <f t="shared" si="39"/>
        <v>Average Per Device1-in-2August Typical Event DayAll15</v>
      </c>
      <c r="G2556">
        <v>1.1076969999999999</v>
      </c>
      <c r="H2556">
        <v>1.543622</v>
      </c>
      <c r="I2556">
        <v>86.4422</v>
      </c>
      <c r="J2556">
        <v>0.29382599999999998</v>
      </c>
      <c r="K2556">
        <v>0.37777939999999999</v>
      </c>
      <c r="L2556">
        <v>0.43592530000000002</v>
      </c>
      <c r="M2556">
        <v>0.49407109999999999</v>
      </c>
      <c r="N2556">
        <v>0.57802450000000005</v>
      </c>
      <c r="O2556">
        <v>23602</v>
      </c>
    </row>
    <row r="2557" spans="1:15">
      <c r="A2557" t="s">
        <v>52</v>
      </c>
      <c r="B2557" t="s">
        <v>40</v>
      </c>
      <c r="C2557" t="s">
        <v>42</v>
      </c>
      <c r="D2557" t="s">
        <v>27</v>
      </c>
      <c r="E2557">
        <v>15</v>
      </c>
      <c r="F2557" t="str">
        <f t="shared" si="39"/>
        <v>Aggregate1-in-2August Typical Event DayAll15</v>
      </c>
      <c r="G2557">
        <v>31.45637</v>
      </c>
      <c r="H2557">
        <v>43.83578</v>
      </c>
      <c r="I2557">
        <v>86.4422</v>
      </c>
      <c r="J2557">
        <v>8.3440720000000006</v>
      </c>
      <c r="K2557">
        <v>10.72818</v>
      </c>
      <c r="L2557">
        <v>12.37941</v>
      </c>
      <c r="M2557">
        <v>14.03063</v>
      </c>
      <c r="N2557">
        <v>16.414739999999998</v>
      </c>
      <c r="O2557">
        <v>23602</v>
      </c>
    </row>
    <row r="2558" spans="1:15">
      <c r="A2558" t="s">
        <v>31</v>
      </c>
      <c r="B2558" t="s">
        <v>40</v>
      </c>
      <c r="C2558" t="s">
        <v>42</v>
      </c>
      <c r="D2558" t="s">
        <v>27</v>
      </c>
      <c r="E2558">
        <v>16</v>
      </c>
      <c r="F2558" t="str">
        <f t="shared" si="39"/>
        <v>Average Per Ton1-in-2August Typical Event DayAll16</v>
      </c>
      <c r="G2558">
        <v>0.33528720000000001</v>
      </c>
      <c r="H2558">
        <v>0.47239340000000002</v>
      </c>
      <c r="I2558">
        <v>85.462199999999996</v>
      </c>
      <c r="J2558">
        <v>9.2439999999999994E-2</v>
      </c>
      <c r="K2558">
        <v>0.11882909999999999</v>
      </c>
      <c r="L2558">
        <v>0.13710620000000001</v>
      </c>
      <c r="M2558">
        <v>0.1553832</v>
      </c>
      <c r="N2558">
        <v>0.1817724</v>
      </c>
      <c r="O2558">
        <v>23602</v>
      </c>
    </row>
    <row r="2559" spans="1:15">
      <c r="A2559" t="s">
        <v>29</v>
      </c>
      <c r="B2559" t="s">
        <v>40</v>
      </c>
      <c r="C2559" t="s">
        <v>42</v>
      </c>
      <c r="D2559" t="s">
        <v>27</v>
      </c>
      <c r="E2559">
        <v>16</v>
      </c>
      <c r="F2559" t="str">
        <f t="shared" si="39"/>
        <v>Average Per Premise1-in-2August Typical Event DayAll16</v>
      </c>
      <c r="G2559">
        <v>1.4372499999999999</v>
      </c>
      <c r="H2559">
        <v>2.0249730000000001</v>
      </c>
      <c r="I2559">
        <v>85.462199999999996</v>
      </c>
      <c r="J2559">
        <v>0.39625539999999998</v>
      </c>
      <c r="K2559">
        <v>0.50937580000000005</v>
      </c>
      <c r="L2559">
        <v>0.58772259999999998</v>
      </c>
      <c r="M2559">
        <v>0.66606949999999998</v>
      </c>
      <c r="N2559">
        <v>0.77918989999999999</v>
      </c>
      <c r="O2559">
        <v>23602</v>
      </c>
    </row>
    <row r="2560" spans="1:15">
      <c r="A2560" t="s">
        <v>30</v>
      </c>
      <c r="B2560" t="s">
        <v>40</v>
      </c>
      <c r="C2560" t="s">
        <v>42</v>
      </c>
      <c r="D2560" t="s">
        <v>27</v>
      </c>
      <c r="E2560">
        <v>16</v>
      </c>
      <c r="F2560" t="str">
        <f t="shared" si="39"/>
        <v>Average Per Device1-in-2August Typical Event DayAll16</v>
      </c>
      <c r="G2560">
        <v>1.19452</v>
      </c>
      <c r="H2560">
        <v>1.682985</v>
      </c>
      <c r="I2560">
        <v>85.462199999999996</v>
      </c>
      <c r="J2560">
        <v>0.32933380000000001</v>
      </c>
      <c r="K2560">
        <v>0.4233498</v>
      </c>
      <c r="L2560">
        <v>0.48846499999999998</v>
      </c>
      <c r="M2560">
        <v>0.55358030000000003</v>
      </c>
      <c r="N2560">
        <v>0.64759630000000001</v>
      </c>
      <c r="O2560">
        <v>23602</v>
      </c>
    </row>
    <row r="2561" spans="1:15">
      <c r="A2561" t="s">
        <v>52</v>
      </c>
      <c r="B2561" t="s">
        <v>40</v>
      </c>
      <c r="C2561" t="s">
        <v>42</v>
      </c>
      <c r="D2561" t="s">
        <v>27</v>
      </c>
      <c r="E2561">
        <v>16</v>
      </c>
      <c r="F2561" t="str">
        <f t="shared" si="39"/>
        <v>Aggregate1-in-2August Typical Event DayAll16</v>
      </c>
      <c r="G2561">
        <v>33.921979999999998</v>
      </c>
      <c r="H2561">
        <v>47.793410000000002</v>
      </c>
      <c r="I2561">
        <v>85.462199999999996</v>
      </c>
      <c r="J2561">
        <v>9.3524200000000004</v>
      </c>
      <c r="K2561">
        <v>12.02229</v>
      </c>
      <c r="L2561">
        <v>13.87143</v>
      </c>
      <c r="M2561">
        <v>15.72057</v>
      </c>
      <c r="N2561">
        <v>18.390440000000002</v>
      </c>
      <c r="O2561">
        <v>23602</v>
      </c>
    </row>
    <row r="2562" spans="1:15">
      <c r="A2562" t="s">
        <v>31</v>
      </c>
      <c r="B2562" t="s">
        <v>40</v>
      </c>
      <c r="C2562" t="s">
        <v>42</v>
      </c>
      <c r="D2562" t="s">
        <v>27</v>
      </c>
      <c r="E2562">
        <v>17</v>
      </c>
      <c r="F2562" t="str">
        <f t="shared" si="39"/>
        <v>Average Per Ton1-in-2August Typical Event DayAll17</v>
      </c>
      <c r="G2562">
        <v>0.36323349999999999</v>
      </c>
      <c r="H2562">
        <v>0.51580970000000004</v>
      </c>
      <c r="I2562">
        <v>84.027799999999999</v>
      </c>
      <c r="J2562">
        <v>0.1027221</v>
      </c>
      <c r="K2562">
        <v>0.1321763</v>
      </c>
      <c r="L2562">
        <v>0.1525762</v>
      </c>
      <c r="M2562">
        <v>0.17297599999999999</v>
      </c>
      <c r="N2562">
        <v>0.2024302</v>
      </c>
      <c r="O2562">
        <v>23602</v>
      </c>
    </row>
    <row r="2563" spans="1:15">
      <c r="A2563" t="s">
        <v>29</v>
      </c>
      <c r="B2563" t="s">
        <v>40</v>
      </c>
      <c r="C2563" t="s">
        <v>42</v>
      </c>
      <c r="D2563" t="s">
        <v>27</v>
      </c>
      <c r="E2563">
        <v>17</v>
      </c>
      <c r="F2563" t="str">
        <f t="shared" ref="F2563:F2626" si="40">CONCATENATE(A2563,B2563,C2563,D2563,E2563)</f>
        <v>Average Per Premise1-in-2August Typical Event DayAll17</v>
      </c>
      <c r="G2563">
        <v>1.557045</v>
      </c>
      <c r="H2563">
        <v>2.2110820000000002</v>
      </c>
      <c r="I2563">
        <v>84.027799999999999</v>
      </c>
      <c r="J2563">
        <v>0.44033119999999998</v>
      </c>
      <c r="K2563">
        <v>0.56659020000000004</v>
      </c>
      <c r="L2563">
        <v>0.65403670000000003</v>
      </c>
      <c r="M2563">
        <v>0.74148320000000001</v>
      </c>
      <c r="N2563">
        <v>0.86774220000000002</v>
      </c>
      <c r="O2563">
        <v>23602</v>
      </c>
    </row>
    <row r="2564" spans="1:15">
      <c r="A2564" t="s">
        <v>30</v>
      </c>
      <c r="B2564" t="s">
        <v>40</v>
      </c>
      <c r="C2564" t="s">
        <v>42</v>
      </c>
      <c r="D2564" t="s">
        <v>27</v>
      </c>
      <c r="E2564">
        <v>17</v>
      </c>
      <c r="F2564" t="str">
        <f t="shared" si="40"/>
        <v>Average Per Device1-in-2August Typical Event DayAll17</v>
      </c>
      <c r="G2564">
        <v>1.294084</v>
      </c>
      <c r="H2564">
        <v>1.837663</v>
      </c>
      <c r="I2564">
        <v>84.027799999999999</v>
      </c>
      <c r="J2564">
        <v>0.36596580000000001</v>
      </c>
      <c r="K2564">
        <v>0.47090149999999997</v>
      </c>
      <c r="L2564">
        <v>0.5435797</v>
      </c>
      <c r="M2564">
        <v>0.61625779999999997</v>
      </c>
      <c r="N2564">
        <v>0.72119350000000004</v>
      </c>
      <c r="O2564">
        <v>23602</v>
      </c>
    </row>
    <row r="2565" spans="1:15">
      <c r="A2565" t="s">
        <v>52</v>
      </c>
      <c r="B2565" t="s">
        <v>40</v>
      </c>
      <c r="C2565" t="s">
        <v>42</v>
      </c>
      <c r="D2565" t="s">
        <v>27</v>
      </c>
      <c r="E2565">
        <v>17</v>
      </c>
      <c r="F2565" t="str">
        <f t="shared" si="40"/>
        <v>Aggregate1-in-2August Typical Event DayAll17</v>
      </c>
      <c r="G2565">
        <v>36.749389999999998</v>
      </c>
      <c r="H2565">
        <v>52.185960000000001</v>
      </c>
      <c r="I2565">
        <v>84.027799999999999</v>
      </c>
      <c r="J2565">
        <v>10.3927</v>
      </c>
      <c r="K2565">
        <v>13.37266</v>
      </c>
      <c r="L2565">
        <v>15.436579999999999</v>
      </c>
      <c r="M2565">
        <v>17.500489999999999</v>
      </c>
      <c r="N2565">
        <v>20.480450000000001</v>
      </c>
      <c r="O2565">
        <v>23602</v>
      </c>
    </row>
    <row r="2566" spans="1:15">
      <c r="A2566" t="s">
        <v>31</v>
      </c>
      <c r="B2566" t="s">
        <v>40</v>
      </c>
      <c r="C2566" t="s">
        <v>42</v>
      </c>
      <c r="D2566" t="s">
        <v>27</v>
      </c>
      <c r="E2566">
        <v>18</v>
      </c>
      <c r="F2566" t="str">
        <f t="shared" si="40"/>
        <v>Average Per Ton1-in-2August Typical Event DayAll18</v>
      </c>
      <c r="G2566">
        <v>0.41607889999999997</v>
      </c>
      <c r="H2566">
        <v>0.54406359999999998</v>
      </c>
      <c r="I2566">
        <v>81.637600000000006</v>
      </c>
      <c r="J2566">
        <v>8.6232100000000006E-2</v>
      </c>
      <c r="K2566">
        <v>0.1108999</v>
      </c>
      <c r="L2566">
        <v>0.12798470000000001</v>
      </c>
      <c r="M2566">
        <v>0.14506959999999999</v>
      </c>
      <c r="N2566">
        <v>0.16973740000000001</v>
      </c>
      <c r="O2566">
        <v>23602</v>
      </c>
    </row>
    <row r="2567" spans="1:15">
      <c r="A2567" t="s">
        <v>29</v>
      </c>
      <c r="B2567" t="s">
        <v>40</v>
      </c>
      <c r="C2567" t="s">
        <v>42</v>
      </c>
      <c r="D2567" t="s">
        <v>27</v>
      </c>
      <c r="E2567">
        <v>18</v>
      </c>
      <c r="F2567" t="str">
        <f t="shared" si="40"/>
        <v>Average Per Premise1-in-2August Typical Event DayAll18</v>
      </c>
      <c r="G2567">
        <v>1.783574</v>
      </c>
      <c r="H2567">
        <v>2.3321960000000002</v>
      </c>
      <c r="I2567">
        <v>81.637600000000006</v>
      </c>
      <c r="J2567">
        <v>0.36964459999999999</v>
      </c>
      <c r="K2567">
        <v>0.47538619999999998</v>
      </c>
      <c r="L2567">
        <v>0.54862239999999995</v>
      </c>
      <c r="M2567">
        <v>0.62185869999999999</v>
      </c>
      <c r="N2567">
        <v>0.72760029999999998</v>
      </c>
      <c r="O2567">
        <v>23602</v>
      </c>
    </row>
    <row r="2568" spans="1:15">
      <c r="A2568" t="s">
        <v>30</v>
      </c>
      <c r="B2568" t="s">
        <v>40</v>
      </c>
      <c r="C2568" t="s">
        <v>42</v>
      </c>
      <c r="D2568" t="s">
        <v>27</v>
      </c>
      <c r="E2568">
        <v>18</v>
      </c>
      <c r="F2568" t="str">
        <f t="shared" si="40"/>
        <v>Average Per Device1-in-2August Typical Event DayAll18</v>
      </c>
      <c r="G2568">
        <v>1.4823550000000001</v>
      </c>
      <c r="H2568">
        <v>1.938323</v>
      </c>
      <c r="I2568">
        <v>81.637600000000006</v>
      </c>
      <c r="J2568">
        <v>0.30721710000000002</v>
      </c>
      <c r="K2568">
        <v>0.39510050000000002</v>
      </c>
      <c r="L2568">
        <v>0.45596829999999999</v>
      </c>
      <c r="M2568">
        <v>0.51683599999999996</v>
      </c>
      <c r="N2568">
        <v>0.60471940000000002</v>
      </c>
      <c r="O2568">
        <v>23602</v>
      </c>
    </row>
    <row r="2569" spans="1:15">
      <c r="A2569" t="s">
        <v>52</v>
      </c>
      <c r="B2569" t="s">
        <v>40</v>
      </c>
      <c r="C2569" t="s">
        <v>42</v>
      </c>
      <c r="D2569" t="s">
        <v>27</v>
      </c>
      <c r="E2569">
        <v>18</v>
      </c>
      <c r="F2569" t="str">
        <f t="shared" si="40"/>
        <v>Aggregate1-in-2August Typical Event DayAll18</v>
      </c>
      <c r="G2569">
        <v>42.095910000000003</v>
      </c>
      <c r="H2569">
        <v>55.044490000000003</v>
      </c>
      <c r="I2569">
        <v>81.637600000000006</v>
      </c>
      <c r="J2569">
        <v>8.7243519999999997</v>
      </c>
      <c r="K2569">
        <v>11.22006</v>
      </c>
      <c r="L2569">
        <v>12.948589999999999</v>
      </c>
      <c r="M2569">
        <v>14.677110000000001</v>
      </c>
      <c r="N2569">
        <v>17.172820000000002</v>
      </c>
      <c r="O2569">
        <v>23602</v>
      </c>
    </row>
    <row r="2570" spans="1:15">
      <c r="A2570" t="s">
        <v>31</v>
      </c>
      <c r="B2570" t="s">
        <v>40</v>
      </c>
      <c r="C2570" t="s">
        <v>42</v>
      </c>
      <c r="D2570" t="s">
        <v>27</v>
      </c>
      <c r="E2570">
        <v>19</v>
      </c>
      <c r="F2570" t="str">
        <f t="shared" si="40"/>
        <v>Average Per Ton1-in-2August Typical Event DayAll19</v>
      </c>
      <c r="G2570">
        <v>0.54052330000000004</v>
      </c>
      <c r="H2570">
        <v>0.52540719999999996</v>
      </c>
      <c r="I2570">
        <v>77.825400000000002</v>
      </c>
      <c r="J2570">
        <v>0</v>
      </c>
      <c r="K2570">
        <v>0</v>
      </c>
      <c r="L2570">
        <v>0</v>
      </c>
      <c r="M2570">
        <v>0</v>
      </c>
      <c r="N2570">
        <v>0</v>
      </c>
      <c r="O2570">
        <v>23602</v>
      </c>
    </row>
    <row r="2571" spans="1:15">
      <c r="A2571" t="s">
        <v>29</v>
      </c>
      <c r="B2571" t="s">
        <v>40</v>
      </c>
      <c r="C2571" t="s">
        <v>42</v>
      </c>
      <c r="D2571" t="s">
        <v>27</v>
      </c>
      <c r="E2571">
        <v>19</v>
      </c>
      <c r="F2571" t="str">
        <f t="shared" si="40"/>
        <v>Average Per Premise1-in-2August Typical Event DayAll19</v>
      </c>
      <c r="G2571">
        <v>2.3170199999999999</v>
      </c>
      <c r="H2571">
        <v>2.2522229999999999</v>
      </c>
      <c r="I2571">
        <v>77.825400000000002</v>
      </c>
      <c r="J2571">
        <v>0</v>
      </c>
      <c r="K2571">
        <v>0</v>
      </c>
      <c r="L2571">
        <v>0</v>
      </c>
      <c r="M2571">
        <v>0</v>
      </c>
      <c r="N2571">
        <v>0</v>
      </c>
      <c r="O2571">
        <v>23602</v>
      </c>
    </row>
    <row r="2572" spans="1:15">
      <c r="A2572" t="s">
        <v>30</v>
      </c>
      <c r="B2572" t="s">
        <v>40</v>
      </c>
      <c r="C2572" t="s">
        <v>42</v>
      </c>
      <c r="D2572" t="s">
        <v>27</v>
      </c>
      <c r="E2572">
        <v>19</v>
      </c>
      <c r="F2572" t="str">
        <f t="shared" si="40"/>
        <v>Average Per Device1-in-2August Typical Event DayAll19</v>
      </c>
      <c r="G2572">
        <v>1.92571</v>
      </c>
      <c r="H2572">
        <v>1.871856</v>
      </c>
      <c r="I2572">
        <v>77.825400000000002</v>
      </c>
      <c r="J2572">
        <v>0</v>
      </c>
      <c r="K2572">
        <v>0</v>
      </c>
      <c r="L2572">
        <v>0</v>
      </c>
      <c r="M2572">
        <v>0</v>
      </c>
      <c r="N2572">
        <v>0</v>
      </c>
      <c r="O2572">
        <v>23602</v>
      </c>
    </row>
    <row r="2573" spans="1:15">
      <c r="A2573" t="s">
        <v>52</v>
      </c>
      <c r="B2573" t="s">
        <v>40</v>
      </c>
      <c r="C2573" t="s">
        <v>42</v>
      </c>
      <c r="D2573" t="s">
        <v>27</v>
      </c>
      <c r="E2573">
        <v>19</v>
      </c>
      <c r="F2573" t="str">
        <f t="shared" si="40"/>
        <v>Aggregate1-in-2August Typical Event DayAll19</v>
      </c>
      <c r="G2573">
        <v>54.686309999999999</v>
      </c>
      <c r="H2573">
        <v>53.156970000000001</v>
      </c>
      <c r="I2573">
        <v>77.825400000000002</v>
      </c>
      <c r="J2573">
        <v>0</v>
      </c>
      <c r="K2573">
        <v>0</v>
      </c>
      <c r="L2573">
        <v>0</v>
      </c>
      <c r="M2573">
        <v>0</v>
      </c>
      <c r="N2573">
        <v>0</v>
      </c>
      <c r="O2573">
        <v>23602</v>
      </c>
    </row>
    <row r="2574" spans="1:15">
      <c r="A2574" t="s">
        <v>31</v>
      </c>
      <c r="B2574" t="s">
        <v>40</v>
      </c>
      <c r="C2574" t="s">
        <v>42</v>
      </c>
      <c r="D2574" t="s">
        <v>27</v>
      </c>
      <c r="E2574">
        <v>20</v>
      </c>
      <c r="F2574" t="str">
        <f t="shared" si="40"/>
        <v>Average Per Ton1-in-2August Typical Event DayAll20</v>
      </c>
      <c r="G2574">
        <v>0.56538290000000002</v>
      </c>
      <c r="H2574">
        <v>0.49560179999999998</v>
      </c>
      <c r="I2574">
        <v>73.5642</v>
      </c>
      <c r="J2574">
        <v>0</v>
      </c>
      <c r="K2574">
        <v>0</v>
      </c>
      <c r="L2574">
        <v>0</v>
      </c>
      <c r="M2574">
        <v>0</v>
      </c>
      <c r="N2574">
        <v>0</v>
      </c>
      <c r="O2574">
        <v>23602</v>
      </c>
    </row>
    <row r="2575" spans="1:15">
      <c r="A2575" t="s">
        <v>29</v>
      </c>
      <c r="B2575" t="s">
        <v>40</v>
      </c>
      <c r="C2575" t="s">
        <v>42</v>
      </c>
      <c r="D2575" t="s">
        <v>27</v>
      </c>
      <c r="E2575">
        <v>20</v>
      </c>
      <c r="F2575" t="str">
        <f t="shared" si="40"/>
        <v>Average Per Premise1-in-2August Typical Event DayAll20</v>
      </c>
      <c r="G2575">
        <v>2.423584</v>
      </c>
      <c r="H2575">
        <v>2.1244580000000002</v>
      </c>
      <c r="I2575">
        <v>73.5642</v>
      </c>
      <c r="J2575">
        <v>0</v>
      </c>
      <c r="K2575">
        <v>0</v>
      </c>
      <c r="L2575">
        <v>0</v>
      </c>
      <c r="M2575">
        <v>0</v>
      </c>
      <c r="N2575">
        <v>0</v>
      </c>
      <c r="O2575">
        <v>23602</v>
      </c>
    </row>
    <row r="2576" spans="1:15">
      <c r="A2576" t="s">
        <v>30</v>
      </c>
      <c r="B2576" t="s">
        <v>40</v>
      </c>
      <c r="C2576" t="s">
        <v>42</v>
      </c>
      <c r="D2576" t="s">
        <v>27</v>
      </c>
      <c r="E2576">
        <v>20</v>
      </c>
      <c r="F2576" t="str">
        <f t="shared" si="40"/>
        <v>Average Per Device1-in-2August Typical Event DayAll20</v>
      </c>
      <c r="G2576">
        <v>2.0142769999999999</v>
      </c>
      <c r="H2576">
        <v>1.7656689999999999</v>
      </c>
      <c r="I2576">
        <v>73.5642</v>
      </c>
      <c r="J2576">
        <v>0</v>
      </c>
      <c r="K2576">
        <v>0</v>
      </c>
      <c r="L2576">
        <v>0</v>
      </c>
      <c r="M2576">
        <v>0</v>
      </c>
      <c r="N2576">
        <v>0</v>
      </c>
      <c r="O2576">
        <v>23602</v>
      </c>
    </row>
    <row r="2577" spans="1:15">
      <c r="A2577" t="s">
        <v>52</v>
      </c>
      <c r="B2577" t="s">
        <v>40</v>
      </c>
      <c r="C2577" t="s">
        <v>42</v>
      </c>
      <c r="D2577" t="s">
        <v>27</v>
      </c>
      <c r="E2577">
        <v>20</v>
      </c>
      <c r="F2577" t="str">
        <f t="shared" si="40"/>
        <v>Aggregate1-in-2August Typical Event DayAll20</v>
      </c>
      <c r="G2577">
        <v>57.201430000000002</v>
      </c>
      <c r="H2577">
        <v>50.141469999999998</v>
      </c>
      <c r="I2577">
        <v>73.5642</v>
      </c>
      <c r="J2577">
        <v>0</v>
      </c>
      <c r="K2577">
        <v>0</v>
      </c>
      <c r="L2577">
        <v>0</v>
      </c>
      <c r="M2577">
        <v>0</v>
      </c>
      <c r="N2577">
        <v>0</v>
      </c>
      <c r="O2577">
        <v>23602</v>
      </c>
    </row>
    <row r="2578" spans="1:15">
      <c r="A2578" t="s">
        <v>31</v>
      </c>
      <c r="B2578" t="s">
        <v>40</v>
      </c>
      <c r="C2578" t="s">
        <v>42</v>
      </c>
      <c r="D2578" t="s">
        <v>27</v>
      </c>
      <c r="E2578">
        <v>21</v>
      </c>
      <c r="F2578" t="str">
        <f t="shared" si="40"/>
        <v>Average Per Ton1-in-2August Typical Event DayAll21</v>
      </c>
      <c r="G2578">
        <v>0.53882609999999997</v>
      </c>
      <c r="H2578">
        <v>0.47739860000000001</v>
      </c>
      <c r="I2578">
        <v>71.876199999999997</v>
      </c>
      <c r="J2578">
        <v>0</v>
      </c>
      <c r="K2578">
        <v>0</v>
      </c>
      <c r="L2578">
        <v>0</v>
      </c>
      <c r="M2578">
        <v>0</v>
      </c>
      <c r="N2578">
        <v>0</v>
      </c>
      <c r="O2578">
        <v>23602</v>
      </c>
    </row>
    <row r="2579" spans="1:15">
      <c r="A2579" t="s">
        <v>29</v>
      </c>
      <c r="B2579" t="s">
        <v>40</v>
      </c>
      <c r="C2579" t="s">
        <v>42</v>
      </c>
      <c r="D2579" t="s">
        <v>27</v>
      </c>
      <c r="E2579">
        <v>21</v>
      </c>
      <c r="F2579" t="str">
        <f t="shared" si="40"/>
        <v>Average Per Premise1-in-2August Typical Event DayAll21</v>
      </c>
      <c r="G2579">
        <v>2.3097449999999999</v>
      </c>
      <c r="H2579">
        <v>2.0464280000000001</v>
      </c>
      <c r="I2579">
        <v>71.876199999999997</v>
      </c>
      <c r="J2579">
        <v>0</v>
      </c>
      <c r="K2579">
        <v>0</v>
      </c>
      <c r="L2579">
        <v>0</v>
      </c>
      <c r="M2579">
        <v>0</v>
      </c>
      <c r="N2579">
        <v>0</v>
      </c>
      <c r="O2579">
        <v>23602</v>
      </c>
    </row>
    <row r="2580" spans="1:15">
      <c r="A2580" t="s">
        <v>30</v>
      </c>
      <c r="B2580" t="s">
        <v>40</v>
      </c>
      <c r="C2580" t="s">
        <v>42</v>
      </c>
      <c r="D2580" t="s">
        <v>27</v>
      </c>
      <c r="E2580">
        <v>21</v>
      </c>
      <c r="F2580" t="str">
        <f t="shared" si="40"/>
        <v>Average Per Device1-in-2August Typical Event DayAll21</v>
      </c>
      <c r="G2580">
        <v>1.9196629999999999</v>
      </c>
      <c r="H2580">
        <v>1.700817</v>
      </c>
      <c r="I2580">
        <v>71.876199999999997</v>
      </c>
      <c r="J2580">
        <v>0</v>
      </c>
      <c r="K2580">
        <v>0</v>
      </c>
      <c r="L2580">
        <v>0</v>
      </c>
      <c r="M2580">
        <v>0</v>
      </c>
      <c r="N2580">
        <v>0</v>
      </c>
      <c r="O2580">
        <v>23602</v>
      </c>
    </row>
    <row r="2581" spans="1:15">
      <c r="A2581" t="s">
        <v>52</v>
      </c>
      <c r="B2581" t="s">
        <v>40</v>
      </c>
      <c r="C2581" t="s">
        <v>42</v>
      </c>
      <c r="D2581" t="s">
        <v>27</v>
      </c>
      <c r="E2581">
        <v>21</v>
      </c>
      <c r="F2581" t="str">
        <f t="shared" si="40"/>
        <v>Aggregate1-in-2August Typical Event DayAll21</v>
      </c>
      <c r="G2581">
        <v>54.514600000000002</v>
      </c>
      <c r="H2581">
        <v>48.299790000000002</v>
      </c>
      <c r="I2581">
        <v>71.876199999999997</v>
      </c>
      <c r="J2581">
        <v>0</v>
      </c>
      <c r="K2581">
        <v>0</v>
      </c>
      <c r="L2581">
        <v>0</v>
      </c>
      <c r="M2581">
        <v>0</v>
      </c>
      <c r="N2581">
        <v>0</v>
      </c>
      <c r="O2581">
        <v>23602</v>
      </c>
    </row>
    <row r="2582" spans="1:15">
      <c r="A2582" t="s">
        <v>31</v>
      </c>
      <c r="B2582" t="s">
        <v>40</v>
      </c>
      <c r="C2582" t="s">
        <v>42</v>
      </c>
      <c r="D2582" t="s">
        <v>27</v>
      </c>
      <c r="E2582">
        <v>22</v>
      </c>
      <c r="F2582" t="str">
        <f t="shared" si="40"/>
        <v>Average Per Ton1-in-2August Typical Event DayAll22</v>
      </c>
      <c r="G2582">
        <v>0.47042879999999998</v>
      </c>
      <c r="H2582">
        <v>0.42927280000000001</v>
      </c>
      <c r="I2582">
        <v>70.741</v>
      </c>
      <c r="J2582">
        <v>0</v>
      </c>
      <c r="K2582">
        <v>0</v>
      </c>
      <c r="L2582">
        <v>0</v>
      </c>
      <c r="M2582">
        <v>0</v>
      </c>
      <c r="N2582">
        <v>0</v>
      </c>
      <c r="O2582">
        <v>23602</v>
      </c>
    </row>
    <row r="2583" spans="1:15">
      <c r="A2583" t="s">
        <v>29</v>
      </c>
      <c r="B2583" t="s">
        <v>40</v>
      </c>
      <c r="C2583" t="s">
        <v>42</v>
      </c>
      <c r="D2583" t="s">
        <v>27</v>
      </c>
      <c r="E2583">
        <v>22</v>
      </c>
      <c r="F2583" t="str">
        <f t="shared" si="40"/>
        <v>Average Per Premise1-in-2August Typical Event DayAll22</v>
      </c>
      <c r="G2583">
        <v>2.0165510000000002</v>
      </c>
      <c r="H2583">
        <v>1.840131</v>
      </c>
      <c r="I2583">
        <v>70.741</v>
      </c>
      <c r="J2583">
        <v>0</v>
      </c>
      <c r="K2583">
        <v>0</v>
      </c>
      <c r="L2583">
        <v>0</v>
      </c>
      <c r="M2583">
        <v>0</v>
      </c>
      <c r="N2583">
        <v>0</v>
      </c>
      <c r="O2583">
        <v>23602</v>
      </c>
    </row>
    <row r="2584" spans="1:15">
      <c r="A2584" t="s">
        <v>30</v>
      </c>
      <c r="B2584" t="s">
        <v>40</v>
      </c>
      <c r="C2584" t="s">
        <v>42</v>
      </c>
      <c r="D2584" t="s">
        <v>27</v>
      </c>
      <c r="E2584">
        <v>22</v>
      </c>
      <c r="F2584" t="str">
        <f t="shared" si="40"/>
        <v>Average Per Device1-in-2August Typical Event DayAll22</v>
      </c>
      <c r="G2584">
        <v>1.675986</v>
      </c>
      <c r="H2584">
        <v>1.5293600000000001</v>
      </c>
      <c r="I2584">
        <v>70.741</v>
      </c>
      <c r="J2584">
        <v>0</v>
      </c>
      <c r="K2584">
        <v>0</v>
      </c>
      <c r="L2584">
        <v>0</v>
      </c>
      <c r="M2584">
        <v>0</v>
      </c>
      <c r="N2584">
        <v>0</v>
      </c>
      <c r="O2584">
        <v>23602</v>
      </c>
    </row>
    <row r="2585" spans="1:15">
      <c r="A2585" t="s">
        <v>52</v>
      </c>
      <c r="B2585" t="s">
        <v>40</v>
      </c>
      <c r="C2585" t="s">
        <v>42</v>
      </c>
      <c r="D2585" t="s">
        <v>27</v>
      </c>
      <c r="E2585">
        <v>22</v>
      </c>
      <c r="F2585" t="str">
        <f t="shared" si="40"/>
        <v>Aggregate1-in-2August Typical Event DayAll22</v>
      </c>
      <c r="G2585">
        <v>47.594650000000001</v>
      </c>
      <c r="H2585">
        <v>43.430770000000003</v>
      </c>
      <c r="I2585">
        <v>70.741</v>
      </c>
      <c r="J2585">
        <v>0</v>
      </c>
      <c r="K2585">
        <v>0</v>
      </c>
      <c r="L2585">
        <v>0</v>
      </c>
      <c r="M2585">
        <v>0</v>
      </c>
      <c r="N2585">
        <v>0</v>
      </c>
      <c r="O2585">
        <v>23602</v>
      </c>
    </row>
    <row r="2586" spans="1:15">
      <c r="A2586" t="s">
        <v>31</v>
      </c>
      <c r="B2586" t="s">
        <v>40</v>
      </c>
      <c r="C2586" t="s">
        <v>42</v>
      </c>
      <c r="D2586" t="s">
        <v>27</v>
      </c>
      <c r="E2586">
        <v>23</v>
      </c>
      <c r="F2586" t="str">
        <f t="shared" si="40"/>
        <v>Average Per Ton1-in-2August Typical Event DayAll23</v>
      </c>
      <c r="G2586">
        <v>0.38201479999999999</v>
      </c>
      <c r="H2586">
        <v>0.3568289</v>
      </c>
      <c r="I2586">
        <v>69.146500000000003</v>
      </c>
      <c r="J2586">
        <v>0</v>
      </c>
      <c r="K2586">
        <v>0</v>
      </c>
      <c r="L2586">
        <v>0</v>
      </c>
      <c r="M2586">
        <v>0</v>
      </c>
      <c r="N2586">
        <v>0</v>
      </c>
      <c r="O2586">
        <v>23602</v>
      </c>
    </row>
    <row r="2587" spans="1:15">
      <c r="A2587" t="s">
        <v>29</v>
      </c>
      <c r="B2587" t="s">
        <v>40</v>
      </c>
      <c r="C2587" t="s">
        <v>42</v>
      </c>
      <c r="D2587" t="s">
        <v>27</v>
      </c>
      <c r="E2587">
        <v>23</v>
      </c>
      <c r="F2587" t="str">
        <f t="shared" si="40"/>
        <v>Average Per Premise1-in-2August Typical Event DayAll23</v>
      </c>
      <c r="G2587">
        <v>1.637554</v>
      </c>
      <c r="H2587">
        <v>1.5295909999999999</v>
      </c>
      <c r="I2587">
        <v>69.146500000000003</v>
      </c>
      <c r="J2587">
        <v>0</v>
      </c>
      <c r="K2587">
        <v>0</v>
      </c>
      <c r="L2587">
        <v>0</v>
      </c>
      <c r="M2587">
        <v>0</v>
      </c>
      <c r="N2587">
        <v>0</v>
      </c>
      <c r="O2587">
        <v>23602</v>
      </c>
    </row>
    <row r="2588" spans="1:15">
      <c r="A2588" t="s">
        <v>30</v>
      </c>
      <c r="B2588" t="s">
        <v>40</v>
      </c>
      <c r="C2588" t="s">
        <v>42</v>
      </c>
      <c r="D2588" t="s">
        <v>27</v>
      </c>
      <c r="E2588">
        <v>23</v>
      </c>
      <c r="F2588" t="str">
        <f t="shared" si="40"/>
        <v>Average Per Device1-in-2August Typical Event DayAll23</v>
      </c>
      <c r="G2588">
        <v>1.360995</v>
      </c>
      <c r="H2588">
        <v>1.271266</v>
      </c>
      <c r="I2588">
        <v>69.146500000000003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23602</v>
      </c>
    </row>
    <row r="2589" spans="1:15">
      <c r="A2589" t="s">
        <v>52</v>
      </c>
      <c r="B2589" t="s">
        <v>40</v>
      </c>
      <c r="C2589" t="s">
        <v>42</v>
      </c>
      <c r="D2589" t="s">
        <v>27</v>
      </c>
      <c r="E2589">
        <v>23</v>
      </c>
      <c r="F2589" t="str">
        <f t="shared" si="40"/>
        <v>Aggregate1-in-2August Typical Event DayAll23</v>
      </c>
      <c r="G2589">
        <v>38.649540000000002</v>
      </c>
      <c r="H2589">
        <v>36.101410000000001</v>
      </c>
      <c r="I2589">
        <v>69.146500000000003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23602</v>
      </c>
    </row>
    <row r="2590" spans="1:15">
      <c r="A2590" t="s">
        <v>31</v>
      </c>
      <c r="B2590" t="s">
        <v>40</v>
      </c>
      <c r="C2590" t="s">
        <v>42</v>
      </c>
      <c r="D2590" t="s">
        <v>27</v>
      </c>
      <c r="E2590">
        <v>24</v>
      </c>
      <c r="F2590" t="str">
        <f t="shared" si="40"/>
        <v>Average Per Ton1-in-2August Typical Event DayAll24</v>
      </c>
      <c r="G2590">
        <v>0.3074384</v>
      </c>
      <c r="H2590">
        <v>0.28898259999999998</v>
      </c>
      <c r="I2590">
        <v>67.766300000000001</v>
      </c>
      <c r="J2590">
        <v>0</v>
      </c>
      <c r="K2590">
        <v>0</v>
      </c>
      <c r="L2590">
        <v>0</v>
      </c>
      <c r="M2590">
        <v>0</v>
      </c>
      <c r="N2590">
        <v>0</v>
      </c>
      <c r="O2590">
        <v>23602</v>
      </c>
    </row>
    <row r="2591" spans="1:15">
      <c r="A2591" t="s">
        <v>29</v>
      </c>
      <c r="B2591" t="s">
        <v>40</v>
      </c>
      <c r="C2591" t="s">
        <v>42</v>
      </c>
      <c r="D2591" t="s">
        <v>27</v>
      </c>
      <c r="E2591">
        <v>24</v>
      </c>
      <c r="F2591" t="str">
        <f t="shared" si="40"/>
        <v>Average Per Premise1-in-2August Typical Event DayAll24</v>
      </c>
      <c r="G2591">
        <v>1.3178730000000001</v>
      </c>
      <c r="H2591">
        <v>1.2387600000000001</v>
      </c>
      <c r="I2591">
        <v>67.766300000000001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23602</v>
      </c>
    </row>
    <row r="2592" spans="1:15">
      <c r="A2592" t="s">
        <v>30</v>
      </c>
      <c r="B2592" t="s">
        <v>40</v>
      </c>
      <c r="C2592" t="s">
        <v>42</v>
      </c>
      <c r="D2592" t="s">
        <v>27</v>
      </c>
      <c r="E2592">
        <v>24</v>
      </c>
      <c r="F2592" t="str">
        <f t="shared" si="40"/>
        <v>Average Per Device1-in-2August Typical Event DayAll24</v>
      </c>
      <c r="G2592">
        <v>1.0953040000000001</v>
      </c>
      <c r="H2592">
        <v>1.029552</v>
      </c>
      <c r="I2592">
        <v>67.766300000000001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23602</v>
      </c>
    </row>
    <row r="2593" spans="1:15">
      <c r="A2593" t="s">
        <v>52</v>
      </c>
      <c r="B2593" t="s">
        <v>40</v>
      </c>
      <c r="C2593" t="s">
        <v>42</v>
      </c>
      <c r="D2593" t="s">
        <v>27</v>
      </c>
      <c r="E2593">
        <v>24</v>
      </c>
      <c r="F2593" t="str">
        <f t="shared" si="40"/>
        <v>Aggregate1-in-2August Typical Event DayAll24</v>
      </c>
      <c r="G2593">
        <v>31.10444</v>
      </c>
      <c r="H2593">
        <v>29.237210000000001</v>
      </c>
      <c r="I2593">
        <v>67.766300000000001</v>
      </c>
      <c r="J2593">
        <v>0</v>
      </c>
      <c r="K2593">
        <v>0</v>
      </c>
      <c r="L2593">
        <v>0</v>
      </c>
      <c r="M2593">
        <v>0</v>
      </c>
      <c r="N2593">
        <v>0</v>
      </c>
      <c r="O2593">
        <v>23602</v>
      </c>
    </row>
    <row r="2594" spans="1:15">
      <c r="A2594" t="s">
        <v>31</v>
      </c>
      <c r="B2594" t="s">
        <v>40</v>
      </c>
      <c r="C2594" t="s">
        <v>47</v>
      </c>
      <c r="D2594" t="s">
        <v>33</v>
      </c>
      <c r="E2594">
        <v>1</v>
      </c>
      <c r="F2594" t="str">
        <f t="shared" si="40"/>
        <v>Average Per Ton1-in-2July System Peak Day100% Cycling1</v>
      </c>
      <c r="G2594">
        <v>0.19665270000000001</v>
      </c>
      <c r="H2594">
        <v>0.19665270000000001</v>
      </c>
      <c r="I2594">
        <v>69.315100000000001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11444</v>
      </c>
    </row>
    <row r="2595" spans="1:15">
      <c r="A2595" t="s">
        <v>29</v>
      </c>
      <c r="B2595" t="s">
        <v>40</v>
      </c>
      <c r="C2595" t="s">
        <v>47</v>
      </c>
      <c r="D2595" t="s">
        <v>33</v>
      </c>
      <c r="E2595">
        <v>1</v>
      </c>
      <c r="F2595" t="str">
        <f t="shared" si="40"/>
        <v>Average Per Premise1-in-2July System Peak Day100% Cycling1</v>
      </c>
      <c r="G2595">
        <v>0.87877680000000002</v>
      </c>
      <c r="H2595">
        <v>0.87877680000000002</v>
      </c>
      <c r="I2595">
        <v>69.315100000000001</v>
      </c>
      <c r="J2595">
        <v>0</v>
      </c>
      <c r="K2595">
        <v>0</v>
      </c>
      <c r="L2595">
        <v>0</v>
      </c>
      <c r="M2595">
        <v>0</v>
      </c>
      <c r="N2595">
        <v>0</v>
      </c>
      <c r="O2595">
        <v>11444</v>
      </c>
    </row>
    <row r="2596" spans="1:15">
      <c r="A2596" t="s">
        <v>30</v>
      </c>
      <c r="B2596" t="s">
        <v>40</v>
      </c>
      <c r="C2596" t="s">
        <v>47</v>
      </c>
      <c r="D2596" t="s">
        <v>33</v>
      </c>
      <c r="E2596">
        <v>1</v>
      </c>
      <c r="F2596" t="str">
        <f t="shared" si="40"/>
        <v>Average Per Device1-in-2July System Peak Day100% Cycling1</v>
      </c>
      <c r="G2596">
        <v>0.71283819999999998</v>
      </c>
      <c r="H2596">
        <v>0.71283819999999998</v>
      </c>
      <c r="I2596">
        <v>69.315100000000001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11444</v>
      </c>
    </row>
    <row r="2597" spans="1:15">
      <c r="A2597" t="s">
        <v>52</v>
      </c>
      <c r="B2597" t="s">
        <v>40</v>
      </c>
      <c r="C2597" t="s">
        <v>47</v>
      </c>
      <c r="D2597" t="s">
        <v>33</v>
      </c>
      <c r="E2597">
        <v>1</v>
      </c>
      <c r="F2597" t="str">
        <f t="shared" si="40"/>
        <v>Aggregate1-in-2July System Peak Day100% Cycling1</v>
      </c>
      <c r="G2597">
        <v>10.05672</v>
      </c>
      <c r="H2597">
        <v>10.05672</v>
      </c>
      <c r="I2597">
        <v>69.315100000000001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11444</v>
      </c>
    </row>
    <row r="2598" spans="1:15">
      <c r="A2598" t="s">
        <v>31</v>
      </c>
      <c r="B2598" t="s">
        <v>40</v>
      </c>
      <c r="C2598" t="s">
        <v>47</v>
      </c>
      <c r="D2598" t="s">
        <v>33</v>
      </c>
      <c r="E2598">
        <v>2</v>
      </c>
      <c r="F2598" t="str">
        <f t="shared" si="40"/>
        <v>Average Per Ton1-in-2July System Peak Day100% Cycling2</v>
      </c>
      <c r="G2598">
        <v>0.16848730000000001</v>
      </c>
      <c r="H2598">
        <v>0.16848730000000001</v>
      </c>
      <c r="I2598">
        <v>69.395799999999994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11444</v>
      </c>
    </row>
    <row r="2599" spans="1:15">
      <c r="A2599" t="s">
        <v>29</v>
      </c>
      <c r="B2599" t="s">
        <v>40</v>
      </c>
      <c r="C2599" t="s">
        <v>47</v>
      </c>
      <c r="D2599" t="s">
        <v>33</v>
      </c>
      <c r="E2599">
        <v>2</v>
      </c>
      <c r="F2599" t="str">
        <f t="shared" si="40"/>
        <v>Average Per Premise1-in-2July System Peak Day100% Cycling2</v>
      </c>
      <c r="G2599">
        <v>0.7529148</v>
      </c>
      <c r="H2599">
        <v>0.7529148</v>
      </c>
      <c r="I2599">
        <v>69.395799999999994</v>
      </c>
      <c r="J2599">
        <v>0</v>
      </c>
      <c r="K2599">
        <v>0</v>
      </c>
      <c r="L2599">
        <v>0</v>
      </c>
      <c r="M2599">
        <v>0</v>
      </c>
      <c r="N2599">
        <v>0</v>
      </c>
      <c r="O2599">
        <v>11444</v>
      </c>
    </row>
    <row r="2600" spans="1:15">
      <c r="A2600" t="s">
        <v>30</v>
      </c>
      <c r="B2600" t="s">
        <v>40</v>
      </c>
      <c r="C2600" t="s">
        <v>47</v>
      </c>
      <c r="D2600" t="s">
        <v>33</v>
      </c>
      <c r="E2600">
        <v>2</v>
      </c>
      <c r="F2600" t="str">
        <f t="shared" si="40"/>
        <v>Average Per Device1-in-2July System Peak Day100% Cycling2</v>
      </c>
      <c r="G2600">
        <v>0.61074269999999997</v>
      </c>
      <c r="H2600">
        <v>0.61074269999999997</v>
      </c>
      <c r="I2600">
        <v>69.395799999999994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11444</v>
      </c>
    </row>
    <row r="2601" spans="1:15">
      <c r="A2601" t="s">
        <v>52</v>
      </c>
      <c r="B2601" t="s">
        <v>40</v>
      </c>
      <c r="C2601" t="s">
        <v>47</v>
      </c>
      <c r="D2601" t="s">
        <v>33</v>
      </c>
      <c r="E2601">
        <v>2</v>
      </c>
      <c r="F2601" t="str">
        <f t="shared" si="40"/>
        <v>Aggregate1-in-2July System Peak Day100% Cycling2</v>
      </c>
      <c r="G2601">
        <v>8.6163570000000007</v>
      </c>
      <c r="H2601">
        <v>8.6163570000000007</v>
      </c>
      <c r="I2601">
        <v>69.395799999999994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11444</v>
      </c>
    </row>
    <row r="2602" spans="1:15">
      <c r="A2602" t="s">
        <v>31</v>
      </c>
      <c r="B2602" t="s">
        <v>40</v>
      </c>
      <c r="C2602" t="s">
        <v>47</v>
      </c>
      <c r="D2602" t="s">
        <v>33</v>
      </c>
      <c r="E2602">
        <v>3</v>
      </c>
      <c r="F2602" t="str">
        <f t="shared" si="40"/>
        <v>Average Per Ton1-in-2July System Peak Day100% Cycling3</v>
      </c>
      <c r="G2602">
        <v>0.15679870000000001</v>
      </c>
      <c r="H2602">
        <v>0.15679870000000001</v>
      </c>
      <c r="I2602">
        <v>68.921499999999995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11444</v>
      </c>
    </row>
    <row r="2603" spans="1:15">
      <c r="A2603" t="s">
        <v>29</v>
      </c>
      <c r="B2603" t="s">
        <v>40</v>
      </c>
      <c r="C2603" t="s">
        <v>47</v>
      </c>
      <c r="D2603" t="s">
        <v>33</v>
      </c>
      <c r="E2603">
        <v>3</v>
      </c>
      <c r="F2603" t="str">
        <f t="shared" si="40"/>
        <v>Average Per Premise1-in-2July System Peak Day100% Cycling3</v>
      </c>
      <c r="G2603">
        <v>0.70068200000000003</v>
      </c>
      <c r="H2603">
        <v>0.70068200000000003</v>
      </c>
      <c r="I2603">
        <v>68.921499999999995</v>
      </c>
      <c r="J2603">
        <v>0</v>
      </c>
      <c r="K2603">
        <v>0</v>
      </c>
      <c r="L2603">
        <v>0</v>
      </c>
      <c r="M2603">
        <v>0</v>
      </c>
      <c r="N2603">
        <v>0</v>
      </c>
      <c r="O2603">
        <v>11444</v>
      </c>
    </row>
    <row r="2604" spans="1:15">
      <c r="A2604" t="s">
        <v>30</v>
      </c>
      <c r="B2604" t="s">
        <v>40</v>
      </c>
      <c r="C2604" t="s">
        <v>47</v>
      </c>
      <c r="D2604" t="s">
        <v>33</v>
      </c>
      <c r="E2604">
        <v>3</v>
      </c>
      <c r="F2604" t="str">
        <f t="shared" si="40"/>
        <v>Average Per Device1-in-2July System Peak Day100% Cycling3</v>
      </c>
      <c r="G2604">
        <v>0.56837289999999996</v>
      </c>
      <c r="H2604">
        <v>0.56837289999999996</v>
      </c>
      <c r="I2604">
        <v>68.921499999999995</v>
      </c>
      <c r="J2604">
        <v>0</v>
      </c>
      <c r="K2604">
        <v>0</v>
      </c>
      <c r="L2604">
        <v>0</v>
      </c>
      <c r="M2604">
        <v>0</v>
      </c>
      <c r="N2604">
        <v>0</v>
      </c>
      <c r="O2604">
        <v>11444</v>
      </c>
    </row>
    <row r="2605" spans="1:15">
      <c r="A2605" t="s">
        <v>52</v>
      </c>
      <c r="B2605" t="s">
        <v>40</v>
      </c>
      <c r="C2605" t="s">
        <v>47</v>
      </c>
      <c r="D2605" t="s">
        <v>33</v>
      </c>
      <c r="E2605">
        <v>3</v>
      </c>
      <c r="F2605" t="str">
        <f t="shared" si="40"/>
        <v>Aggregate1-in-2July System Peak Day100% Cycling3</v>
      </c>
      <c r="G2605">
        <v>8.0186050000000009</v>
      </c>
      <c r="H2605">
        <v>8.0186050000000009</v>
      </c>
      <c r="I2605">
        <v>68.921499999999995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11444</v>
      </c>
    </row>
    <row r="2606" spans="1:15">
      <c r="A2606" t="s">
        <v>31</v>
      </c>
      <c r="B2606" t="s">
        <v>40</v>
      </c>
      <c r="C2606" t="s">
        <v>47</v>
      </c>
      <c r="D2606" t="s">
        <v>33</v>
      </c>
      <c r="E2606">
        <v>4</v>
      </c>
      <c r="F2606" t="str">
        <f t="shared" si="40"/>
        <v>Average Per Ton1-in-2July System Peak Day100% Cycling4</v>
      </c>
      <c r="G2606">
        <v>0.14263809999999999</v>
      </c>
      <c r="H2606">
        <v>0.14263809999999999</v>
      </c>
      <c r="I2606">
        <v>68.421899999999994</v>
      </c>
      <c r="J2606">
        <v>0</v>
      </c>
      <c r="K2606">
        <v>0</v>
      </c>
      <c r="L2606">
        <v>0</v>
      </c>
      <c r="M2606">
        <v>0</v>
      </c>
      <c r="N2606">
        <v>0</v>
      </c>
      <c r="O2606">
        <v>11444</v>
      </c>
    </row>
    <row r="2607" spans="1:15">
      <c r="A2607" t="s">
        <v>29</v>
      </c>
      <c r="B2607" t="s">
        <v>40</v>
      </c>
      <c r="C2607" t="s">
        <v>47</v>
      </c>
      <c r="D2607" t="s">
        <v>33</v>
      </c>
      <c r="E2607">
        <v>4</v>
      </c>
      <c r="F2607" t="str">
        <f t="shared" si="40"/>
        <v>Average Per Premise1-in-2July System Peak Day100% Cycling4</v>
      </c>
      <c r="G2607">
        <v>0.63740289999999999</v>
      </c>
      <c r="H2607">
        <v>0.63740289999999999</v>
      </c>
      <c r="I2607">
        <v>68.421899999999994</v>
      </c>
      <c r="J2607">
        <v>0</v>
      </c>
      <c r="K2607">
        <v>0</v>
      </c>
      <c r="L2607">
        <v>0</v>
      </c>
      <c r="M2607">
        <v>0</v>
      </c>
      <c r="N2607">
        <v>0</v>
      </c>
      <c r="O2607">
        <v>11444</v>
      </c>
    </row>
    <row r="2608" spans="1:15">
      <c r="A2608" t="s">
        <v>30</v>
      </c>
      <c r="B2608" t="s">
        <v>40</v>
      </c>
      <c r="C2608" t="s">
        <v>47</v>
      </c>
      <c r="D2608" t="s">
        <v>33</v>
      </c>
      <c r="E2608">
        <v>4</v>
      </c>
      <c r="F2608" t="str">
        <f t="shared" si="40"/>
        <v>Average Per Device1-in-2July System Peak Day100% Cycling4</v>
      </c>
      <c r="G2608">
        <v>0.51704280000000002</v>
      </c>
      <c r="H2608">
        <v>0.51704280000000002</v>
      </c>
      <c r="I2608">
        <v>68.421899999999994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11444</v>
      </c>
    </row>
    <row r="2609" spans="1:15">
      <c r="A2609" t="s">
        <v>52</v>
      </c>
      <c r="B2609" t="s">
        <v>40</v>
      </c>
      <c r="C2609" t="s">
        <v>47</v>
      </c>
      <c r="D2609" t="s">
        <v>33</v>
      </c>
      <c r="E2609">
        <v>4</v>
      </c>
      <c r="F2609" t="str">
        <f t="shared" si="40"/>
        <v>Aggregate1-in-2July System Peak Day100% Cycling4</v>
      </c>
      <c r="G2609">
        <v>7.2944389999999997</v>
      </c>
      <c r="H2609">
        <v>7.2944389999999997</v>
      </c>
      <c r="I2609">
        <v>68.421899999999994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11444</v>
      </c>
    </row>
    <row r="2610" spans="1:15">
      <c r="A2610" t="s">
        <v>31</v>
      </c>
      <c r="B2610" t="s">
        <v>40</v>
      </c>
      <c r="C2610" t="s">
        <v>47</v>
      </c>
      <c r="D2610" t="s">
        <v>33</v>
      </c>
      <c r="E2610">
        <v>5</v>
      </c>
      <c r="F2610" t="str">
        <f t="shared" si="40"/>
        <v>Average Per Ton1-in-2July System Peak Day100% Cycling5</v>
      </c>
      <c r="G2610">
        <v>0.1402997</v>
      </c>
      <c r="H2610">
        <v>0.1402997</v>
      </c>
      <c r="I2610">
        <v>66.760000000000005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11444</v>
      </c>
    </row>
    <row r="2611" spans="1:15">
      <c r="A2611" t="s">
        <v>29</v>
      </c>
      <c r="B2611" t="s">
        <v>40</v>
      </c>
      <c r="C2611" t="s">
        <v>47</v>
      </c>
      <c r="D2611" t="s">
        <v>33</v>
      </c>
      <c r="E2611">
        <v>5</v>
      </c>
      <c r="F2611" t="str">
        <f t="shared" si="40"/>
        <v>Average Per Premise1-in-2July System Peak Day100% Cycling5</v>
      </c>
      <c r="G2611">
        <v>0.62695339999999999</v>
      </c>
      <c r="H2611">
        <v>0.62695339999999999</v>
      </c>
      <c r="I2611">
        <v>66.760000000000005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11444</v>
      </c>
    </row>
    <row r="2612" spans="1:15">
      <c r="A2612" t="s">
        <v>30</v>
      </c>
      <c r="B2612" t="s">
        <v>40</v>
      </c>
      <c r="C2612" t="s">
        <v>47</v>
      </c>
      <c r="D2612" t="s">
        <v>33</v>
      </c>
      <c r="E2612">
        <v>5</v>
      </c>
      <c r="F2612" t="str">
        <f t="shared" si="40"/>
        <v>Average Per Device1-in-2July System Peak Day100% Cycling5</v>
      </c>
      <c r="G2612">
        <v>0.50856639999999997</v>
      </c>
      <c r="H2612">
        <v>0.50856639999999997</v>
      </c>
      <c r="I2612">
        <v>66.760000000000005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11444</v>
      </c>
    </row>
    <row r="2613" spans="1:15">
      <c r="A2613" t="s">
        <v>52</v>
      </c>
      <c r="B2613" t="s">
        <v>40</v>
      </c>
      <c r="C2613" t="s">
        <v>47</v>
      </c>
      <c r="D2613" t="s">
        <v>33</v>
      </c>
      <c r="E2613">
        <v>5</v>
      </c>
      <c r="F2613" t="str">
        <f t="shared" si="40"/>
        <v>Aggregate1-in-2July System Peak Day100% Cycling5</v>
      </c>
      <c r="G2613">
        <v>7.1748539999999998</v>
      </c>
      <c r="H2613">
        <v>7.1748539999999998</v>
      </c>
      <c r="I2613">
        <v>66.760000000000005</v>
      </c>
      <c r="J2613">
        <v>0</v>
      </c>
      <c r="K2613">
        <v>0</v>
      </c>
      <c r="L2613">
        <v>0</v>
      </c>
      <c r="M2613">
        <v>0</v>
      </c>
      <c r="N2613">
        <v>0</v>
      </c>
      <c r="O2613">
        <v>11444</v>
      </c>
    </row>
    <row r="2614" spans="1:15">
      <c r="A2614" t="s">
        <v>31</v>
      </c>
      <c r="B2614" t="s">
        <v>40</v>
      </c>
      <c r="C2614" t="s">
        <v>47</v>
      </c>
      <c r="D2614" t="s">
        <v>33</v>
      </c>
      <c r="E2614">
        <v>6</v>
      </c>
      <c r="F2614" t="str">
        <f t="shared" si="40"/>
        <v>Average Per Ton1-in-2July System Peak Day100% Cycling6</v>
      </c>
      <c r="G2614">
        <v>0.14749129999999999</v>
      </c>
      <c r="H2614">
        <v>0.14749129999999999</v>
      </c>
      <c r="I2614">
        <v>67.287999999999997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11444</v>
      </c>
    </row>
    <row r="2615" spans="1:15">
      <c r="A2615" t="s">
        <v>29</v>
      </c>
      <c r="B2615" t="s">
        <v>40</v>
      </c>
      <c r="C2615" t="s">
        <v>47</v>
      </c>
      <c r="D2615" t="s">
        <v>33</v>
      </c>
      <c r="E2615">
        <v>6</v>
      </c>
      <c r="F2615" t="str">
        <f t="shared" si="40"/>
        <v>Average Per Premise1-in-2July System Peak Day100% Cycling6</v>
      </c>
      <c r="G2615">
        <v>0.65909050000000002</v>
      </c>
      <c r="H2615">
        <v>0.65909050000000002</v>
      </c>
      <c r="I2615">
        <v>67.287999999999997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11444</v>
      </c>
    </row>
    <row r="2616" spans="1:15">
      <c r="A2616" t="s">
        <v>30</v>
      </c>
      <c r="B2616" t="s">
        <v>40</v>
      </c>
      <c r="C2616" t="s">
        <v>47</v>
      </c>
      <c r="D2616" t="s">
        <v>33</v>
      </c>
      <c r="E2616">
        <v>6</v>
      </c>
      <c r="F2616" t="str">
        <f t="shared" si="40"/>
        <v>Average Per Device1-in-2July System Peak Day100% Cycling6</v>
      </c>
      <c r="G2616">
        <v>0.53463510000000003</v>
      </c>
      <c r="H2616">
        <v>0.53463510000000003</v>
      </c>
      <c r="I2616">
        <v>67.287999999999997</v>
      </c>
      <c r="J2616">
        <v>0</v>
      </c>
      <c r="K2616">
        <v>0</v>
      </c>
      <c r="L2616">
        <v>0</v>
      </c>
      <c r="M2616">
        <v>0</v>
      </c>
      <c r="N2616">
        <v>0</v>
      </c>
      <c r="O2616">
        <v>11444</v>
      </c>
    </row>
    <row r="2617" spans="1:15">
      <c r="A2617" t="s">
        <v>52</v>
      </c>
      <c r="B2617" t="s">
        <v>40</v>
      </c>
      <c r="C2617" t="s">
        <v>47</v>
      </c>
      <c r="D2617" t="s">
        <v>33</v>
      </c>
      <c r="E2617">
        <v>6</v>
      </c>
      <c r="F2617" t="str">
        <f t="shared" si="40"/>
        <v>Aggregate1-in-2July System Peak Day100% Cycling6</v>
      </c>
      <c r="G2617">
        <v>7.5426310000000001</v>
      </c>
      <c r="H2617">
        <v>7.5426310000000001</v>
      </c>
      <c r="I2617">
        <v>67.287999999999997</v>
      </c>
      <c r="J2617">
        <v>0</v>
      </c>
      <c r="K2617">
        <v>0</v>
      </c>
      <c r="L2617">
        <v>0</v>
      </c>
      <c r="M2617">
        <v>0</v>
      </c>
      <c r="N2617">
        <v>0</v>
      </c>
      <c r="O2617">
        <v>11444</v>
      </c>
    </row>
    <row r="2618" spans="1:15">
      <c r="A2618" t="s">
        <v>31</v>
      </c>
      <c r="B2618" t="s">
        <v>40</v>
      </c>
      <c r="C2618" t="s">
        <v>47</v>
      </c>
      <c r="D2618" t="s">
        <v>33</v>
      </c>
      <c r="E2618">
        <v>7</v>
      </c>
      <c r="F2618" t="str">
        <f t="shared" si="40"/>
        <v>Average Per Ton1-in-2July System Peak Day100% Cycling7</v>
      </c>
      <c r="G2618">
        <v>0.17021259999999999</v>
      </c>
      <c r="H2618">
        <v>0.17021259999999999</v>
      </c>
      <c r="I2618">
        <v>70.464299999999994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11444</v>
      </c>
    </row>
    <row r="2619" spans="1:15">
      <c r="A2619" t="s">
        <v>29</v>
      </c>
      <c r="B2619" t="s">
        <v>40</v>
      </c>
      <c r="C2619" t="s">
        <v>47</v>
      </c>
      <c r="D2619" t="s">
        <v>33</v>
      </c>
      <c r="E2619">
        <v>7</v>
      </c>
      <c r="F2619" t="str">
        <f t="shared" si="40"/>
        <v>Average Per Premise1-in-2July System Peak Day100% Cycling7</v>
      </c>
      <c r="G2619">
        <v>0.76062459999999998</v>
      </c>
      <c r="H2619">
        <v>0.76062459999999998</v>
      </c>
      <c r="I2619">
        <v>70.464299999999994</v>
      </c>
      <c r="J2619">
        <v>0</v>
      </c>
      <c r="K2619">
        <v>0</v>
      </c>
      <c r="L2619">
        <v>0</v>
      </c>
      <c r="M2619">
        <v>0</v>
      </c>
      <c r="N2619">
        <v>0</v>
      </c>
      <c r="O2619">
        <v>11444</v>
      </c>
    </row>
    <row r="2620" spans="1:15">
      <c r="A2620" t="s">
        <v>30</v>
      </c>
      <c r="B2620" t="s">
        <v>40</v>
      </c>
      <c r="C2620" t="s">
        <v>47</v>
      </c>
      <c r="D2620" t="s">
        <v>33</v>
      </c>
      <c r="E2620">
        <v>7</v>
      </c>
      <c r="F2620" t="str">
        <f t="shared" si="40"/>
        <v>Average Per Device1-in-2July System Peak Day100% Cycling7</v>
      </c>
      <c r="G2620">
        <v>0.61699660000000001</v>
      </c>
      <c r="H2620">
        <v>0.61699660000000001</v>
      </c>
      <c r="I2620">
        <v>70.464299999999994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11444</v>
      </c>
    </row>
    <row r="2621" spans="1:15">
      <c r="A2621" t="s">
        <v>52</v>
      </c>
      <c r="B2621" t="s">
        <v>40</v>
      </c>
      <c r="C2621" t="s">
        <v>47</v>
      </c>
      <c r="D2621" t="s">
        <v>33</v>
      </c>
      <c r="E2621">
        <v>7</v>
      </c>
      <c r="F2621" t="str">
        <f t="shared" si="40"/>
        <v>Aggregate1-in-2July System Peak Day100% Cycling7</v>
      </c>
      <c r="G2621">
        <v>8.7045879999999993</v>
      </c>
      <c r="H2621">
        <v>8.7045879999999993</v>
      </c>
      <c r="I2621">
        <v>70.464299999999994</v>
      </c>
      <c r="J2621">
        <v>0</v>
      </c>
      <c r="K2621">
        <v>0</v>
      </c>
      <c r="L2621">
        <v>0</v>
      </c>
      <c r="M2621">
        <v>0</v>
      </c>
      <c r="N2621">
        <v>0</v>
      </c>
      <c r="O2621">
        <v>11444</v>
      </c>
    </row>
    <row r="2622" spans="1:15">
      <c r="A2622" t="s">
        <v>31</v>
      </c>
      <c r="B2622" t="s">
        <v>40</v>
      </c>
      <c r="C2622" t="s">
        <v>47</v>
      </c>
      <c r="D2622" t="s">
        <v>33</v>
      </c>
      <c r="E2622">
        <v>8</v>
      </c>
      <c r="F2622" t="str">
        <f t="shared" si="40"/>
        <v>Average Per Ton1-in-2July System Peak Day100% Cycling8</v>
      </c>
      <c r="G2622">
        <v>0.1780214</v>
      </c>
      <c r="H2622">
        <v>0.1780214</v>
      </c>
      <c r="I2622">
        <v>72.945400000000006</v>
      </c>
      <c r="J2622">
        <v>0</v>
      </c>
      <c r="K2622">
        <v>0</v>
      </c>
      <c r="L2622">
        <v>0</v>
      </c>
      <c r="M2622">
        <v>0</v>
      </c>
      <c r="N2622">
        <v>0</v>
      </c>
      <c r="O2622">
        <v>11444</v>
      </c>
    </row>
    <row r="2623" spans="1:15">
      <c r="A2623" t="s">
        <v>29</v>
      </c>
      <c r="B2623" t="s">
        <v>40</v>
      </c>
      <c r="C2623" t="s">
        <v>47</v>
      </c>
      <c r="D2623" t="s">
        <v>33</v>
      </c>
      <c r="E2623">
        <v>8</v>
      </c>
      <c r="F2623" t="str">
        <f t="shared" si="40"/>
        <v>Average Per Premise1-in-2July System Peak Day100% Cycling8</v>
      </c>
      <c r="G2623">
        <v>0.79551959999999999</v>
      </c>
      <c r="H2623">
        <v>0.79551959999999999</v>
      </c>
      <c r="I2623">
        <v>72.945400000000006</v>
      </c>
      <c r="J2623">
        <v>0</v>
      </c>
      <c r="K2623">
        <v>0</v>
      </c>
      <c r="L2623">
        <v>0</v>
      </c>
      <c r="M2623">
        <v>0</v>
      </c>
      <c r="N2623">
        <v>0</v>
      </c>
      <c r="O2623">
        <v>11444</v>
      </c>
    </row>
    <row r="2624" spans="1:15">
      <c r="A2624" t="s">
        <v>30</v>
      </c>
      <c r="B2624" t="s">
        <v>40</v>
      </c>
      <c r="C2624" t="s">
        <v>47</v>
      </c>
      <c r="D2624" t="s">
        <v>33</v>
      </c>
      <c r="E2624">
        <v>8</v>
      </c>
      <c r="F2624" t="str">
        <f t="shared" si="40"/>
        <v>Average Per Device1-in-2July System Peak Day100% Cycling8</v>
      </c>
      <c r="G2624">
        <v>0.64530240000000005</v>
      </c>
      <c r="H2624">
        <v>0.64530240000000005</v>
      </c>
      <c r="I2624">
        <v>72.945400000000006</v>
      </c>
      <c r="J2624">
        <v>0</v>
      </c>
      <c r="K2624">
        <v>0</v>
      </c>
      <c r="L2624">
        <v>0</v>
      </c>
      <c r="M2624">
        <v>0</v>
      </c>
      <c r="N2624">
        <v>0</v>
      </c>
      <c r="O2624">
        <v>11444</v>
      </c>
    </row>
    <row r="2625" spans="1:15">
      <c r="A2625" t="s">
        <v>52</v>
      </c>
      <c r="B2625" t="s">
        <v>40</v>
      </c>
      <c r="C2625" t="s">
        <v>47</v>
      </c>
      <c r="D2625" t="s">
        <v>33</v>
      </c>
      <c r="E2625">
        <v>8</v>
      </c>
      <c r="F2625" t="str">
        <f t="shared" si="40"/>
        <v>Aggregate1-in-2July System Peak Day100% Cycling8</v>
      </c>
      <c r="G2625">
        <v>9.1039259999999995</v>
      </c>
      <c r="H2625">
        <v>9.1039259999999995</v>
      </c>
      <c r="I2625">
        <v>72.945400000000006</v>
      </c>
      <c r="J2625">
        <v>0</v>
      </c>
      <c r="K2625">
        <v>0</v>
      </c>
      <c r="L2625">
        <v>0</v>
      </c>
      <c r="M2625">
        <v>0</v>
      </c>
      <c r="N2625">
        <v>0</v>
      </c>
      <c r="O2625">
        <v>11444</v>
      </c>
    </row>
    <row r="2626" spans="1:15">
      <c r="A2626" t="s">
        <v>31</v>
      </c>
      <c r="B2626" t="s">
        <v>40</v>
      </c>
      <c r="C2626" t="s">
        <v>47</v>
      </c>
      <c r="D2626" t="s">
        <v>33</v>
      </c>
      <c r="E2626">
        <v>9</v>
      </c>
      <c r="F2626" t="str">
        <f t="shared" si="40"/>
        <v>Average Per Ton1-in-2July System Peak Day100% Cycling9</v>
      </c>
      <c r="G2626">
        <v>0.19425390000000001</v>
      </c>
      <c r="H2626">
        <v>0.19425390000000001</v>
      </c>
      <c r="I2626">
        <v>77.262500000000003</v>
      </c>
      <c r="J2626">
        <v>0</v>
      </c>
      <c r="K2626">
        <v>0</v>
      </c>
      <c r="L2626">
        <v>0</v>
      </c>
      <c r="M2626">
        <v>0</v>
      </c>
      <c r="N2626">
        <v>0</v>
      </c>
      <c r="O2626">
        <v>11444</v>
      </c>
    </row>
    <row r="2627" spans="1:15">
      <c r="A2627" t="s">
        <v>29</v>
      </c>
      <c r="B2627" t="s">
        <v>40</v>
      </c>
      <c r="C2627" t="s">
        <v>47</v>
      </c>
      <c r="D2627" t="s">
        <v>33</v>
      </c>
      <c r="E2627">
        <v>9</v>
      </c>
      <c r="F2627" t="str">
        <f t="shared" ref="F2627:F2690" si="41">CONCATENATE(A2627,B2627,C2627,D2627,E2627)</f>
        <v>Average Per Premise1-in-2July System Peak Day100% Cycling9</v>
      </c>
      <c r="G2627">
        <v>0.86805699999999997</v>
      </c>
      <c r="H2627">
        <v>0.86805699999999997</v>
      </c>
      <c r="I2627">
        <v>77.262500000000003</v>
      </c>
      <c r="J2627">
        <v>0</v>
      </c>
      <c r="K2627">
        <v>0</v>
      </c>
      <c r="L2627">
        <v>0</v>
      </c>
      <c r="M2627">
        <v>0</v>
      </c>
      <c r="N2627">
        <v>0</v>
      </c>
      <c r="O2627">
        <v>11444</v>
      </c>
    </row>
    <row r="2628" spans="1:15">
      <c r="A2628" t="s">
        <v>30</v>
      </c>
      <c r="B2628" t="s">
        <v>40</v>
      </c>
      <c r="C2628" t="s">
        <v>47</v>
      </c>
      <c r="D2628" t="s">
        <v>33</v>
      </c>
      <c r="E2628">
        <v>9</v>
      </c>
      <c r="F2628" t="str">
        <f t="shared" si="41"/>
        <v>Average Per Device1-in-2July System Peak Day100% Cycling9</v>
      </c>
      <c r="G2628">
        <v>0.70414270000000001</v>
      </c>
      <c r="H2628">
        <v>0.70414270000000001</v>
      </c>
      <c r="I2628">
        <v>77.262500000000003</v>
      </c>
      <c r="J2628">
        <v>0</v>
      </c>
      <c r="K2628">
        <v>0</v>
      </c>
      <c r="L2628">
        <v>0</v>
      </c>
      <c r="M2628">
        <v>0</v>
      </c>
      <c r="N2628">
        <v>0</v>
      </c>
      <c r="O2628">
        <v>11444</v>
      </c>
    </row>
    <row r="2629" spans="1:15">
      <c r="A2629" t="s">
        <v>52</v>
      </c>
      <c r="B2629" t="s">
        <v>40</v>
      </c>
      <c r="C2629" t="s">
        <v>47</v>
      </c>
      <c r="D2629" t="s">
        <v>33</v>
      </c>
      <c r="E2629">
        <v>9</v>
      </c>
      <c r="F2629" t="str">
        <f t="shared" si="41"/>
        <v>Aggregate1-in-2July System Peak Day100% Cycling9</v>
      </c>
      <c r="G2629">
        <v>9.9340449999999993</v>
      </c>
      <c r="H2629">
        <v>9.9340449999999993</v>
      </c>
      <c r="I2629">
        <v>77.262500000000003</v>
      </c>
      <c r="J2629">
        <v>0</v>
      </c>
      <c r="K2629">
        <v>0</v>
      </c>
      <c r="L2629">
        <v>0</v>
      </c>
      <c r="M2629">
        <v>0</v>
      </c>
      <c r="N2629">
        <v>0</v>
      </c>
      <c r="O2629">
        <v>11444</v>
      </c>
    </row>
    <row r="2630" spans="1:15">
      <c r="A2630" t="s">
        <v>31</v>
      </c>
      <c r="B2630" t="s">
        <v>40</v>
      </c>
      <c r="C2630" t="s">
        <v>47</v>
      </c>
      <c r="D2630" t="s">
        <v>33</v>
      </c>
      <c r="E2630">
        <v>10</v>
      </c>
      <c r="F2630" t="str">
        <f t="shared" si="41"/>
        <v>Average Per Ton1-in-2July System Peak Day100% Cycling10</v>
      </c>
      <c r="G2630">
        <v>0.2106065</v>
      </c>
      <c r="H2630">
        <v>0.2106065</v>
      </c>
      <c r="I2630">
        <v>81.349299999999999</v>
      </c>
      <c r="J2630">
        <v>0</v>
      </c>
      <c r="K2630">
        <v>0</v>
      </c>
      <c r="L2630">
        <v>0</v>
      </c>
      <c r="M2630">
        <v>0</v>
      </c>
      <c r="N2630">
        <v>0</v>
      </c>
      <c r="O2630">
        <v>11444</v>
      </c>
    </row>
    <row r="2631" spans="1:15">
      <c r="A2631" t="s">
        <v>29</v>
      </c>
      <c r="B2631" t="s">
        <v>40</v>
      </c>
      <c r="C2631" t="s">
        <v>47</v>
      </c>
      <c r="D2631" t="s">
        <v>33</v>
      </c>
      <c r="E2631">
        <v>10</v>
      </c>
      <c r="F2631" t="str">
        <f t="shared" si="41"/>
        <v>Average Per Premise1-in-2July System Peak Day100% Cycling10</v>
      </c>
      <c r="G2631">
        <v>0.94113179999999996</v>
      </c>
      <c r="H2631">
        <v>0.94113179999999996</v>
      </c>
      <c r="I2631">
        <v>81.349299999999999</v>
      </c>
      <c r="J2631">
        <v>0</v>
      </c>
      <c r="K2631">
        <v>0</v>
      </c>
      <c r="L2631">
        <v>0</v>
      </c>
      <c r="M2631">
        <v>0</v>
      </c>
      <c r="N2631">
        <v>0</v>
      </c>
      <c r="O2631">
        <v>11444</v>
      </c>
    </row>
    <row r="2632" spans="1:15">
      <c r="A2632" t="s">
        <v>30</v>
      </c>
      <c r="B2632" t="s">
        <v>40</v>
      </c>
      <c r="C2632" t="s">
        <v>47</v>
      </c>
      <c r="D2632" t="s">
        <v>33</v>
      </c>
      <c r="E2632">
        <v>10</v>
      </c>
      <c r="F2632" t="str">
        <f t="shared" si="41"/>
        <v>Average Per Device1-in-2July System Peak Day100% Cycling10</v>
      </c>
      <c r="G2632">
        <v>0.76341879999999995</v>
      </c>
      <c r="H2632">
        <v>0.76341879999999995</v>
      </c>
      <c r="I2632">
        <v>81.349299999999999</v>
      </c>
      <c r="J2632">
        <v>0</v>
      </c>
      <c r="K2632">
        <v>0</v>
      </c>
      <c r="L2632">
        <v>0</v>
      </c>
      <c r="M2632">
        <v>0</v>
      </c>
      <c r="N2632">
        <v>0</v>
      </c>
      <c r="O2632">
        <v>11444</v>
      </c>
    </row>
    <row r="2633" spans="1:15">
      <c r="A2633" t="s">
        <v>52</v>
      </c>
      <c r="B2633" t="s">
        <v>40</v>
      </c>
      <c r="C2633" t="s">
        <v>47</v>
      </c>
      <c r="D2633" t="s">
        <v>33</v>
      </c>
      <c r="E2633">
        <v>10</v>
      </c>
      <c r="F2633" t="str">
        <f t="shared" si="41"/>
        <v>Aggregate1-in-2July System Peak Day100% Cycling10</v>
      </c>
      <c r="G2633">
        <v>10.77031</v>
      </c>
      <c r="H2633">
        <v>10.77031</v>
      </c>
      <c r="I2633">
        <v>81.349299999999999</v>
      </c>
      <c r="J2633">
        <v>0</v>
      </c>
      <c r="K2633">
        <v>0</v>
      </c>
      <c r="L2633">
        <v>0</v>
      </c>
      <c r="M2633">
        <v>0</v>
      </c>
      <c r="N2633">
        <v>0</v>
      </c>
      <c r="O2633">
        <v>11444</v>
      </c>
    </row>
    <row r="2634" spans="1:15">
      <c r="A2634" t="s">
        <v>31</v>
      </c>
      <c r="B2634" t="s">
        <v>40</v>
      </c>
      <c r="C2634" t="s">
        <v>47</v>
      </c>
      <c r="D2634" t="s">
        <v>33</v>
      </c>
      <c r="E2634">
        <v>11</v>
      </c>
      <c r="F2634" t="str">
        <f t="shared" si="41"/>
        <v>Average Per Ton1-in-2July System Peak Day100% Cycling11</v>
      </c>
      <c r="G2634">
        <v>0.24160909999999999</v>
      </c>
      <c r="H2634">
        <v>0.24160909999999999</v>
      </c>
      <c r="I2634">
        <v>81.869100000000003</v>
      </c>
      <c r="J2634">
        <v>0</v>
      </c>
      <c r="K2634">
        <v>0</v>
      </c>
      <c r="L2634">
        <v>0</v>
      </c>
      <c r="M2634">
        <v>0</v>
      </c>
      <c r="N2634">
        <v>0</v>
      </c>
      <c r="O2634">
        <v>11444</v>
      </c>
    </row>
    <row r="2635" spans="1:15">
      <c r="A2635" t="s">
        <v>29</v>
      </c>
      <c r="B2635" t="s">
        <v>40</v>
      </c>
      <c r="C2635" t="s">
        <v>47</v>
      </c>
      <c r="D2635" t="s">
        <v>33</v>
      </c>
      <c r="E2635">
        <v>11</v>
      </c>
      <c r="F2635" t="str">
        <f t="shared" si="41"/>
        <v>Average Per Premise1-in-2July System Peak Day100% Cycling11</v>
      </c>
      <c r="G2635">
        <v>1.079672</v>
      </c>
      <c r="H2635">
        <v>1.079672</v>
      </c>
      <c r="I2635">
        <v>81.869100000000003</v>
      </c>
      <c r="J2635">
        <v>0</v>
      </c>
      <c r="K2635">
        <v>0</v>
      </c>
      <c r="L2635">
        <v>0</v>
      </c>
      <c r="M2635">
        <v>0</v>
      </c>
      <c r="N2635">
        <v>0</v>
      </c>
      <c r="O2635">
        <v>11444</v>
      </c>
    </row>
    <row r="2636" spans="1:15">
      <c r="A2636" t="s">
        <v>30</v>
      </c>
      <c r="B2636" t="s">
        <v>40</v>
      </c>
      <c r="C2636" t="s">
        <v>47</v>
      </c>
      <c r="D2636" t="s">
        <v>33</v>
      </c>
      <c r="E2636">
        <v>11</v>
      </c>
      <c r="F2636" t="str">
        <f t="shared" si="41"/>
        <v>Average Per Device1-in-2July System Peak Day100% Cycling11</v>
      </c>
      <c r="G2636">
        <v>0.87579879999999999</v>
      </c>
      <c r="H2636">
        <v>0.87579879999999999</v>
      </c>
      <c r="I2636">
        <v>81.869100000000003</v>
      </c>
      <c r="J2636">
        <v>0</v>
      </c>
      <c r="K2636">
        <v>0</v>
      </c>
      <c r="L2636">
        <v>0</v>
      </c>
      <c r="M2636">
        <v>0</v>
      </c>
      <c r="N2636">
        <v>0</v>
      </c>
      <c r="O2636">
        <v>11444</v>
      </c>
    </row>
    <row r="2637" spans="1:15">
      <c r="A2637" t="s">
        <v>52</v>
      </c>
      <c r="B2637" t="s">
        <v>40</v>
      </c>
      <c r="C2637" t="s">
        <v>47</v>
      </c>
      <c r="D2637" t="s">
        <v>33</v>
      </c>
      <c r="E2637">
        <v>11</v>
      </c>
      <c r="F2637" t="str">
        <f t="shared" si="41"/>
        <v>Aggregate1-in-2July System Peak Day100% Cycling11</v>
      </c>
      <c r="G2637">
        <v>12.35577</v>
      </c>
      <c r="H2637">
        <v>12.35577</v>
      </c>
      <c r="I2637">
        <v>81.869100000000003</v>
      </c>
      <c r="J2637">
        <v>0</v>
      </c>
      <c r="K2637">
        <v>0</v>
      </c>
      <c r="L2637">
        <v>0</v>
      </c>
      <c r="M2637">
        <v>0</v>
      </c>
      <c r="N2637">
        <v>0</v>
      </c>
      <c r="O2637">
        <v>11444</v>
      </c>
    </row>
    <row r="2638" spans="1:15">
      <c r="A2638" t="s">
        <v>31</v>
      </c>
      <c r="B2638" t="s">
        <v>40</v>
      </c>
      <c r="C2638" t="s">
        <v>47</v>
      </c>
      <c r="D2638" t="s">
        <v>33</v>
      </c>
      <c r="E2638">
        <v>12</v>
      </c>
      <c r="F2638" t="str">
        <f t="shared" si="41"/>
        <v>Average Per Ton1-in-2July System Peak Day100% Cycling12</v>
      </c>
      <c r="G2638">
        <v>0.2763776</v>
      </c>
      <c r="H2638">
        <v>0.2763776</v>
      </c>
      <c r="I2638">
        <v>85.217100000000002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11444</v>
      </c>
    </row>
    <row r="2639" spans="1:15">
      <c r="A2639" t="s">
        <v>29</v>
      </c>
      <c r="B2639" t="s">
        <v>40</v>
      </c>
      <c r="C2639" t="s">
        <v>47</v>
      </c>
      <c r="D2639" t="s">
        <v>33</v>
      </c>
      <c r="E2639">
        <v>12</v>
      </c>
      <c r="F2639" t="str">
        <f t="shared" si="41"/>
        <v>Average Per Premise1-in-2July System Peak Day100% Cycling12</v>
      </c>
      <c r="G2639">
        <v>1.2350410000000001</v>
      </c>
      <c r="H2639">
        <v>1.2350410000000001</v>
      </c>
      <c r="I2639">
        <v>85.217100000000002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11444</v>
      </c>
    </row>
    <row r="2640" spans="1:15">
      <c r="A2640" t="s">
        <v>30</v>
      </c>
      <c r="B2640" t="s">
        <v>40</v>
      </c>
      <c r="C2640" t="s">
        <v>47</v>
      </c>
      <c r="D2640" t="s">
        <v>33</v>
      </c>
      <c r="E2640">
        <v>12</v>
      </c>
      <c r="F2640" t="str">
        <f t="shared" si="41"/>
        <v>Average Per Device1-in-2July System Peak Day100% Cycling12</v>
      </c>
      <c r="G2640">
        <v>1.00183</v>
      </c>
      <c r="H2640">
        <v>1.00183</v>
      </c>
      <c r="I2640">
        <v>85.217100000000002</v>
      </c>
      <c r="J2640">
        <v>0</v>
      </c>
      <c r="K2640">
        <v>0</v>
      </c>
      <c r="L2640">
        <v>0</v>
      </c>
      <c r="M2640">
        <v>0</v>
      </c>
      <c r="N2640">
        <v>0</v>
      </c>
      <c r="O2640">
        <v>11444</v>
      </c>
    </row>
    <row r="2641" spans="1:15">
      <c r="A2641" t="s">
        <v>52</v>
      </c>
      <c r="B2641" t="s">
        <v>40</v>
      </c>
      <c r="C2641" t="s">
        <v>47</v>
      </c>
      <c r="D2641" t="s">
        <v>33</v>
      </c>
      <c r="E2641">
        <v>12</v>
      </c>
      <c r="F2641" t="str">
        <f t="shared" si="41"/>
        <v>Aggregate1-in-2July System Peak Day100% Cycling12</v>
      </c>
      <c r="G2641">
        <v>14.13381</v>
      </c>
      <c r="H2641">
        <v>14.13381</v>
      </c>
      <c r="I2641">
        <v>85.217100000000002</v>
      </c>
      <c r="J2641">
        <v>0</v>
      </c>
      <c r="K2641">
        <v>0</v>
      </c>
      <c r="L2641">
        <v>0</v>
      </c>
      <c r="M2641">
        <v>0</v>
      </c>
      <c r="N2641">
        <v>0</v>
      </c>
      <c r="O2641">
        <v>11444</v>
      </c>
    </row>
    <row r="2642" spans="1:15">
      <c r="A2642" t="s">
        <v>31</v>
      </c>
      <c r="B2642" t="s">
        <v>40</v>
      </c>
      <c r="C2642" t="s">
        <v>47</v>
      </c>
      <c r="D2642" t="s">
        <v>33</v>
      </c>
      <c r="E2642">
        <v>13</v>
      </c>
      <c r="F2642" t="str">
        <f t="shared" si="41"/>
        <v>Average Per Ton1-in-2July System Peak Day100% Cycling13</v>
      </c>
      <c r="G2642">
        <v>0.30925009999999997</v>
      </c>
      <c r="H2642">
        <v>0.30925009999999997</v>
      </c>
      <c r="I2642">
        <v>85.460400000000007</v>
      </c>
      <c r="J2642">
        <v>0</v>
      </c>
      <c r="K2642">
        <v>0</v>
      </c>
      <c r="L2642">
        <v>0</v>
      </c>
      <c r="M2642">
        <v>0</v>
      </c>
      <c r="N2642">
        <v>0</v>
      </c>
      <c r="O2642">
        <v>11444</v>
      </c>
    </row>
    <row r="2643" spans="1:15">
      <c r="A2643" t="s">
        <v>29</v>
      </c>
      <c r="B2643" t="s">
        <v>40</v>
      </c>
      <c r="C2643" t="s">
        <v>47</v>
      </c>
      <c r="D2643" t="s">
        <v>33</v>
      </c>
      <c r="E2643">
        <v>13</v>
      </c>
      <c r="F2643" t="str">
        <f t="shared" si="41"/>
        <v>Average Per Premise1-in-2July System Peak Day100% Cycling13</v>
      </c>
      <c r="G2643">
        <v>1.3819380000000001</v>
      </c>
      <c r="H2643">
        <v>1.3819380000000001</v>
      </c>
      <c r="I2643">
        <v>85.460400000000007</v>
      </c>
      <c r="J2643">
        <v>0</v>
      </c>
      <c r="K2643">
        <v>0</v>
      </c>
      <c r="L2643">
        <v>0</v>
      </c>
      <c r="M2643">
        <v>0</v>
      </c>
      <c r="N2643">
        <v>0</v>
      </c>
      <c r="O2643">
        <v>11444</v>
      </c>
    </row>
    <row r="2644" spans="1:15">
      <c r="A2644" t="s">
        <v>30</v>
      </c>
      <c r="B2644" t="s">
        <v>40</v>
      </c>
      <c r="C2644" t="s">
        <v>47</v>
      </c>
      <c r="D2644" t="s">
        <v>33</v>
      </c>
      <c r="E2644">
        <v>13</v>
      </c>
      <c r="F2644" t="str">
        <f t="shared" si="41"/>
        <v>Average Per Device1-in-2July System Peak Day100% Cycling13</v>
      </c>
      <c r="G2644">
        <v>1.1209880000000001</v>
      </c>
      <c r="H2644">
        <v>1.1209880000000001</v>
      </c>
      <c r="I2644">
        <v>85.460400000000007</v>
      </c>
      <c r="J2644">
        <v>0</v>
      </c>
      <c r="K2644">
        <v>0</v>
      </c>
      <c r="L2644">
        <v>0</v>
      </c>
      <c r="M2644">
        <v>0</v>
      </c>
      <c r="N2644">
        <v>0</v>
      </c>
      <c r="O2644">
        <v>11444</v>
      </c>
    </row>
    <row r="2645" spans="1:15">
      <c r="A2645" t="s">
        <v>52</v>
      </c>
      <c r="B2645" t="s">
        <v>40</v>
      </c>
      <c r="C2645" t="s">
        <v>47</v>
      </c>
      <c r="D2645" t="s">
        <v>33</v>
      </c>
      <c r="E2645">
        <v>13</v>
      </c>
      <c r="F2645" t="str">
        <f t="shared" si="41"/>
        <v>Aggregate1-in-2July System Peak Day100% Cycling13</v>
      </c>
      <c r="G2645">
        <v>15.81489</v>
      </c>
      <c r="H2645">
        <v>15.81489</v>
      </c>
      <c r="I2645">
        <v>85.460400000000007</v>
      </c>
      <c r="J2645">
        <v>0</v>
      </c>
      <c r="K2645">
        <v>0</v>
      </c>
      <c r="L2645">
        <v>0</v>
      </c>
      <c r="M2645">
        <v>0</v>
      </c>
      <c r="N2645">
        <v>0</v>
      </c>
      <c r="O2645">
        <v>11444</v>
      </c>
    </row>
    <row r="2646" spans="1:15">
      <c r="A2646" t="s">
        <v>31</v>
      </c>
      <c r="B2646" t="s">
        <v>40</v>
      </c>
      <c r="C2646" t="s">
        <v>47</v>
      </c>
      <c r="D2646" t="s">
        <v>33</v>
      </c>
      <c r="E2646">
        <v>14</v>
      </c>
      <c r="F2646" t="str">
        <f t="shared" si="41"/>
        <v>Average Per Ton1-in-2July System Peak Day100% Cycling14</v>
      </c>
      <c r="G2646">
        <v>0.22843810000000001</v>
      </c>
      <c r="H2646">
        <v>0.32693939999999999</v>
      </c>
      <c r="I2646">
        <v>86.433099999999996</v>
      </c>
      <c r="J2646">
        <v>6.6281199999999998E-2</v>
      </c>
      <c r="K2646">
        <v>8.5317100000000007E-2</v>
      </c>
      <c r="L2646">
        <v>9.85013E-2</v>
      </c>
      <c r="M2646">
        <v>0.11168549999999999</v>
      </c>
      <c r="N2646">
        <v>0.13072139999999999</v>
      </c>
      <c r="O2646">
        <v>11444</v>
      </c>
    </row>
    <row r="2647" spans="1:15">
      <c r="A2647" t="s">
        <v>29</v>
      </c>
      <c r="B2647" t="s">
        <v>40</v>
      </c>
      <c r="C2647" t="s">
        <v>47</v>
      </c>
      <c r="D2647" t="s">
        <v>33</v>
      </c>
      <c r="E2647">
        <v>14</v>
      </c>
      <c r="F2647" t="str">
        <f t="shared" si="41"/>
        <v>Average Per Premise1-in-2July System Peak Day100% Cycling14</v>
      </c>
      <c r="G2647">
        <v>1.020815</v>
      </c>
      <c r="H2647">
        <v>1.460985</v>
      </c>
      <c r="I2647">
        <v>86.433099999999996</v>
      </c>
      <c r="J2647">
        <v>0.29618919999999999</v>
      </c>
      <c r="K2647">
        <v>0.38125439999999999</v>
      </c>
      <c r="L2647">
        <v>0.44017030000000001</v>
      </c>
      <c r="M2647">
        <v>0.49908619999999998</v>
      </c>
      <c r="N2647">
        <v>0.58415139999999999</v>
      </c>
      <c r="O2647">
        <v>11444</v>
      </c>
    </row>
    <row r="2648" spans="1:15">
      <c r="A2648" t="s">
        <v>30</v>
      </c>
      <c r="B2648" t="s">
        <v>40</v>
      </c>
      <c r="C2648" t="s">
        <v>47</v>
      </c>
      <c r="D2648" t="s">
        <v>33</v>
      </c>
      <c r="E2648">
        <v>14</v>
      </c>
      <c r="F2648" t="str">
        <f t="shared" si="41"/>
        <v>Average Per Device1-in-2July System Peak Day100% Cycling14</v>
      </c>
      <c r="G2648">
        <v>0.8280556</v>
      </c>
      <c r="H2648">
        <v>1.185109</v>
      </c>
      <c r="I2648">
        <v>86.433099999999996</v>
      </c>
      <c r="J2648">
        <v>0.2402601</v>
      </c>
      <c r="K2648">
        <v>0.3092625</v>
      </c>
      <c r="L2648">
        <v>0.35705340000000002</v>
      </c>
      <c r="M2648">
        <v>0.40484419999999999</v>
      </c>
      <c r="N2648">
        <v>0.47384670000000001</v>
      </c>
      <c r="O2648">
        <v>11444</v>
      </c>
    </row>
    <row r="2649" spans="1:15">
      <c r="A2649" t="s">
        <v>52</v>
      </c>
      <c r="B2649" t="s">
        <v>40</v>
      </c>
      <c r="C2649" t="s">
        <v>47</v>
      </c>
      <c r="D2649" t="s">
        <v>33</v>
      </c>
      <c r="E2649">
        <v>14</v>
      </c>
      <c r="F2649" t="str">
        <f t="shared" si="41"/>
        <v>Aggregate1-in-2July System Peak Day100% Cycling14</v>
      </c>
      <c r="G2649">
        <v>11.68221</v>
      </c>
      <c r="H2649">
        <v>16.719519999999999</v>
      </c>
      <c r="I2649">
        <v>86.433099999999996</v>
      </c>
      <c r="J2649">
        <v>3.389589</v>
      </c>
      <c r="K2649">
        <v>4.3630750000000003</v>
      </c>
      <c r="L2649">
        <v>5.0373089999999996</v>
      </c>
      <c r="M2649">
        <v>5.7115419999999997</v>
      </c>
      <c r="N2649">
        <v>6.685028</v>
      </c>
      <c r="O2649">
        <v>11444</v>
      </c>
    </row>
    <row r="2650" spans="1:15">
      <c r="A2650" t="s">
        <v>31</v>
      </c>
      <c r="B2650" t="s">
        <v>40</v>
      </c>
      <c r="C2650" t="s">
        <v>47</v>
      </c>
      <c r="D2650" t="s">
        <v>33</v>
      </c>
      <c r="E2650">
        <v>15</v>
      </c>
      <c r="F2650" t="str">
        <f t="shared" si="41"/>
        <v>Average Per Ton1-in-2July System Peak Day100% Cycling15</v>
      </c>
      <c r="G2650">
        <v>0.2270403</v>
      </c>
      <c r="H2650">
        <v>0.3541436</v>
      </c>
      <c r="I2650">
        <v>85.329599999999999</v>
      </c>
      <c r="J2650">
        <v>8.5527400000000003E-2</v>
      </c>
      <c r="K2650">
        <v>0.1100908</v>
      </c>
      <c r="L2650">
        <v>0.1271033</v>
      </c>
      <c r="M2650">
        <v>0.14411589999999999</v>
      </c>
      <c r="N2650">
        <v>0.1686792</v>
      </c>
      <c r="O2650">
        <v>11444</v>
      </c>
    </row>
    <row r="2651" spans="1:15">
      <c r="A2651" t="s">
        <v>29</v>
      </c>
      <c r="B2651" t="s">
        <v>40</v>
      </c>
      <c r="C2651" t="s">
        <v>47</v>
      </c>
      <c r="D2651" t="s">
        <v>33</v>
      </c>
      <c r="E2651">
        <v>15</v>
      </c>
      <c r="F2651" t="str">
        <f t="shared" si="41"/>
        <v>Average Per Premise1-in-2July System Peak Day100% Cycling15</v>
      </c>
      <c r="G2651">
        <v>1.0145690000000001</v>
      </c>
      <c r="H2651">
        <v>1.582552</v>
      </c>
      <c r="I2651">
        <v>85.329599999999999</v>
      </c>
      <c r="J2651">
        <v>0.38219409999999998</v>
      </c>
      <c r="K2651">
        <v>0.4919598</v>
      </c>
      <c r="L2651">
        <v>0.56798320000000002</v>
      </c>
      <c r="M2651">
        <v>0.64400670000000004</v>
      </c>
      <c r="N2651">
        <v>0.75377240000000001</v>
      </c>
      <c r="O2651">
        <v>11444</v>
      </c>
    </row>
    <row r="2652" spans="1:15">
      <c r="A2652" t="s">
        <v>30</v>
      </c>
      <c r="B2652" t="s">
        <v>40</v>
      </c>
      <c r="C2652" t="s">
        <v>47</v>
      </c>
      <c r="D2652" t="s">
        <v>33</v>
      </c>
      <c r="E2652">
        <v>15</v>
      </c>
      <c r="F2652" t="str">
        <f t="shared" si="41"/>
        <v>Average Per Device1-in-2July System Peak Day100% Cycling15</v>
      </c>
      <c r="G2652">
        <v>0.82298879999999996</v>
      </c>
      <c r="H2652">
        <v>1.28372</v>
      </c>
      <c r="I2652">
        <v>85.329599999999999</v>
      </c>
      <c r="J2652">
        <v>0.31002469999999999</v>
      </c>
      <c r="K2652">
        <v>0.39906350000000002</v>
      </c>
      <c r="L2652">
        <v>0.46073150000000002</v>
      </c>
      <c r="M2652">
        <v>0.52239950000000002</v>
      </c>
      <c r="N2652">
        <v>0.61143829999999999</v>
      </c>
      <c r="O2652">
        <v>11444</v>
      </c>
    </row>
    <row r="2653" spans="1:15">
      <c r="A2653" t="s">
        <v>52</v>
      </c>
      <c r="B2653" t="s">
        <v>40</v>
      </c>
      <c r="C2653" t="s">
        <v>47</v>
      </c>
      <c r="D2653" t="s">
        <v>33</v>
      </c>
      <c r="E2653">
        <v>15</v>
      </c>
      <c r="F2653" t="str">
        <f t="shared" si="41"/>
        <v>Aggregate1-in-2July System Peak Day100% Cycling15</v>
      </c>
      <c r="G2653">
        <v>11.61073</v>
      </c>
      <c r="H2653">
        <v>18.11073</v>
      </c>
      <c r="I2653">
        <v>85.329599999999999</v>
      </c>
      <c r="J2653">
        <v>4.3738289999999997</v>
      </c>
      <c r="K2653">
        <v>5.629988</v>
      </c>
      <c r="L2653">
        <v>6.5</v>
      </c>
      <c r="M2653">
        <v>7.370012</v>
      </c>
      <c r="N2653">
        <v>8.6261709999999994</v>
      </c>
      <c r="O2653">
        <v>11444</v>
      </c>
    </row>
    <row r="2654" spans="1:15">
      <c r="A2654" t="s">
        <v>31</v>
      </c>
      <c r="B2654" t="s">
        <v>40</v>
      </c>
      <c r="C2654" t="s">
        <v>47</v>
      </c>
      <c r="D2654" t="s">
        <v>33</v>
      </c>
      <c r="E2654">
        <v>16</v>
      </c>
      <c r="F2654" t="str">
        <f t="shared" si="41"/>
        <v>Average Per Ton1-in-2July System Peak Day100% Cycling16</v>
      </c>
      <c r="G2654">
        <v>0.2435264</v>
      </c>
      <c r="H2654">
        <v>0.38295020000000002</v>
      </c>
      <c r="I2654">
        <v>85.369799999999998</v>
      </c>
      <c r="J2654">
        <v>9.3817899999999996E-2</v>
      </c>
      <c r="K2654">
        <v>0.1207623</v>
      </c>
      <c r="L2654">
        <v>0.13942379999999999</v>
      </c>
      <c r="M2654">
        <v>0.15808549999999999</v>
      </c>
      <c r="N2654">
        <v>0.18502979999999999</v>
      </c>
      <c r="O2654">
        <v>11444</v>
      </c>
    </row>
    <row r="2655" spans="1:15">
      <c r="A2655" t="s">
        <v>29</v>
      </c>
      <c r="B2655" t="s">
        <v>40</v>
      </c>
      <c r="C2655" t="s">
        <v>47</v>
      </c>
      <c r="D2655" t="s">
        <v>33</v>
      </c>
      <c r="E2655">
        <v>16</v>
      </c>
      <c r="F2655" t="str">
        <f t="shared" si="41"/>
        <v>Average Per Premise1-in-2July System Peak Day100% Cycling16</v>
      </c>
      <c r="G2655">
        <v>1.0882400000000001</v>
      </c>
      <c r="H2655">
        <v>1.7112799999999999</v>
      </c>
      <c r="I2655">
        <v>85.369799999999998</v>
      </c>
      <c r="J2655">
        <v>0.41924129999999998</v>
      </c>
      <c r="K2655">
        <v>0.53964699999999999</v>
      </c>
      <c r="L2655">
        <v>0.62303960000000003</v>
      </c>
      <c r="M2655">
        <v>0.70643219999999995</v>
      </c>
      <c r="N2655">
        <v>0.82683790000000001</v>
      </c>
      <c r="O2655">
        <v>11444</v>
      </c>
    </row>
    <row r="2656" spans="1:15">
      <c r="A2656" t="s">
        <v>30</v>
      </c>
      <c r="B2656" t="s">
        <v>40</v>
      </c>
      <c r="C2656" t="s">
        <v>47</v>
      </c>
      <c r="D2656" t="s">
        <v>33</v>
      </c>
      <c r="E2656">
        <v>16</v>
      </c>
      <c r="F2656" t="str">
        <f t="shared" si="41"/>
        <v>Average Per Device1-in-2July System Peak Day100% Cycling16</v>
      </c>
      <c r="G2656">
        <v>0.88274870000000005</v>
      </c>
      <c r="H2656">
        <v>1.3881399999999999</v>
      </c>
      <c r="I2656">
        <v>85.369799999999998</v>
      </c>
      <c r="J2656">
        <v>0.3400764</v>
      </c>
      <c r="K2656">
        <v>0.43774600000000002</v>
      </c>
      <c r="L2656">
        <v>0.5053917</v>
      </c>
      <c r="M2656">
        <v>0.57303729999999997</v>
      </c>
      <c r="N2656">
        <v>0.67070689999999999</v>
      </c>
      <c r="O2656">
        <v>11444</v>
      </c>
    </row>
    <row r="2657" spans="1:15">
      <c r="A2657" t="s">
        <v>52</v>
      </c>
      <c r="B2657" t="s">
        <v>40</v>
      </c>
      <c r="C2657" t="s">
        <v>47</v>
      </c>
      <c r="D2657" t="s">
        <v>33</v>
      </c>
      <c r="E2657">
        <v>16</v>
      </c>
      <c r="F2657" t="str">
        <f t="shared" si="41"/>
        <v>Aggregate1-in-2July System Peak Day100% Cycling16</v>
      </c>
      <c r="G2657">
        <v>12.45382</v>
      </c>
      <c r="H2657">
        <v>19.583880000000001</v>
      </c>
      <c r="I2657">
        <v>85.369799999999998</v>
      </c>
      <c r="J2657">
        <v>4.7977980000000002</v>
      </c>
      <c r="K2657">
        <v>6.1757210000000002</v>
      </c>
      <c r="L2657">
        <v>7.1300650000000001</v>
      </c>
      <c r="M2657">
        <v>8.0844100000000001</v>
      </c>
      <c r="N2657">
        <v>9.4623329999999992</v>
      </c>
      <c r="O2657">
        <v>11444</v>
      </c>
    </row>
    <row r="2658" spans="1:15">
      <c r="A2658" t="s">
        <v>31</v>
      </c>
      <c r="B2658" t="s">
        <v>40</v>
      </c>
      <c r="C2658" t="s">
        <v>47</v>
      </c>
      <c r="D2658" t="s">
        <v>33</v>
      </c>
      <c r="E2658">
        <v>17</v>
      </c>
      <c r="F2658" t="str">
        <f t="shared" si="41"/>
        <v>Average Per Ton1-in-2July System Peak Day100% Cycling17</v>
      </c>
      <c r="G2658">
        <v>0.25734249999999997</v>
      </c>
      <c r="H2658">
        <v>0.42924410000000002</v>
      </c>
      <c r="I2658">
        <v>83.721199999999996</v>
      </c>
      <c r="J2658">
        <v>0.115672</v>
      </c>
      <c r="K2658">
        <v>0.14889289999999999</v>
      </c>
      <c r="L2658">
        <v>0.17190159999999999</v>
      </c>
      <c r="M2658">
        <v>0.19491030000000001</v>
      </c>
      <c r="N2658">
        <v>0.22813120000000001</v>
      </c>
      <c r="O2658">
        <v>11444</v>
      </c>
    </row>
    <row r="2659" spans="1:15">
      <c r="A2659" t="s">
        <v>29</v>
      </c>
      <c r="B2659" t="s">
        <v>40</v>
      </c>
      <c r="C2659" t="s">
        <v>47</v>
      </c>
      <c r="D2659" t="s">
        <v>33</v>
      </c>
      <c r="E2659">
        <v>17</v>
      </c>
      <c r="F2659" t="str">
        <f t="shared" si="41"/>
        <v>Average Per Premise1-in-2July System Peak Day100% Cycling17</v>
      </c>
      <c r="G2659">
        <v>1.1499790000000001</v>
      </c>
      <c r="H2659">
        <v>1.9181520000000001</v>
      </c>
      <c r="I2659">
        <v>83.721199999999996</v>
      </c>
      <c r="J2659">
        <v>0.51690049999999998</v>
      </c>
      <c r="K2659">
        <v>0.66535390000000005</v>
      </c>
      <c r="L2659">
        <v>0.76817210000000002</v>
      </c>
      <c r="M2659">
        <v>0.8709905</v>
      </c>
      <c r="N2659">
        <v>1.019444</v>
      </c>
      <c r="O2659">
        <v>11444</v>
      </c>
    </row>
    <row r="2660" spans="1:15">
      <c r="A2660" t="s">
        <v>30</v>
      </c>
      <c r="B2660" t="s">
        <v>40</v>
      </c>
      <c r="C2660" t="s">
        <v>47</v>
      </c>
      <c r="D2660" t="s">
        <v>33</v>
      </c>
      <c r="E2660">
        <v>17</v>
      </c>
      <c r="F2660" t="str">
        <f t="shared" si="41"/>
        <v>Average Per Device1-in-2July System Peak Day100% Cycling17</v>
      </c>
      <c r="G2660">
        <v>0.93282989999999999</v>
      </c>
      <c r="H2660">
        <v>1.555949</v>
      </c>
      <c r="I2660">
        <v>83.721199999999996</v>
      </c>
      <c r="J2660">
        <v>0.41929470000000002</v>
      </c>
      <c r="K2660">
        <v>0.53971579999999997</v>
      </c>
      <c r="L2660">
        <v>0.62311899999999998</v>
      </c>
      <c r="M2660">
        <v>0.70652219999999999</v>
      </c>
      <c r="N2660">
        <v>0.82694319999999999</v>
      </c>
      <c r="O2660">
        <v>11444</v>
      </c>
    </row>
    <row r="2661" spans="1:15">
      <c r="A2661" t="s">
        <v>52</v>
      </c>
      <c r="B2661" t="s">
        <v>40</v>
      </c>
      <c r="C2661" t="s">
        <v>47</v>
      </c>
      <c r="D2661" t="s">
        <v>33</v>
      </c>
      <c r="E2661">
        <v>17</v>
      </c>
      <c r="F2661" t="str">
        <f t="shared" si="41"/>
        <v>Aggregate1-in-2July System Peak Day100% Cycling17</v>
      </c>
      <c r="G2661">
        <v>13.160360000000001</v>
      </c>
      <c r="H2661">
        <v>21.951329999999999</v>
      </c>
      <c r="I2661">
        <v>83.721199999999996</v>
      </c>
      <c r="J2661">
        <v>5.9154099999999996</v>
      </c>
      <c r="K2661">
        <v>7.6143099999999997</v>
      </c>
      <c r="L2661">
        <v>8.7909620000000004</v>
      </c>
      <c r="M2661">
        <v>9.9676150000000003</v>
      </c>
      <c r="N2661">
        <v>11.666510000000001</v>
      </c>
      <c r="O2661">
        <v>11444</v>
      </c>
    </row>
    <row r="2662" spans="1:15">
      <c r="A2662" t="s">
        <v>31</v>
      </c>
      <c r="B2662" t="s">
        <v>40</v>
      </c>
      <c r="C2662" t="s">
        <v>47</v>
      </c>
      <c r="D2662" t="s">
        <v>33</v>
      </c>
      <c r="E2662">
        <v>18</v>
      </c>
      <c r="F2662" t="str">
        <f t="shared" si="41"/>
        <v>Average Per Ton1-in-2July System Peak Day100% Cycling18</v>
      </c>
      <c r="G2662">
        <v>0.32653799999999999</v>
      </c>
      <c r="H2662">
        <v>0.4632462</v>
      </c>
      <c r="I2662">
        <v>81.929199999999994</v>
      </c>
      <c r="J2662">
        <v>9.1990500000000003E-2</v>
      </c>
      <c r="K2662">
        <v>0.1184101</v>
      </c>
      <c r="L2662">
        <v>0.1367082</v>
      </c>
      <c r="M2662">
        <v>0.15500630000000001</v>
      </c>
      <c r="N2662">
        <v>0.1814259</v>
      </c>
      <c r="O2662">
        <v>11444</v>
      </c>
    </row>
    <row r="2663" spans="1:15">
      <c r="A2663" t="s">
        <v>29</v>
      </c>
      <c r="B2663" t="s">
        <v>40</v>
      </c>
      <c r="C2663" t="s">
        <v>47</v>
      </c>
      <c r="D2663" t="s">
        <v>33</v>
      </c>
      <c r="E2663">
        <v>18</v>
      </c>
      <c r="F2663" t="str">
        <f t="shared" si="41"/>
        <v>Average Per Premise1-in-2July System Peak Day100% Cycling18</v>
      </c>
      <c r="G2663">
        <v>1.459192</v>
      </c>
      <c r="H2663">
        <v>2.0700959999999999</v>
      </c>
      <c r="I2663">
        <v>81.929199999999994</v>
      </c>
      <c r="J2663">
        <v>0.41107549999999998</v>
      </c>
      <c r="K2663">
        <v>0.52913600000000005</v>
      </c>
      <c r="L2663">
        <v>0.61090429999999996</v>
      </c>
      <c r="M2663">
        <v>0.69267259999999997</v>
      </c>
      <c r="N2663">
        <v>0.81073309999999998</v>
      </c>
      <c r="O2663">
        <v>11444</v>
      </c>
    </row>
    <row r="2664" spans="1:15">
      <c r="A2664" t="s">
        <v>30</v>
      </c>
      <c r="B2664" t="s">
        <v>40</v>
      </c>
      <c r="C2664" t="s">
        <v>47</v>
      </c>
      <c r="D2664" t="s">
        <v>33</v>
      </c>
      <c r="E2664">
        <v>18</v>
      </c>
      <c r="F2664" t="str">
        <f t="shared" si="41"/>
        <v>Average Per Device1-in-2July System Peak Day100% Cycling18</v>
      </c>
      <c r="G2664">
        <v>1.183654</v>
      </c>
      <c r="H2664">
        <v>1.6792020000000001</v>
      </c>
      <c r="I2664">
        <v>81.929199999999994</v>
      </c>
      <c r="J2664">
        <v>0.33345249999999999</v>
      </c>
      <c r="K2664">
        <v>0.42921979999999998</v>
      </c>
      <c r="L2664">
        <v>0.49554779999999998</v>
      </c>
      <c r="M2664">
        <v>0.56187589999999998</v>
      </c>
      <c r="N2664">
        <v>0.65764310000000004</v>
      </c>
      <c r="O2664">
        <v>11444</v>
      </c>
    </row>
    <row r="2665" spans="1:15">
      <c r="A2665" t="s">
        <v>52</v>
      </c>
      <c r="B2665" t="s">
        <v>40</v>
      </c>
      <c r="C2665" t="s">
        <v>47</v>
      </c>
      <c r="D2665" t="s">
        <v>33</v>
      </c>
      <c r="E2665">
        <v>18</v>
      </c>
      <c r="F2665" t="str">
        <f t="shared" si="41"/>
        <v>Aggregate1-in-2July System Peak Day100% Cycling18</v>
      </c>
      <c r="G2665">
        <v>16.698989999999998</v>
      </c>
      <c r="H2665">
        <v>23.690180000000002</v>
      </c>
      <c r="I2665">
        <v>81.929199999999994</v>
      </c>
      <c r="J2665">
        <v>4.7043480000000004</v>
      </c>
      <c r="K2665">
        <v>6.0554319999999997</v>
      </c>
      <c r="L2665">
        <v>6.9911890000000003</v>
      </c>
      <c r="M2665">
        <v>7.9269449999999999</v>
      </c>
      <c r="N2665">
        <v>9.2780290000000001</v>
      </c>
      <c r="O2665">
        <v>11444</v>
      </c>
    </row>
    <row r="2666" spans="1:15">
      <c r="A2666" t="s">
        <v>31</v>
      </c>
      <c r="B2666" t="s">
        <v>40</v>
      </c>
      <c r="C2666" t="s">
        <v>47</v>
      </c>
      <c r="D2666" t="s">
        <v>33</v>
      </c>
      <c r="E2666">
        <v>19</v>
      </c>
      <c r="F2666" t="str">
        <f t="shared" si="41"/>
        <v>Average Per Ton1-in-2July System Peak Day100% Cycling19</v>
      </c>
      <c r="G2666">
        <v>0.45162679999999999</v>
      </c>
      <c r="H2666">
        <v>0.46753420000000001</v>
      </c>
      <c r="I2666">
        <v>78.141499999999994</v>
      </c>
      <c r="J2666">
        <v>0</v>
      </c>
      <c r="K2666">
        <v>0</v>
      </c>
      <c r="L2666">
        <v>0</v>
      </c>
      <c r="M2666">
        <v>0</v>
      </c>
      <c r="N2666">
        <v>0</v>
      </c>
      <c r="O2666">
        <v>11444</v>
      </c>
    </row>
    <row r="2667" spans="1:15">
      <c r="A2667" t="s">
        <v>29</v>
      </c>
      <c r="B2667" t="s">
        <v>40</v>
      </c>
      <c r="C2667" t="s">
        <v>47</v>
      </c>
      <c r="D2667" t="s">
        <v>33</v>
      </c>
      <c r="E2667">
        <v>19</v>
      </c>
      <c r="F2667" t="str">
        <f t="shared" si="41"/>
        <v>Average Per Premise1-in-2July System Peak Day100% Cycling19</v>
      </c>
      <c r="G2667">
        <v>2.018173</v>
      </c>
      <c r="H2667">
        <v>2.0892580000000001</v>
      </c>
      <c r="I2667">
        <v>78.141499999999994</v>
      </c>
      <c r="J2667">
        <v>0</v>
      </c>
      <c r="K2667">
        <v>0</v>
      </c>
      <c r="L2667">
        <v>0</v>
      </c>
      <c r="M2667">
        <v>0</v>
      </c>
      <c r="N2667">
        <v>0</v>
      </c>
      <c r="O2667">
        <v>11444</v>
      </c>
    </row>
    <row r="2668" spans="1:15">
      <c r="A2668" t="s">
        <v>30</v>
      </c>
      <c r="B2668" t="s">
        <v>40</v>
      </c>
      <c r="C2668" t="s">
        <v>47</v>
      </c>
      <c r="D2668" t="s">
        <v>33</v>
      </c>
      <c r="E2668">
        <v>19</v>
      </c>
      <c r="F2668" t="str">
        <f t="shared" si="41"/>
        <v>Average Per Device1-in-2July System Peak Day100% Cycling19</v>
      </c>
      <c r="G2668">
        <v>1.6370830000000001</v>
      </c>
      <c r="H2668">
        <v>1.6947449999999999</v>
      </c>
      <c r="I2668">
        <v>78.141499999999994</v>
      </c>
      <c r="J2668">
        <v>0</v>
      </c>
      <c r="K2668">
        <v>0</v>
      </c>
      <c r="L2668">
        <v>0</v>
      </c>
      <c r="M2668">
        <v>0</v>
      </c>
      <c r="N2668">
        <v>0</v>
      </c>
      <c r="O2668">
        <v>11444</v>
      </c>
    </row>
    <row r="2669" spans="1:15">
      <c r="A2669" t="s">
        <v>52</v>
      </c>
      <c r="B2669" t="s">
        <v>40</v>
      </c>
      <c r="C2669" t="s">
        <v>47</v>
      </c>
      <c r="D2669" t="s">
        <v>33</v>
      </c>
      <c r="E2669">
        <v>19</v>
      </c>
      <c r="F2669" t="str">
        <f t="shared" si="41"/>
        <v>Aggregate1-in-2July System Peak Day100% Cycling19</v>
      </c>
      <c r="G2669">
        <v>23.095970000000001</v>
      </c>
      <c r="H2669">
        <v>23.909459999999999</v>
      </c>
      <c r="I2669">
        <v>78.141499999999994</v>
      </c>
      <c r="J2669">
        <v>0</v>
      </c>
      <c r="K2669">
        <v>0</v>
      </c>
      <c r="L2669">
        <v>0</v>
      </c>
      <c r="M2669">
        <v>0</v>
      </c>
      <c r="N2669">
        <v>0</v>
      </c>
      <c r="O2669">
        <v>11444</v>
      </c>
    </row>
    <row r="2670" spans="1:15">
      <c r="A2670" t="s">
        <v>31</v>
      </c>
      <c r="B2670" t="s">
        <v>40</v>
      </c>
      <c r="C2670" t="s">
        <v>47</v>
      </c>
      <c r="D2670" t="s">
        <v>33</v>
      </c>
      <c r="E2670">
        <v>20</v>
      </c>
      <c r="F2670" t="str">
        <f t="shared" si="41"/>
        <v>Average Per Ton1-in-2July System Peak Day100% Cycling20</v>
      </c>
      <c r="G2670">
        <v>0.51472470000000003</v>
      </c>
      <c r="H2670">
        <v>0.44603219999999999</v>
      </c>
      <c r="I2670">
        <v>73.842600000000004</v>
      </c>
      <c r="J2670">
        <v>0</v>
      </c>
      <c r="K2670">
        <v>0</v>
      </c>
      <c r="L2670">
        <v>0</v>
      </c>
      <c r="M2670">
        <v>0</v>
      </c>
      <c r="N2670">
        <v>0</v>
      </c>
      <c r="O2670">
        <v>11444</v>
      </c>
    </row>
    <row r="2671" spans="1:15">
      <c r="A2671" t="s">
        <v>29</v>
      </c>
      <c r="B2671" t="s">
        <v>40</v>
      </c>
      <c r="C2671" t="s">
        <v>47</v>
      </c>
      <c r="D2671" t="s">
        <v>33</v>
      </c>
      <c r="E2671">
        <v>20</v>
      </c>
      <c r="F2671" t="str">
        <f t="shared" si="41"/>
        <v>Average Per Premise1-in-2July System Peak Day100% Cycling20</v>
      </c>
      <c r="G2671">
        <v>2.3001369999999999</v>
      </c>
      <c r="H2671">
        <v>1.9931719999999999</v>
      </c>
      <c r="I2671">
        <v>73.842600000000004</v>
      </c>
      <c r="J2671">
        <v>0</v>
      </c>
      <c r="K2671">
        <v>0</v>
      </c>
      <c r="L2671">
        <v>0</v>
      </c>
      <c r="M2671">
        <v>0</v>
      </c>
      <c r="N2671">
        <v>0</v>
      </c>
      <c r="O2671">
        <v>11444</v>
      </c>
    </row>
    <row r="2672" spans="1:15">
      <c r="A2672" t="s">
        <v>30</v>
      </c>
      <c r="B2672" t="s">
        <v>40</v>
      </c>
      <c r="C2672" t="s">
        <v>47</v>
      </c>
      <c r="D2672" t="s">
        <v>33</v>
      </c>
      <c r="E2672">
        <v>20</v>
      </c>
      <c r="F2672" t="str">
        <f t="shared" si="41"/>
        <v>Average Per Device1-in-2July System Peak Day100% Cycling20</v>
      </c>
      <c r="G2672">
        <v>1.865804</v>
      </c>
      <c r="H2672">
        <v>1.616803</v>
      </c>
      <c r="I2672">
        <v>73.842600000000004</v>
      </c>
      <c r="J2672">
        <v>0</v>
      </c>
      <c r="K2672">
        <v>0</v>
      </c>
      <c r="L2672">
        <v>0</v>
      </c>
      <c r="M2672">
        <v>0</v>
      </c>
      <c r="N2672">
        <v>0</v>
      </c>
      <c r="O2672">
        <v>11444</v>
      </c>
    </row>
    <row r="2673" spans="1:15">
      <c r="A2673" t="s">
        <v>52</v>
      </c>
      <c r="B2673" t="s">
        <v>40</v>
      </c>
      <c r="C2673" t="s">
        <v>47</v>
      </c>
      <c r="D2673" t="s">
        <v>33</v>
      </c>
      <c r="E2673">
        <v>20</v>
      </c>
      <c r="F2673" t="str">
        <f t="shared" si="41"/>
        <v>Aggregate1-in-2July System Peak Day100% Cycling20</v>
      </c>
      <c r="G2673">
        <v>26.322759999999999</v>
      </c>
      <c r="H2673">
        <v>22.80986</v>
      </c>
      <c r="I2673">
        <v>73.842600000000004</v>
      </c>
      <c r="J2673">
        <v>0</v>
      </c>
      <c r="K2673">
        <v>0</v>
      </c>
      <c r="L2673">
        <v>0</v>
      </c>
      <c r="M2673">
        <v>0</v>
      </c>
      <c r="N2673">
        <v>0</v>
      </c>
      <c r="O2673">
        <v>11444</v>
      </c>
    </row>
    <row r="2674" spans="1:15">
      <c r="A2674" t="s">
        <v>31</v>
      </c>
      <c r="B2674" t="s">
        <v>40</v>
      </c>
      <c r="C2674" t="s">
        <v>47</v>
      </c>
      <c r="D2674" t="s">
        <v>33</v>
      </c>
      <c r="E2674">
        <v>21</v>
      </c>
      <c r="F2674" t="str">
        <f t="shared" si="41"/>
        <v>Average Per Ton1-in-2July System Peak Day100% Cycling21</v>
      </c>
      <c r="G2674">
        <v>0.51113690000000001</v>
      </c>
      <c r="H2674">
        <v>0.4396119</v>
      </c>
      <c r="I2674">
        <v>72.526700000000005</v>
      </c>
      <c r="J2674">
        <v>0</v>
      </c>
      <c r="K2674">
        <v>0</v>
      </c>
      <c r="L2674">
        <v>0</v>
      </c>
      <c r="M2674">
        <v>0</v>
      </c>
      <c r="N2674">
        <v>0</v>
      </c>
      <c r="O2674">
        <v>11444</v>
      </c>
    </row>
    <row r="2675" spans="1:15">
      <c r="A2675" t="s">
        <v>29</v>
      </c>
      <c r="B2675" t="s">
        <v>40</v>
      </c>
      <c r="C2675" t="s">
        <v>47</v>
      </c>
      <c r="D2675" t="s">
        <v>33</v>
      </c>
      <c r="E2675">
        <v>21</v>
      </c>
      <c r="F2675" t="str">
        <f t="shared" si="41"/>
        <v>Average Per Premise1-in-2July System Peak Day100% Cycling21</v>
      </c>
      <c r="G2675">
        <v>2.2841040000000001</v>
      </c>
      <c r="H2675">
        <v>1.9644820000000001</v>
      </c>
      <c r="I2675">
        <v>72.526700000000005</v>
      </c>
      <c r="J2675">
        <v>0</v>
      </c>
      <c r="K2675">
        <v>0</v>
      </c>
      <c r="L2675">
        <v>0</v>
      </c>
      <c r="M2675">
        <v>0</v>
      </c>
      <c r="N2675">
        <v>0</v>
      </c>
      <c r="O2675">
        <v>11444</v>
      </c>
    </row>
    <row r="2676" spans="1:15">
      <c r="A2676" t="s">
        <v>30</v>
      </c>
      <c r="B2676" t="s">
        <v>40</v>
      </c>
      <c r="C2676" t="s">
        <v>47</v>
      </c>
      <c r="D2676" t="s">
        <v>33</v>
      </c>
      <c r="E2676">
        <v>21</v>
      </c>
      <c r="F2676" t="str">
        <f t="shared" si="41"/>
        <v>Average Per Device1-in-2July System Peak Day100% Cycling21</v>
      </c>
      <c r="G2676">
        <v>1.8527990000000001</v>
      </c>
      <c r="H2676">
        <v>1.593531</v>
      </c>
      <c r="I2676">
        <v>72.526700000000005</v>
      </c>
      <c r="J2676">
        <v>0</v>
      </c>
      <c r="K2676">
        <v>0</v>
      </c>
      <c r="L2676">
        <v>0</v>
      </c>
      <c r="M2676">
        <v>0</v>
      </c>
      <c r="N2676">
        <v>0</v>
      </c>
      <c r="O2676">
        <v>11444</v>
      </c>
    </row>
    <row r="2677" spans="1:15">
      <c r="A2677" t="s">
        <v>52</v>
      </c>
      <c r="B2677" t="s">
        <v>40</v>
      </c>
      <c r="C2677" t="s">
        <v>47</v>
      </c>
      <c r="D2677" t="s">
        <v>33</v>
      </c>
      <c r="E2677">
        <v>21</v>
      </c>
      <c r="F2677" t="str">
        <f t="shared" si="41"/>
        <v>Aggregate1-in-2July System Peak Day100% Cycling21</v>
      </c>
      <c r="G2677">
        <v>26.139289999999999</v>
      </c>
      <c r="H2677">
        <v>22.481529999999999</v>
      </c>
      <c r="I2677">
        <v>72.526700000000005</v>
      </c>
      <c r="J2677">
        <v>0</v>
      </c>
      <c r="K2677">
        <v>0</v>
      </c>
      <c r="L2677">
        <v>0</v>
      </c>
      <c r="M2677">
        <v>0</v>
      </c>
      <c r="N2677">
        <v>0</v>
      </c>
      <c r="O2677">
        <v>11444</v>
      </c>
    </row>
    <row r="2678" spans="1:15">
      <c r="A2678" t="s">
        <v>31</v>
      </c>
      <c r="B2678" t="s">
        <v>40</v>
      </c>
      <c r="C2678" t="s">
        <v>47</v>
      </c>
      <c r="D2678" t="s">
        <v>33</v>
      </c>
      <c r="E2678">
        <v>22</v>
      </c>
      <c r="F2678" t="str">
        <f t="shared" si="41"/>
        <v>Average Per Ton1-in-2July System Peak Day100% Cycling22</v>
      </c>
      <c r="G2678">
        <v>0.44862429999999998</v>
      </c>
      <c r="H2678">
        <v>0.39570440000000001</v>
      </c>
      <c r="I2678">
        <v>71.423500000000004</v>
      </c>
      <c r="J2678">
        <v>0</v>
      </c>
      <c r="K2678">
        <v>0</v>
      </c>
      <c r="L2678">
        <v>0</v>
      </c>
      <c r="M2678">
        <v>0</v>
      </c>
      <c r="N2678">
        <v>0</v>
      </c>
      <c r="O2678">
        <v>11444</v>
      </c>
    </row>
    <row r="2679" spans="1:15">
      <c r="A2679" t="s">
        <v>29</v>
      </c>
      <c r="B2679" t="s">
        <v>40</v>
      </c>
      <c r="C2679" t="s">
        <v>47</v>
      </c>
      <c r="D2679" t="s">
        <v>33</v>
      </c>
      <c r="E2679">
        <v>22</v>
      </c>
      <c r="F2679" t="str">
        <f t="shared" si="41"/>
        <v>Average Per Premise1-in-2July System Peak Day100% Cycling22</v>
      </c>
      <c r="G2679">
        <v>2.0047549999999998</v>
      </c>
      <c r="H2679">
        <v>1.7682739999999999</v>
      </c>
      <c r="I2679">
        <v>71.423500000000004</v>
      </c>
      <c r="J2679">
        <v>0</v>
      </c>
      <c r="K2679">
        <v>0</v>
      </c>
      <c r="L2679">
        <v>0</v>
      </c>
      <c r="M2679">
        <v>0</v>
      </c>
      <c r="N2679">
        <v>0</v>
      </c>
      <c r="O2679">
        <v>11444</v>
      </c>
    </row>
    <row r="2680" spans="1:15">
      <c r="A2680" t="s">
        <v>30</v>
      </c>
      <c r="B2680" t="s">
        <v>40</v>
      </c>
      <c r="C2680" t="s">
        <v>47</v>
      </c>
      <c r="D2680" t="s">
        <v>33</v>
      </c>
      <c r="E2680">
        <v>22</v>
      </c>
      <c r="F2680" t="str">
        <f t="shared" si="41"/>
        <v>Average Per Device1-in-2July System Peak Day100% Cycling22</v>
      </c>
      <c r="G2680">
        <v>1.626199</v>
      </c>
      <c r="H2680">
        <v>1.434372</v>
      </c>
      <c r="I2680">
        <v>71.423500000000004</v>
      </c>
      <c r="J2680">
        <v>0</v>
      </c>
      <c r="K2680">
        <v>0</v>
      </c>
      <c r="L2680">
        <v>0</v>
      </c>
      <c r="M2680">
        <v>0</v>
      </c>
      <c r="N2680">
        <v>0</v>
      </c>
      <c r="O2680">
        <v>11444</v>
      </c>
    </row>
    <row r="2681" spans="1:15">
      <c r="A2681" t="s">
        <v>52</v>
      </c>
      <c r="B2681" t="s">
        <v>40</v>
      </c>
      <c r="C2681" t="s">
        <v>47</v>
      </c>
      <c r="D2681" t="s">
        <v>33</v>
      </c>
      <c r="E2681">
        <v>22</v>
      </c>
      <c r="F2681" t="str">
        <f t="shared" si="41"/>
        <v>Aggregate1-in-2July System Peak Day100% Cycling22</v>
      </c>
      <c r="G2681">
        <v>22.942419999999998</v>
      </c>
      <c r="H2681">
        <v>20.236129999999999</v>
      </c>
      <c r="I2681">
        <v>71.423500000000004</v>
      </c>
      <c r="J2681">
        <v>0</v>
      </c>
      <c r="K2681">
        <v>0</v>
      </c>
      <c r="L2681">
        <v>0</v>
      </c>
      <c r="M2681">
        <v>0</v>
      </c>
      <c r="N2681">
        <v>0</v>
      </c>
      <c r="O2681">
        <v>11444</v>
      </c>
    </row>
    <row r="2682" spans="1:15">
      <c r="A2682" t="s">
        <v>31</v>
      </c>
      <c r="B2682" t="s">
        <v>40</v>
      </c>
      <c r="C2682" t="s">
        <v>47</v>
      </c>
      <c r="D2682" t="s">
        <v>33</v>
      </c>
      <c r="E2682">
        <v>23</v>
      </c>
      <c r="F2682" t="str">
        <f t="shared" si="41"/>
        <v>Average Per Ton1-in-2July System Peak Day100% Cycling23</v>
      </c>
      <c r="G2682">
        <v>0.36394769999999999</v>
      </c>
      <c r="H2682">
        <v>0.32885310000000001</v>
      </c>
      <c r="I2682">
        <v>70.153999999999996</v>
      </c>
      <c r="J2682">
        <v>0</v>
      </c>
      <c r="K2682">
        <v>0</v>
      </c>
      <c r="L2682">
        <v>0</v>
      </c>
      <c r="M2682">
        <v>0</v>
      </c>
      <c r="N2682">
        <v>0</v>
      </c>
      <c r="O2682">
        <v>11444</v>
      </c>
    </row>
    <row r="2683" spans="1:15">
      <c r="A2683" t="s">
        <v>29</v>
      </c>
      <c r="B2683" t="s">
        <v>40</v>
      </c>
      <c r="C2683" t="s">
        <v>47</v>
      </c>
      <c r="D2683" t="s">
        <v>33</v>
      </c>
      <c r="E2683">
        <v>23</v>
      </c>
      <c r="F2683" t="str">
        <f t="shared" si="41"/>
        <v>Average Per Premise1-in-2July System Peak Day100% Cycling23</v>
      </c>
      <c r="G2683">
        <v>1.626363</v>
      </c>
      <c r="H2683">
        <v>1.4695370000000001</v>
      </c>
      <c r="I2683">
        <v>70.153999999999996</v>
      </c>
      <c r="J2683">
        <v>0</v>
      </c>
      <c r="K2683">
        <v>0</v>
      </c>
      <c r="L2683">
        <v>0</v>
      </c>
      <c r="M2683">
        <v>0</v>
      </c>
      <c r="N2683">
        <v>0</v>
      </c>
      <c r="O2683">
        <v>11444</v>
      </c>
    </row>
    <row r="2684" spans="1:15">
      <c r="A2684" t="s">
        <v>30</v>
      </c>
      <c r="B2684" t="s">
        <v>40</v>
      </c>
      <c r="C2684" t="s">
        <v>47</v>
      </c>
      <c r="D2684" t="s">
        <v>33</v>
      </c>
      <c r="E2684">
        <v>23</v>
      </c>
      <c r="F2684" t="str">
        <f t="shared" si="41"/>
        <v>Average Per Device1-in-2July System Peak Day100% Cycling23</v>
      </c>
      <c r="G2684">
        <v>1.319259</v>
      </c>
      <c r="H2684">
        <v>1.1920459999999999</v>
      </c>
      <c r="I2684">
        <v>70.153999999999996</v>
      </c>
      <c r="J2684">
        <v>0</v>
      </c>
      <c r="K2684">
        <v>0</v>
      </c>
      <c r="L2684">
        <v>0</v>
      </c>
      <c r="M2684">
        <v>0</v>
      </c>
      <c r="N2684">
        <v>0</v>
      </c>
      <c r="O2684">
        <v>11444</v>
      </c>
    </row>
    <row r="2685" spans="1:15">
      <c r="A2685" t="s">
        <v>52</v>
      </c>
      <c r="B2685" t="s">
        <v>40</v>
      </c>
      <c r="C2685" t="s">
        <v>47</v>
      </c>
      <c r="D2685" t="s">
        <v>33</v>
      </c>
      <c r="E2685">
        <v>23</v>
      </c>
      <c r="F2685" t="str">
        <f t="shared" si="41"/>
        <v>Aggregate1-in-2July System Peak Day100% Cycling23</v>
      </c>
      <c r="G2685">
        <v>18.612100000000002</v>
      </c>
      <c r="H2685">
        <v>16.81738</v>
      </c>
      <c r="I2685">
        <v>70.153999999999996</v>
      </c>
      <c r="J2685">
        <v>0</v>
      </c>
      <c r="K2685">
        <v>0</v>
      </c>
      <c r="L2685">
        <v>0</v>
      </c>
      <c r="M2685">
        <v>0</v>
      </c>
      <c r="N2685">
        <v>0</v>
      </c>
      <c r="O2685">
        <v>11444</v>
      </c>
    </row>
    <row r="2686" spans="1:15">
      <c r="A2686" t="s">
        <v>31</v>
      </c>
      <c r="B2686" t="s">
        <v>40</v>
      </c>
      <c r="C2686" t="s">
        <v>47</v>
      </c>
      <c r="D2686" t="s">
        <v>33</v>
      </c>
      <c r="E2686">
        <v>24</v>
      </c>
      <c r="F2686" t="str">
        <f t="shared" si="41"/>
        <v>Average Per Ton1-in-2July System Peak Day100% Cycling24</v>
      </c>
      <c r="G2686">
        <v>0.28343059999999998</v>
      </c>
      <c r="H2686">
        <v>0.26265309999999997</v>
      </c>
      <c r="I2686">
        <v>68.216899999999995</v>
      </c>
      <c r="J2686">
        <v>0</v>
      </c>
      <c r="K2686">
        <v>0</v>
      </c>
      <c r="L2686">
        <v>0</v>
      </c>
      <c r="M2686">
        <v>0</v>
      </c>
      <c r="N2686">
        <v>0</v>
      </c>
      <c r="O2686">
        <v>11444</v>
      </c>
    </row>
    <row r="2687" spans="1:15">
      <c r="A2687" t="s">
        <v>29</v>
      </c>
      <c r="B2687" t="s">
        <v>40</v>
      </c>
      <c r="C2687" t="s">
        <v>47</v>
      </c>
      <c r="D2687" t="s">
        <v>33</v>
      </c>
      <c r="E2687">
        <v>24</v>
      </c>
      <c r="F2687" t="str">
        <f t="shared" si="41"/>
        <v>Average Per Premise1-in-2July System Peak Day100% Cycling24</v>
      </c>
      <c r="G2687">
        <v>1.266559</v>
      </c>
      <c r="H2687">
        <v>1.1737109999999999</v>
      </c>
      <c r="I2687">
        <v>68.216899999999995</v>
      </c>
      <c r="J2687">
        <v>0</v>
      </c>
      <c r="K2687">
        <v>0</v>
      </c>
      <c r="L2687">
        <v>0</v>
      </c>
      <c r="M2687">
        <v>0</v>
      </c>
      <c r="N2687">
        <v>0</v>
      </c>
      <c r="O2687">
        <v>11444</v>
      </c>
    </row>
    <row r="2688" spans="1:15">
      <c r="A2688" t="s">
        <v>30</v>
      </c>
      <c r="B2688" t="s">
        <v>40</v>
      </c>
      <c r="C2688" t="s">
        <v>47</v>
      </c>
      <c r="D2688" t="s">
        <v>33</v>
      </c>
      <c r="E2688">
        <v>24</v>
      </c>
      <c r="F2688" t="str">
        <f t="shared" si="41"/>
        <v>Average Per Device1-in-2July System Peak Day100% Cycling24</v>
      </c>
      <c r="G2688">
        <v>1.027396</v>
      </c>
      <c r="H2688">
        <v>0.95208009999999998</v>
      </c>
      <c r="I2688">
        <v>68.216899999999995</v>
      </c>
      <c r="J2688">
        <v>0</v>
      </c>
      <c r="K2688">
        <v>0</v>
      </c>
      <c r="L2688">
        <v>0</v>
      </c>
      <c r="M2688">
        <v>0</v>
      </c>
      <c r="N2688">
        <v>0</v>
      </c>
      <c r="O2688">
        <v>11444</v>
      </c>
    </row>
    <row r="2689" spans="1:15">
      <c r="A2689" t="s">
        <v>52</v>
      </c>
      <c r="B2689" t="s">
        <v>40</v>
      </c>
      <c r="C2689" t="s">
        <v>47</v>
      </c>
      <c r="D2689" t="s">
        <v>33</v>
      </c>
      <c r="E2689">
        <v>24</v>
      </c>
      <c r="F2689" t="str">
        <f t="shared" si="41"/>
        <v>Aggregate1-in-2July System Peak Day100% Cycling24</v>
      </c>
      <c r="G2689">
        <v>14.4945</v>
      </c>
      <c r="H2689">
        <v>13.431950000000001</v>
      </c>
      <c r="I2689">
        <v>68.216899999999995</v>
      </c>
      <c r="J2689">
        <v>0</v>
      </c>
      <c r="K2689">
        <v>0</v>
      </c>
      <c r="L2689">
        <v>0</v>
      </c>
      <c r="M2689">
        <v>0</v>
      </c>
      <c r="N2689">
        <v>0</v>
      </c>
      <c r="O2689">
        <v>11444</v>
      </c>
    </row>
    <row r="2690" spans="1:15">
      <c r="A2690" t="s">
        <v>31</v>
      </c>
      <c r="B2690" t="s">
        <v>40</v>
      </c>
      <c r="C2690" t="s">
        <v>47</v>
      </c>
      <c r="D2690" t="s">
        <v>32</v>
      </c>
      <c r="E2690">
        <v>1</v>
      </c>
      <c r="F2690" t="str">
        <f t="shared" si="41"/>
        <v>Average Per Ton1-in-2July System Peak Day50% Cycling1</v>
      </c>
      <c r="G2690">
        <v>0.25039650000000002</v>
      </c>
      <c r="H2690">
        <v>0.25039650000000002</v>
      </c>
      <c r="I2690">
        <v>68.958200000000005</v>
      </c>
      <c r="J2690">
        <v>0</v>
      </c>
      <c r="K2690">
        <v>0</v>
      </c>
      <c r="L2690">
        <v>0</v>
      </c>
      <c r="M2690">
        <v>0</v>
      </c>
      <c r="N2690">
        <v>0</v>
      </c>
      <c r="O2690">
        <v>12158</v>
      </c>
    </row>
    <row r="2691" spans="1:15">
      <c r="A2691" t="s">
        <v>29</v>
      </c>
      <c r="B2691" t="s">
        <v>40</v>
      </c>
      <c r="C2691" t="s">
        <v>47</v>
      </c>
      <c r="D2691" t="s">
        <v>32</v>
      </c>
      <c r="E2691">
        <v>1</v>
      </c>
      <c r="F2691" t="str">
        <f t="shared" ref="F2691:F2754" si="42">CONCATENATE(A2691,B2691,C2691,D2691,E2691)</f>
        <v>Average Per Premise1-in-2July System Peak Day50% Cycling1</v>
      </c>
      <c r="G2691">
        <v>1.030448</v>
      </c>
      <c r="H2691">
        <v>1.030448</v>
      </c>
      <c r="I2691">
        <v>68.958200000000005</v>
      </c>
      <c r="J2691">
        <v>0</v>
      </c>
      <c r="K2691">
        <v>0</v>
      </c>
      <c r="L2691">
        <v>0</v>
      </c>
      <c r="M2691">
        <v>0</v>
      </c>
      <c r="N2691">
        <v>0</v>
      </c>
      <c r="O2691">
        <v>12158</v>
      </c>
    </row>
    <row r="2692" spans="1:15">
      <c r="A2692" t="s">
        <v>30</v>
      </c>
      <c r="B2692" t="s">
        <v>40</v>
      </c>
      <c r="C2692" t="s">
        <v>47</v>
      </c>
      <c r="D2692" t="s">
        <v>32</v>
      </c>
      <c r="E2692">
        <v>1</v>
      </c>
      <c r="F2692" t="str">
        <f t="shared" si="42"/>
        <v>Average Per Device1-in-2July System Peak Day50% Cycling1</v>
      </c>
      <c r="G2692">
        <v>0.87671030000000005</v>
      </c>
      <c r="H2692">
        <v>0.87671030000000005</v>
      </c>
      <c r="I2692">
        <v>68.958200000000005</v>
      </c>
      <c r="J2692">
        <v>0</v>
      </c>
      <c r="K2692">
        <v>0</v>
      </c>
      <c r="L2692">
        <v>0</v>
      </c>
      <c r="M2692">
        <v>0</v>
      </c>
      <c r="N2692">
        <v>0</v>
      </c>
      <c r="O2692">
        <v>12158</v>
      </c>
    </row>
    <row r="2693" spans="1:15">
      <c r="A2693" t="s">
        <v>52</v>
      </c>
      <c r="B2693" t="s">
        <v>40</v>
      </c>
      <c r="C2693" t="s">
        <v>47</v>
      </c>
      <c r="D2693" t="s">
        <v>32</v>
      </c>
      <c r="E2693">
        <v>1</v>
      </c>
      <c r="F2693" t="str">
        <f t="shared" si="42"/>
        <v>Aggregate1-in-2July System Peak Day50% Cycling1</v>
      </c>
      <c r="G2693">
        <v>12.52819</v>
      </c>
      <c r="H2693">
        <v>12.52819</v>
      </c>
      <c r="I2693">
        <v>68.958200000000005</v>
      </c>
      <c r="J2693">
        <v>0</v>
      </c>
      <c r="K2693">
        <v>0</v>
      </c>
      <c r="L2693">
        <v>0</v>
      </c>
      <c r="M2693">
        <v>0</v>
      </c>
      <c r="N2693">
        <v>0</v>
      </c>
      <c r="O2693">
        <v>12158</v>
      </c>
    </row>
    <row r="2694" spans="1:15">
      <c r="A2694" t="s">
        <v>31</v>
      </c>
      <c r="B2694" t="s">
        <v>40</v>
      </c>
      <c r="C2694" t="s">
        <v>47</v>
      </c>
      <c r="D2694" t="s">
        <v>32</v>
      </c>
      <c r="E2694">
        <v>2</v>
      </c>
      <c r="F2694" t="str">
        <f t="shared" si="42"/>
        <v>Average Per Ton1-in-2July System Peak Day50% Cycling2</v>
      </c>
      <c r="G2694">
        <v>0.21934310000000001</v>
      </c>
      <c r="H2694">
        <v>0.21934310000000001</v>
      </c>
      <c r="I2694">
        <v>69.025199999999998</v>
      </c>
      <c r="J2694">
        <v>0</v>
      </c>
      <c r="K2694">
        <v>0</v>
      </c>
      <c r="L2694">
        <v>0</v>
      </c>
      <c r="M2694">
        <v>0</v>
      </c>
      <c r="N2694">
        <v>0</v>
      </c>
      <c r="O2694">
        <v>12158</v>
      </c>
    </row>
    <row r="2695" spans="1:15">
      <c r="A2695" t="s">
        <v>29</v>
      </c>
      <c r="B2695" t="s">
        <v>40</v>
      </c>
      <c r="C2695" t="s">
        <v>47</v>
      </c>
      <c r="D2695" t="s">
        <v>32</v>
      </c>
      <c r="E2695">
        <v>2</v>
      </c>
      <c r="F2695" t="str">
        <f t="shared" si="42"/>
        <v>Average Per Premise1-in-2July System Peak Day50% Cycling2</v>
      </c>
      <c r="G2695">
        <v>0.90265510000000004</v>
      </c>
      <c r="H2695">
        <v>0.90265510000000004</v>
      </c>
      <c r="I2695">
        <v>69.025199999999998</v>
      </c>
      <c r="J2695">
        <v>0</v>
      </c>
      <c r="K2695">
        <v>0</v>
      </c>
      <c r="L2695">
        <v>0</v>
      </c>
      <c r="M2695">
        <v>0</v>
      </c>
      <c r="N2695">
        <v>0</v>
      </c>
      <c r="O2695">
        <v>12158</v>
      </c>
    </row>
    <row r="2696" spans="1:15">
      <c r="A2696" t="s">
        <v>30</v>
      </c>
      <c r="B2696" t="s">
        <v>40</v>
      </c>
      <c r="C2696" t="s">
        <v>47</v>
      </c>
      <c r="D2696" t="s">
        <v>32</v>
      </c>
      <c r="E2696">
        <v>2</v>
      </c>
      <c r="F2696" t="str">
        <f t="shared" si="42"/>
        <v>Average Per Device1-in-2July System Peak Day50% Cycling2</v>
      </c>
      <c r="G2696">
        <v>0.76798319999999998</v>
      </c>
      <c r="H2696">
        <v>0.76798319999999998</v>
      </c>
      <c r="I2696">
        <v>69.025199999999998</v>
      </c>
      <c r="J2696">
        <v>0</v>
      </c>
      <c r="K2696">
        <v>0</v>
      </c>
      <c r="L2696">
        <v>0</v>
      </c>
      <c r="M2696">
        <v>0</v>
      </c>
      <c r="N2696">
        <v>0</v>
      </c>
      <c r="O2696">
        <v>12158</v>
      </c>
    </row>
    <row r="2697" spans="1:15">
      <c r="A2697" t="s">
        <v>52</v>
      </c>
      <c r="B2697" t="s">
        <v>40</v>
      </c>
      <c r="C2697" t="s">
        <v>47</v>
      </c>
      <c r="D2697" t="s">
        <v>32</v>
      </c>
      <c r="E2697">
        <v>2</v>
      </c>
      <c r="F2697" t="str">
        <f t="shared" si="42"/>
        <v>Aggregate1-in-2July System Peak Day50% Cycling2</v>
      </c>
      <c r="G2697">
        <v>10.97448</v>
      </c>
      <c r="H2697">
        <v>10.97448</v>
      </c>
      <c r="I2697">
        <v>69.025199999999998</v>
      </c>
      <c r="J2697">
        <v>0</v>
      </c>
      <c r="K2697">
        <v>0</v>
      </c>
      <c r="L2697">
        <v>0</v>
      </c>
      <c r="M2697">
        <v>0</v>
      </c>
      <c r="N2697">
        <v>0</v>
      </c>
      <c r="O2697">
        <v>12158</v>
      </c>
    </row>
    <row r="2698" spans="1:15">
      <c r="A2698" t="s">
        <v>31</v>
      </c>
      <c r="B2698" t="s">
        <v>40</v>
      </c>
      <c r="C2698" t="s">
        <v>47</v>
      </c>
      <c r="D2698" t="s">
        <v>32</v>
      </c>
      <c r="E2698">
        <v>3</v>
      </c>
      <c r="F2698" t="str">
        <f t="shared" si="42"/>
        <v>Average Per Ton1-in-2July System Peak Day50% Cycling3</v>
      </c>
      <c r="G2698">
        <v>0.1943743</v>
      </c>
      <c r="H2698">
        <v>0.1943743</v>
      </c>
      <c r="I2698">
        <v>68.710800000000006</v>
      </c>
      <c r="J2698">
        <v>0</v>
      </c>
      <c r="K2698">
        <v>0</v>
      </c>
      <c r="L2698">
        <v>0</v>
      </c>
      <c r="M2698">
        <v>0</v>
      </c>
      <c r="N2698">
        <v>0</v>
      </c>
      <c r="O2698">
        <v>12158</v>
      </c>
    </row>
    <row r="2699" spans="1:15">
      <c r="A2699" t="s">
        <v>29</v>
      </c>
      <c r="B2699" t="s">
        <v>40</v>
      </c>
      <c r="C2699" t="s">
        <v>47</v>
      </c>
      <c r="D2699" t="s">
        <v>32</v>
      </c>
      <c r="E2699">
        <v>3</v>
      </c>
      <c r="F2699" t="str">
        <f t="shared" si="42"/>
        <v>Average Per Premise1-in-2July System Peak Day50% Cycling3</v>
      </c>
      <c r="G2699">
        <v>0.799902</v>
      </c>
      <c r="H2699">
        <v>0.799902</v>
      </c>
      <c r="I2699">
        <v>68.710800000000006</v>
      </c>
      <c r="J2699">
        <v>0</v>
      </c>
      <c r="K2699">
        <v>0</v>
      </c>
      <c r="L2699">
        <v>0</v>
      </c>
      <c r="M2699">
        <v>0</v>
      </c>
      <c r="N2699">
        <v>0</v>
      </c>
      <c r="O2699">
        <v>12158</v>
      </c>
    </row>
    <row r="2700" spans="1:15">
      <c r="A2700" t="s">
        <v>30</v>
      </c>
      <c r="B2700" t="s">
        <v>40</v>
      </c>
      <c r="C2700" t="s">
        <v>47</v>
      </c>
      <c r="D2700" t="s">
        <v>32</v>
      </c>
      <c r="E2700">
        <v>3</v>
      </c>
      <c r="F2700" t="str">
        <f t="shared" si="42"/>
        <v>Average Per Device1-in-2July System Peak Day50% Cycling3</v>
      </c>
      <c r="G2700">
        <v>0.68056039999999995</v>
      </c>
      <c r="H2700">
        <v>0.68056039999999995</v>
      </c>
      <c r="I2700">
        <v>68.710800000000006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12158</v>
      </c>
    </row>
    <row r="2701" spans="1:15">
      <c r="A2701" t="s">
        <v>52</v>
      </c>
      <c r="B2701" t="s">
        <v>40</v>
      </c>
      <c r="C2701" t="s">
        <v>47</v>
      </c>
      <c r="D2701" t="s">
        <v>32</v>
      </c>
      <c r="E2701">
        <v>3</v>
      </c>
      <c r="F2701" t="str">
        <f t="shared" si="42"/>
        <v>Aggregate1-in-2July System Peak Day50% Cycling3</v>
      </c>
      <c r="G2701">
        <v>9.7252080000000003</v>
      </c>
      <c r="H2701">
        <v>9.7252080000000003</v>
      </c>
      <c r="I2701">
        <v>68.710800000000006</v>
      </c>
      <c r="J2701">
        <v>0</v>
      </c>
      <c r="K2701">
        <v>0</v>
      </c>
      <c r="L2701">
        <v>0</v>
      </c>
      <c r="M2701">
        <v>0</v>
      </c>
      <c r="N2701">
        <v>0</v>
      </c>
      <c r="O2701">
        <v>12158</v>
      </c>
    </row>
    <row r="2702" spans="1:15">
      <c r="A2702" t="s">
        <v>31</v>
      </c>
      <c r="B2702" t="s">
        <v>40</v>
      </c>
      <c r="C2702" t="s">
        <v>47</v>
      </c>
      <c r="D2702" t="s">
        <v>32</v>
      </c>
      <c r="E2702">
        <v>4</v>
      </c>
      <c r="F2702" t="str">
        <f t="shared" si="42"/>
        <v>Average Per Ton1-in-2July System Peak Day50% Cycling4</v>
      </c>
      <c r="G2702">
        <v>0.17538239999999999</v>
      </c>
      <c r="H2702">
        <v>0.17538239999999999</v>
      </c>
      <c r="I2702">
        <v>68.046300000000002</v>
      </c>
      <c r="J2702">
        <v>0</v>
      </c>
      <c r="K2702">
        <v>0</v>
      </c>
      <c r="L2702">
        <v>0</v>
      </c>
      <c r="M2702">
        <v>0</v>
      </c>
      <c r="N2702">
        <v>0</v>
      </c>
      <c r="O2702">
        <v>12158</v>
      </c>
    </row>
    <row r="2703" spans="1:15">
      <c r="A2703" t="s">
        <v>29</v>
      </c>
      <c r="B2703" t="s">
        <v>40</v>
      </c>
      <c r="C2703" t="s">
        <v>47</v>
      </c>
      <c r="D2703" t="s">
        <v>32</v>
      </c>
      <c r="E2703">
        <v>4</v>
      </c>
      <c r="F2703" t="str">
        <f t="shared" si="42"/>
        <v>Average Per Premise1-in-2July System Peak Day50% Cycling4</v>
      </c>
      <c r="G2703">
        <v>0.72174510000000003</v>
      </c>
      <c r="H2703">
        <v>0.72174510000000003</v>
      </c>
      <c r="I2703">
        <v>68.046300000000002</v>
      </c>
      <c r="J2703">
        <v>0</v>
      </c>
      <c r="K2703">
        <v>0</v>
      </c>
      <c r="L2703">
        <v>0</v>
      </c>
      <c r="M2703">
        <v>0</v>
      </c>
      <c r="N2703">
        <v>0</v>
      </c>
      <c r="O2703">
        <v>12158</v>
      </c>
    </row>
    <row r="2704" spans="1:15">
      <c r="A2704" t="s">
        <v>30</v>
      </c>
      <c r="B2704" t="s">
        <v>40</v>
      </c>
      <c r="C2704" t="s">
        <v>47</v>
      </c>
      <c r="D2704" t="s">
        <v>32</v>
      </c>
      <c r="E2704">
        <v>4</v>
      </c>
      <c r="F2704" t="str">
        <f t="shared" si="42"/>
        <v>Average Per Device1-in-2July System Peak Day50% Cycling4</v>
      </c>
      <c r="G2704">
        <v>0.61406419999999995</v>
      </c>
      <c r="H2704">
        <v>0.61406419999999995</v>
      </c>
      <c r="I2704">
        <v>68.046300000000002</v>
      </c>
      <c r="J2704">
        <v>0</v>
      </c>
      <c r="K2704">
        <v>0</v>
      </c>
      <c r="L2704">
        <v>0</v>
      </c>
      <c r="M2704">
        <v>0</v>
      </c>
      <c r="N2704">
        <v>0</v>
      </c>
      <c r="O2704">
        <v>12158</v>
      </c>
    </row>
    <row r="2705" spans="1:15">
      <c r="A2705" t="s">
        <v>52</v>
      </c>
      <c r="B2705" t="s">
        <v>40</v>
      </c>
      <c r="C2705" t="s">
        <v>47</v>
      </c>
      <c r="D2705" t="s">
        <v>32</v>
      </c>
      <c r="E2705">
        <v>4</v>
      </c>
      <c r="F2705" t="str">
        <f t="shared" si="42"/>
        <v>Aggregate1-in-2July System Peak Day50% Cycling4</v>
      </c>
      <c r="G2705">
        <v>8.7749769999999998</v>
      </c>
      <c r="H2705">
        <v>8.7749769999999998</v>
      </c>
      <c r="I2705">
        <v>68.046300000000002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12158</v>
      </c>
    </row>
    <row r="2706" spans="1:15">
      <c r="A2706" t="s">
        <v>31</v>
      </c>
      <c r="B2706" t="s">
        <v>40</v>
      </c>
      <c r="C2706" t="s">
        <v>47</v>
      </c>
      <c r="D2706" t="s">
        <v>32</v>
      </c>
      <c r="E2706">
        <v>5</v>
      </c>
      <c r="F2706" t="str">
        <f t="shared" si="42"/>
        <v>Average Per Ton1-in-2July System Peak Day50% Cycling5</v>
      </c>
      <c r="G2706">
        <v>0.16322780000000001</v>
      </c>
      <c r="H2706">
        <v>0.16322780000000001</v>
      </c>
      <c r="I2706">
        <v>66.153499999999994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12158</v>
      </c>
    </row>
    <row r="2707" spans="1:15">
      <c r="A2707" t="s">
        <v>29</v>
      </c>
      <c r="B2707" t="s">
        <v>40</v>
      </c>
      <c r="C2707" t="s">
        <v>47</v>
      </c>
      <c r="D2707" t="s">
        <v>32</v>
      </c>
      <c r="E2707">
        <v>5</v>
      </c>
      <c r="F2707" t="str">
        <f t="shared" si="42"/>
        <v>Average Per Premise1-in-2July System Peak Day50% Cycling5</v>
      </c>
      <c r="G2707">
        <v>0.67172569999999998</v>
      </c>
      <c r="H2707">
        <v>0.67172569999999998</v>
      </c>
      <c r="I2707">
        <v>66.153499999999994</v>
      </c>
      <c r="J2707">
        <v>0</v>
      </c>
      <c r="K2707">
        <v>0</v>
      </c>
      <c r="L2707">
        <v>0</v>
      </c>
      <c r="M2707">
        <v>0</v>
      </c>
      <c r="N2707">
        <v>0</v>
      </c>
      <c r="O2707">
        <v>12158</v>
      </c>
    </row>
    <row r="2708" spans="1:15">
      <c r="A2708" t="s">
        <v>30</v>
      </c>
      <c r="B2708" t="s">
        <v>40</v>
      </c>
      <c r="C2708" t="s">
        <v>47</v>
      </c>
      <c r="D2708" t="s">
        <v>32</v>
      </c>
      <c r="E2708">
        <v>5</v>
      </c>
      <c r="F2708" t="str">
        <f t="shared" si="42"/>
        <v>Average Per Device1-in-2July System Peak Day50% Cycling5</v>
      </c>
      <c r="G2708">
        <v>0.5715074</v>
      </c>
      <c r="H2708">
        <v>0.5715074</v>
      </c>
      <c r="I2708">
        <v>66.153499999999994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12158</v>
      </c>
    </row>
    <row r="2709" spans="1:15">
      <c r="A2709" t="s">
        <v>52</v>
      </c>
      <c r="B2709" t="s">
        <v>40</v>
      </c>
      <c r="C2709" t="s">
        <v>47</v>
      </c>
      <c r="D2709" t="s">
        <v>32</v>
      </c>
      <c r="E2709">
        <v>5</v>
      </c>
      <c r="F2709" t="str">
        <f t="shared" si="42"/>
        <v>Aggregate1-in-2July System Peak Day50% Cycling5</v>
      </c>
      <c r="G2709">
        <v>8.1668409999999998</v>
      </c>
      <c r="H2709">
        <v>8.1668409999999998</v>
      </c>
      <c r="I2709">
        <v>66.153499999999994</v>
      </c>
      <c r="J2709">
        <v>0</v>
      </c>
      <c r="K2709">
        <v>0</v>
      </c>
      <c r="L2709">
        <v>0</v>
      </c>
      <c r="M2709">
        <v>0</v>
      </c>
      <c r="N2709">
        <v>0</v>
      </c>
      <c r="O2709">
        <v>12158</v>
      </c>
    </row>
    <row r="2710" spans="1:15">
      <c r="A2710" t="s">
        <v>31</v>
      </c>
      <c r="B2710" t="s">
        <v>40</v>
      </c>
      <c r="C2710" t="s">
        <v>47</v>
      </c>
      <c r="D2710" t="s">
        <v>32</v>
      </c>
      <c r="E2710">
        <v>6</v>
      </c>
      <c r="F2710" t="str">
        <f t="shared" si="42"/>
        <v>Average Per Ton1-in-2July System Peak Day50% Cycling6</v>
      </c>
      <c r="G2710">
        <v>0.170934</v>
      </c>
      <c r="H2710">
        <v>0.170934</v>
      </c>
      <c r="I2710">
        <v>66.8339</v>
      </c>
      <c r="J2710">
        <v>0</v>
      </c>
      <c r="K2710">
        <v>0</v>
      </c>
      <c r="L2710">
        <v>0</v>
      </c>
      <c r="M2710">
        <v>0</v>
      </c>
      <c r="N2710">
        <v>0</v>
      </c>
      <c r="O2710">
        <v>12158</v>
      </c>
    </row>
    <row r="2711" spans="1:15">
      <c r="A2711" t="s">
        <v>29</v>
      </c>
      <c r="B2711" t="s">
        <v>40</v>
      </c>
      <c r="C2711" t="s">
        <v>47</v>
      </c>
      <c r="D2711" t="s">
        <v>32</v>
      </c>
      <c r="E2711">
        <v>6</v>
      </c>
      <c r="F2711" t="str">
        <f t="shared" si="42"/>
        <v>Average Per Premise1-in-2July System Peak Day50% Cycling6</v>
      </c>
      <c r="G2711">
        <v>0.70343889999999998</v>
      </c>
      <c r="H2711">
        <v>0.70343889999999998</v>
      </c>
      <c r="I2711">
        <v>66.8339</v>
      </c>
      <c r="J2711">
        <v>0</v>
      </c>
      <c r="K2711">
        <v>0</v>
      </c>
      <c r="L2711">
        <v>0</v>
      </c>
      <c r="M2711">
        <v>0</v>
      </c>
      <c r="N2711">
        <v>0</v>
      </c>
      <c r="O2711">
        <v>12158</v>
      </c>
    </row>
    <row r="2712" spans="1:15">
      <c r="A2712" t="s">
        <v>30</v>
      </c>
      <c r="B2712" t="s">
        <v>40</v>
      </c>
      <c r="C2712" t="s">
        <v>47</v>
      </c>
      <c r="D2712" t="s">
        <v>32</v>
      </c>
      <c r="E2712">
        <v>6</v>
      </c>
      <c r="F2712" t="str">
        <f t="shared" si="42"/>
        <v>Average Per Device1-in-2July System Peak Day50% Cycling6</v>
      </c>
      <c r="G2712">
        <v>0.59848920000000005</v>
      </c>
      <c r="H2712">
        <v>0.59848920000000005</v>
      </c>
      <c r="I2712">
        <v>66.8339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12158</v>
      </c>
    </row>
    <row r="2713" spans="1:15">
      <c r="A2713" t="s">
        <v>52</v>
      </c>
      <c r="B2713" t="s">
        <v>40</v>
      </c>
      <c r="C2713" t="s">
        <v>47</v>
      </c>
      <c r="D2713" t="s">
        <v>32</v>
      </c>
      <c r="E2713">
        <v>6</v>
      </c>
      <c r="F2713" t="str">
        <f t="shared" si="42"/>
        <v>Aggregate1-in-2July System Peak Day50% Cycling6</v>
      </c>
      <c r="G2713">
        <v>8.5524109999999993</v>
      </c>
      <c r="H2713">
        <v>8.5524109999999993</v>
      </c>
      <c r="I2713">
        <v>66.8339</v>
      </c>
      <c r="J2713">
        <v>0</v>
      </c>
      <c r="K2713">
        <v>0</v>
      </c>
      <c r="L2713">
        <v>0</v>
      </c>
      <c r="M2713">
        <v>0</v>
      </c>
      <c r="N2713">
        <v>0</v>
      </c>
      <c r="O2713">
        <v>12158</v>
      </c>
    </row>
    <row r="2714" spans="1:15">
      <c r="A2714" t="s">
        <v>31</v>
      </c>
      <c r="B2714" t="s">
        <v>40</v>
      </c>
      <c r="C2714" t="s">
        <v>47</v>
      </c>
      <c r="D2714" t="s">
        <v>32</v>
      </c>
      <c r="E2714">
        <v>7</v>
      </c>
      <c r="F2714" t="str">
        <f t="shared" si="42"/>
        <v>Average Per Ton1-in-2July System Peak Day50% Cycling7</v>
      </c>
      <c r="G2714">
        <v>0.19578229999999999</v>
      </c>
      <c r="H2714">
        <v>0.19578229999999999</v>
      </c>
      <c r="I2714">
        <v>70.3596</v>
      </c>
      <c r="J2714">
        <v>0</v>
      </c>
      <c r="K2714">
        <v>0</v>
      </c>
      <c r="L2714">
        <v>0</v>
      </c>
      <c r="M2714">
        <v>0</v>
      </c>
      <c r="N2714">
        <v>0</v>
      </c>
      <c r="O2714">
        <v>12158</v>
      </c>
    </row>
    <row r="2715" spans="1:15">
      <c r="A2715" t="s">
        <v>29</v>
      </c>
      <c r="B2715" t="s">
        <v>40</v>
      </c>
      <c r="C2715" t="s">
        <v>47</v>
      </c>
      <c r="D2715" t="s">
        <v>32</v>
      </c>
      <c r="E2715">
        <v>7</v>
      </c>
      <c r="F2715" t="str">
        <f t="shared" si="42"/>
        <v>Average Per Premise1-in-2July System Peak Day50% Cycling7</v>
      </c>
      <c r="G2715">
        <v>0.80569619999999997</v>
      </c>
      <c r="H2715">
        <v>0.80569619999999997</v>
      </c>
      <c r="I2715">
        <v>70.3596</v>
      </c>
      <c r="J2715">
        <v>0</v>
      </c>
      <c r="K2715">
        <v>0</v>
      </c>
      <c r="L2715">
        <v>0</v>
      </c>
      <c r="M2715">
        <v>0</v>
      </c>
      <c r="N2715">
        <v>0</v>
      </c>
      <c r="O2715">
        <v>12158</v>
      </c>
    </row>
    <row r="2716" spans="1:15">
      <c r="A2716" t="s">
        <v>30</v>
      </c>
      <c r="B2716" t="s">
        <v>40</v>
      </c>
      <c r="C2716" t="s">
        <v>47</v>
      </c>
      <c r="D2716" t="s">
        <v>32</v>
      </c>
      <c r="E2716">
        <v>7</v>
      </c>
      <c r="F2716" t="str">
        <f t="shared" si="42"/>
        <v>Average Per Device1-in-2July System Peak Day50% Cycling7</v>
      </c>
      <c r="G2716">
        <v>0.68549009999999999</v>
      </c>
      <c r="H2716">
        <v>0.68549009999999999</v>
      </c>
      <c r="I2716">
        <v>70.3596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12158</v>
      </c>
    </row>
    <row r="2717" spans="1:15">
      <c r="A2717" t="s">
        <v>52</v>
      </c>
      <c r="B2717" t="s">
        <v>40</v>
      </c>
      <c r="C2717" t="s">
        <v>47</v>
      </c>
      <c r="D2717" t="s">
        <v>32</v>
      </c>
      <c r="E2717">
        <v>7</v>
      </c>
      <c r="F2717" t="str">
        <f t="shared" si="42"/>
        <v>Aggregate1-in-2July System Peak Day50% Cycling7</v>
      </c>
      <c r="G2717">
        <v>9.7956540000000007</v>
      </c>
      <c r="H2717">
        <v>9.7956540000000007</v>
      </c>
      <c r="I2717">
        <v>70.3596</v>
      </c>
      <c r="J2717">
        <v>0</v>
      </c>
      <c r="K2717">
        <v>0</v>
      </c>
      <c r="L2717">
        <v>0</v>
      </c>
      <c r="M2717">
        <v>0</v>
      </c>
      <c r="N2717">
        <v>0</v>
      </c>
      <c r="O2717">
        <v>12158</v>
      </c>
    </row>
    <row r="2718" spans="1:15">
      <c r="A2718" t="s">
        <v>31</v>
      </c>
      <c r="B2718" t="s">
        <v>40</v>
      </c>
      <c r="C2718" t="s">
        <v>47</v>
      </c>
      <c r="D2718" t="s">
        <v>32</v>
      </c>
      <c r="E2718">
        <v>8</v>
      </c>
      <c r="F2718" t="str">
        <f t="shared" si="42"/>
        <v>Average Per Ton1-in-2July System Peak Day50% Cycling8</v>
      </c>
      <c r="G2718">
        <v>0.21027789999999999</v>
      </c>
      <c r="H2718">
        <v>0.21027789999999999</v>
      </c>
      <c r="I2718">
        <v>72.964600000000004</v>
      </c>
      <c r="J2718">
        <v>0</v>
      </c>
      <c r="K2718">
        <v>0</v>
      </c>
      <c r="L2718">
        <v>0</v>
      </c>
      <c r="M2718">
        <v>0</v>
      </c>
      <c r="N2718">
        <v>0</v>
      </c>
      <c r="O2718">
        <v>12158</v>
      </c>
    </row>
    <row r="2719" spans="1:15">
      <c r="A2719" t="s">
        <v>29</v>
      </c>
      <c r="B2719" t="s">
        <v>40</v>
      </c>
      <c r="C2719" t="s">
        <v>47</v>
      </c>
      <c r="D2719" t="s">
        <v>32</v>
      </c>
      <c r="E2719">
        <v>8</v>
      </c>
      <c r="F2719" t="str">
        <f t="shared" si="42"/>
        <v>Average Per Premise1-in-2July System Peak Day50% Cycling8</v>
      </c>
      <c r="G2719">
        <v>0.86534929999999999</v>
      </c>
      <c r="H2719">
        <v>0.86534929999999999</v>
      </c>
      <c r="I2719">
        <v>72.964600000000004</v>
      </c>
      <c r="J2719">
        <v>0</v>
      </c>
      <c r="K2719">
        <v>0</v>
      </c>
      <c r="L2719">
        <v>0</v>
      </c>
      <c r="M2719">
        <v>0</v>
      </c>
      <c r="N2719">
        <v>0</v>
      </c>
      <c r="O2719">
        <v>12158</v>
      </c>
    </row>
    <row r="2720" spans="1:15">
      <c r="A2720" t="s">
        <v>30</v>
      </c>
      <c r="B2720" t="s">
        <v>40</v>
      </c>
      <c r="C2720" t="s">
        <v>47</v>
      </c>
      <c r="D2720" t="s">
        <v>32</v>
      </c>
      <c r="E2720">
        <v>8</v>
      </c>
      <c r="F2720" t="str">
        <f t="shared" si="42"/>
        <v>Average Per Device1-in-2July System Peak Day50% Cycling8</v>
      </c>
      <c r="G2720">
        <v>0.73624330000000004</v>
      </c>
      <c r="H2720">
        <v>0.73624330000000004</v>
      </c>
      <c r="I2720">
        <v>72.964600000000004</v>
      </c>
      <c r="J2720">
        <v>0</v>
      </c>
      <c r="K2720">
        <v>0</v>
      </c>
      <c r="L2720">
        <v>0</v>
      </c>
      <c r="M2720">
        <v>0</v>
      </c>
      <c r="N2720">
        <v>0</v>
      </c>
      <c r="O2720">
        <v>12158</v>
      </c>
    </row>
    <row r="2721" spans="1:15">
      <c r="A2721" t="s">
        <v>52</v>
      </c>
      <c r="B2721" t="s">
        <v>40</v>
      </c>
      <c r="C2721" t="s">
        <v>47</v>
      </c>
      <c r="D2721" t="s">
        <v>32</v>
      </c>
      <c r="E2721">
        <v>8</v>
      </c>
      <c r="F2721" t="str">
        <f t="shared" si="42"/>
        <v>Aggregate1-in-2July System Peak Day50% Cycling8</v>
      </c>
      <c r="G2721">
        <v>10.52092</v>
      </c>
      <c r="H2721">
        <v>10.52092</v>
      </c>
      <c r="I2721">
        <v>72.964600000000004</v>
      </c>
      <c r="J2721">
        <v>0</v>
      </c>
      <c r="K2721">
        <v>0</v>
      </c>
      <c r="L2721">
        <v>0</v>
      </c>
      <c r="M2721">
        <v>0</v>
      </c>
      <c r="N2721">
        <v>0</v>
      </c>
      <c r="O2721">
        <v>12158</v>
      </c>
    </row>
    <row r="2722" spans="1:15">
      <c r="A2722" t="s">
        <v>31</v>
      </c>
      <c r="B2722" t="s">
        <v>40</v>
      </c>
      <c r="C2722" t="s">
        <v>47</v>
      </c>
      <c r="D2722" t="s">
        <v>32</v>
      </c>
      <c r="E2722">
        <v>9</v>
      </c>
      <c r="F2722" t="str">
        <f t="shared" si="42"/>
        <v>Average Per Ton1-in-2July System Peak Day50% Cycling9</v>
      </c>
      <c r="G2722">
        <v>0.23054939999999999</v>
      </c>
      <c r="H2722">
        <v>0.23054939999999999</v>
      </c>
      <c r="I2722">
        <v>77.591099999999997</v>
      </c>
      <c r="J2722">
        <v>0</v>
      </c>
      <c r="K2722">
        <v>0</v>
      </c>
      <c r="L2722">
        <v>0</v>
      </c>
      <c r="M2722">
        <v>0</v>
      </c>
      <c r="N2722">
        <v>0</v>
      </c>
      <c r="O2722">
        <v>12158</v>
      </c>
    </row>
    <row r="2723" spans="1:15">
      <c r="A2723" t="s">
        <v>29</v>
      </c>
      <c r="B2723" t="s">
        <v>40</v>
      </c>
      <c r="C2723" t="s">
        <v>47</v>
      </c>
      <c r="D2723" t="s">
        <v>32</v>
      </c>
      <c r="E2723">
        <v>9</v>
      </c>
      <c r="F2723" t="str">
        <f t="shared" si="42"/>
        <v>Average Per Premise1-in-2July System Peak Day50% Cycling9</v>
      </c>
      <c r="G2723">
        <v>0.94877210000000001</v>
      </c>
      <c r="H2723">
        <v>0.94877210000000001</v>
      </c>
      <c r="I2723">
        <v>77.591099999999997</v>
      </c>
      <c r="J2723">
        <v>0</v>
      </c>
      <c r="K2723">
        <v>0</v>
      </c>
      <c r="L2723">
        <v>0</v>
      </c>
      <c r="M2723">
        <v>0</v>
      </c>
      <c r="N2723">
        <v>0</v>
      </c>
      <c r="O2723">
        <v>12158</v>
      </c>
    </row>
    <row r="2724" spans="1:15">
      <c r="A2724" t="s">
        <v>30</v>
      </c>
      <c r="B2724" t="s">
        <v>40</v>
      </c>
      <c r="C2724" t="s">
        <v>47</v>
      </c>
      <c r="D2724" t="s">
        <v>32</v>
      </c>
      <c r="E2724">
        <v>9</v>
      </c>
      <c r="F2724" t="str">
        <f t="shared" si="42"/>
        <v>Average Per Device1-in-2July System Peak Day50% Cycling9</v>
      </c>
      <c r="G2724">
        <v>0.80721980000000004</v>
      </c>
      <c r="H2724">
        <v>0.80721980000000004</v>
      </c>
      <c r="I2724">
        <v>77.591099999999997</v>
      </c>
      <c r="J2724">
        <v>0</v>
      </c>
      <c r="K2724">
        <v>0</v>
      </c>
      <c r="L2724">
        <v>0</v>
      </c>
      <c r="M2724">
        <v>0</v>
      </c>
      <c r="N2724">
        <v>0</v>
      </c>
      <c r="O2724">
        <v>12158</v>
      </c>
    </row>
    <row r="2725" spans="1:15">
      <c r="A2725" t="s">
        <v>52</v>
      </c>
      <c r="B2725" t="s">
        <v>40</v>
      </c>
      <c r="C2725" t="s">
        <v>47</v>
      </c>
      <c r="D2725" t="s">
        <v>32</v>
      </c>
      <c r="E2725">
        <v>9</v>
      </c>
      <c r="F2725" t="str">
        <f t="shared" si="42"/>
        <v>Aggregate1-in-2July System Peak Day50% Cycling9</v>
      </c>
      <c r="G2725">
        <v>11.535170000000001</v>
      </c>
      <c r="H2725">
        <v>11.535170000000001</v>
      </c>
      <c r="I2725">
        <v>77.591099999999997</v>
      </c>
      <c r="J2725">
        <v>0</v>
      </c>
      <c r="K2725">
        <v>0</v>
      </c>
      <c r="L2725">
        <v>0</v>
      </c>
      <c r="M2725">
        <v>0</v>
      </c>
      <c r="N2725">
        <v>0</v>
      </c>
      <c r="O2725">
        <v>12158</v>
      </c>
    </row>
    <row r="2726" spans="1:15">
      <c r="A2726" t="s">
        <v>31</v>
      </c>
      <c r="B2726" t="s">
        <v>40</v>
      </c>
      <c r="C2726" t="s">
        <v>47</v>
      </c>
      <c r="D2726" t="s">
        <v>32</v>
      </c>
      <c r="E2726">
        <v>10</v>
      </c>
      <c r="F2726" t="str">
        <f t="shared" si="42"/>
        <v>Average Per Ton1-in-2July System Peak Day50% Cycling10</v>
      </c>
      <c r="G2726">
        <v>0.25884550000000001</v>
      </c>
      <c r="H2726">
        <v>0.25884550000000001</v>
      </c>
      <c r="I2726">
        <v>81.932599999999994</v>
      </c>
      <c r="J2726">
        <v>0</v>
      </c>
      <c r="K2726">
        <v>0</v>
      </c>
      <c r="L2726">
        <v>0</v>
      </c>
      <c r="M2726">
        <v>0</v>
      </c>
      <c r="N2726">
        <v>0</v>
      </c>
      <c r="O2726">
        <v>12158</v>
      </c>
    </row>
    <row r="2727" spans="1:15">
      <c r="A2727" t="s">
        <v>29</v>
      </c>
      <c r="B2727" t="s">
        <v>40</v>
      </c>
      <c r="C2727" t="s">
        <v>47</v>
      </c>
      <c r="D2727" t="s">
        <v>32</v>
      </c>
      <c r="E2727">
        <v>10</v>
      </c>
      <c r="F2727" t="str">
        <f t="shared" si="42"/>
        <v>Average Per Premise1-in-2July System Peak Day50% Cycling10</v>
      </c>
      <c r="G2727">
        <v>1.065218</v>
      </c>
      <c r="H2727">
        <v>1.065218</v>
      </c>
      <c r="I2727">
        <v>81.932599999999994</v>
      </c>
      <c r="J2727">
        <v>0</v>
      </c>
      <c r="K2727">
        <v>0</v>
      </c>
      <c r="L2727">
        <v>0</v>
      </c>
      <c r="M2727">
        <v>0</v>
      </c>
      <c r="N2727">
        <v>0</v>
      </c>
      <c r="O2727">
        <v>12158</v>
      </c>
    </row>
    <row r="2728" spans="1:15">
      <c r="A2728" t="s">
        <v>30</v>
      </c>
      <c r="B2728" t="s">
        <v>40</v>
      </c>
      <c r="C2728" t="s">
        <v>47</v>
      </c>
      <c r="D2728" t="s">
        <v>32</v>
      </c>
      <c r="E2728">
        <v>10</v>
      </c>
      <c r="F2728" t="str">
        <f t="shared" si="42"/>
        <v>Average Per Device1-in-2July System Peak Day50% Cycling10</v>
      </c>
      <c r="G2728">
        <v>0.9062926</v>
      </c>
      <c r="H2728">
        <v>0.9062926</v>
      </c>
      <c r="I2728">
        <v>81.932599999999994</v>
      </c>
      <c r="J2728">
        <v>0</v>
      </c>
      <c r="K2728">
        <v>0</v>
      </c>
      <c r="L2728">
        <v>0</v>
      </c>
      <c r="M2728">
        <v>0</v>
      </c>
      <c r="N2728">
        <v>0</v>
      </c>
      <c r="O2728">
        <v>12158</v>
      </c>
    </row>
    <row r="2729" spans="1:15">
      <c r="A2729" t="s">
        <v>52</v>
      </c>
      <c r="B2729" t="s">
        <v>40</v>
      </c>
      <c r="C2729" t="s">
        <v>47</v>
      </c>
      <c r="D2729" t="s">
        <v>32</v>
      </c>
      <c r="E2729">
        <v>10</v>
      </c>
      <c r="F2729" t="str">
        <f t="shared" si="42"/>
        <v>Aggregate1-in-2July System Peak Day50% Cycling10</v>
      </c>
      <c r="G2729">
        <v>12.95092</v>
      </c>
      <c r="H2729">
        <v>12.95092</v>
      </c>
      <c r="I2729">
        <v>81.932599999999994</v>
      </c>
      <c r="J2729">
        <v>0</v>
      </c>
      <c r="K2729">
        <v>0</v>
      </c>
      <c r="L2729">
        <v>0</v>
      </c>
      <c r="M2729">
        <v>0</v>
      </c>
      <c r="N2729">
        <v>0</v>
      </c>
      <c r="O2729">
        <v>12158</v>
      </c>
    </row>
    <row r="2730" spans="1:15">
      <c r="A2730" t="s">
        <v>31</v>
      </c>
      <c r="B2730" t="s">
        <v>40</v>
      </c>
      <c r="C2730" t="s">
        <v>47</v>
      </c>
      <c r="D2730" t="s">
        <v>32</v>
      </c>
      <c r="E2730">
        <v>11</v>
      </c>
      <c r="F2730" t="str">
        <f t="shared" si="42"/>
        <v>Average Per Ton1-in-2July System Peak Day50% Cycling11</v>
      </c>
      <c r="G2730">
        <v>0.31301639999999997</v>
      </c>
      <c r="H2730">
        <v>0.31301639999999997</v>
      </c>
      <c r="I2730">
        <v>82.253299999999996</v>
      </c>
      <c r="J2730">
        <v>0</v>
      </c>
      <c r="K2730">
        <v>0</v>
      </c>
      <c r="L2730">
        <v>0</v>
      </c>
      <c r="M2730">
        <v>0</v>
      </c>
      <c r="N2730">
        <v>0</v>
      </c>
      <c r="O2730">
        <v>12158</v>
      </c>
    </row>
    <row r="2731" spans="1:15">
      <c r="A2731" t="s">
        <v>29</v>
      </c>
      <c r="B2731" t="s">
        <v>40</v>
      </c>
      <c r="C2731" t="s">
        <v>47</v>
      </c>
      <c r="D2731" t="s">
        <v>32</v>
      </c>
      <c r="E2731">
        <v>11</v>
      </c>
      <c r="F2731" t="str">
        <f t="shared" si="42"/>
        <v>Average Per Premise1-in-2July System Peak Day50% Cycling11</v>
      </c>
      <c r="G2731">
        <v>1.288146</v>
      </c>
      <c r="H2731">
        <v>1.288146</v>
      </c>
      <c r="I2731">
        <v>82.253299999999996</v>
      </c>
      <c r="J2731">
        <v>0</v>
      </c>
      <c r="K2731">
        <v>0</v>
      </c>
      <c r="L2731">
        <v>0</v>
      </c>
      <c r="M2731">
        <v>0</v>
      </c>
      <c r="N2731">
        <v>0</v>
      </c>
      <c r="O2731">
        <v>12158</v>
      </c>
    </row>
    <row r="2732" spans="1:15">
      <c r="A2732" t="s">
        <v>30</v>
      </c>
      <c r="B2732" t="s">
        <v>40</v>
      </c>
      <c r="C2732" t="s">
        <v>47</v>
      </c>
      <c r="D2732" t="s">
        <v>32</v>
      </c>
      <c r="E2732">
        <v>11</v>
      </c>
      <c r="F2732" t="str">
        <f t="shared" si="42"/>
        <v>Average Per Device1-in-2July System Peak Day50% Cycling11</v>
      </c>
      <c r="G2732">
        <v>1.09596</v>
      </c>
      <c r="H2732">
        <v>1.09596</v>
      </c>
      <c r="I2732">
        <v>82.253299999999996</v>
      </c>
      <c r="J2732">
        <v>0</v>
      </c>
      <c r="K2732">
        <v>0</v>
      </c>
      <c r="L2732">
        <v>0</v>
      </c>
      <c r="M2732">
        <v>0</v>
      </c>
      <c r="N2732">
        <v>0</v>
      </c>
      <c r="O2732">
        <v>12158</v>
      </c>
    </row>
    <row r="2733" spans="1:15">
      <c r="A2733" t="s">
        <v>52</v>
      </c>
      <c r="B2733" t="s">
        <v>40</v>
      </c>
      <c r="C2733" t="s">
        <v>47</v>
      </c>
      <c r="D2733" t="s">
        <v>32</v>
      </c>
      <c r="E2733">
        <v>11</v>
      </c>
      <c r="F2733" t="str">
        <f t="shared" si="42"/>
        <v>Aggregate1-in-2July System Peak Day50% Cycling11</v>
      </c>
      <c r="G2733">
        <v>15.66127</v>
      </c>
      <c r="H2733">
        <v>15.66127</v>
      </c>
      <c r="I2733">
        <v>82.253299999999996</v>
      </c>
      <c r="J2733">
        <v>0</v>
      </c>
      <c r="K2733">
        <v>0</v>
      </c>
      <c r="L2733">
        <v>0</v>
      </c>
      <c r="M2733">
        <v>0</v>
      </c>
      <c r="N2733">
        <v>0</v>
      </c>
      <c r="O2733">
        <v>12158</v>
      </c>
    </row>
    <row r="2734" spans="1:15">
      <c r="A2734" t="s">
        <v>31</v>
      </c>
      <c r="B2734" t="s">
        <v>40</v>
      </c>
      <c r="C2734" t="s">
        <v>47</v>
      </c>
      <c r="D2734" t="s">
        <v>32</v>
      </c>
      <c r="E2734">
        <v>12</v>
      </c>
      <c r="F2734" t="str">
        <f t="shared" si="42"/>
        <v>Average Per Ton1-in-2July System Peak Day50% Cycling12</v>
      </c>
      <c r="G2734">
        <v>0.37474400000000002</v>
      </c>
      <c r="H2734">
        <v>0.37474400000000002</v>
      </c>
      <c r="I2734">
        <v>86.075599999999994</v>
      </c>
      <c r="J2734">
        <v>0</v>
      </c>
      <c r="K2734">
        <v>0</v>
      </c>
      <c r="L2734">
        <v>0</v>
      </c>
      <c r="M2734">
        <v>0</v>
      </c>
      <c r="N2734">
        <v>0</v>
      </c>
      <c r="O2734">
        <v>12158</v>
      </c>
    </row>
    <row r="2735" spans="1:15">
      <c r="A2735" t="s">
        <v>29</v>
      </c>
      <c r="B2735" t="s">
        <v>40</v>
      </c>
      <c r="C2735" t="s">
        <v>47</v>
      </c>
      <c r="D2735" t="s">
        <v>32</v>
      </c>
      <c r="E2735">
        <v>12</v>
      </c>
      <c r="F2735" t="str">
        <f t="shared" si="42"/>
        <v>Average Per Premise1-in-2July System Peak Day50% Cycling12</v>
      </c>
      <c r="G2735">
        <v>1.542171</v>
      </c>
      <c r="H2735">
        <v>1.542171</v>
      </c>
      <c r="I2735">
        <v>86.075599999999994</v>
      </c>
      <c r="J2735">
        <v>0</v>
      </c>
      <c r="K2735">
        <v>0</v>
      </c>
      <c r="L2735">
        <v>0</v>
      </c>
      <c r="M2735">
        <v>0</v>
      </c>
      <c r="N2735">
        <v>0</v>
      </c>
      <c r="O2735">
        <v>12158</v>
      </c>
    </row>
    <row r="2736" spans="1:15">
      <c r="A2736" t="s">
        <v>30</v>
      </c>
      <c r="B2736" t="s">
        <v>40</v>
      </c>
      <c r="C2736" t="s">
        <v>47</v>
      </c>
      <c r="D2736" t="s">
        <v>32</v>
      </c>
      <c r="E2736">
        <v>12</v>
      </c>
      <c r="F2736" t="str">
        <f t="shared" si="42"/>
        <v>Average Per Device1-in-2July System Peak Day50% Cycling12</v>
      </c>
      <c r="G2736">
        <v>1.3120860000000001</v>
      </c>
      <c r="H2736">
        <v>1.3120860000000001</v>
      </c>
      <c r="I2736">
        <v>86.075599999999994</v>
      </c>
      <c r="J2736">
        <v>0</v>
      </c>
      <c r="K2736">
        <v>0</v>
      </c>
      <c r="L2736">
        <v>0</v>
      </c>
      <c r="M2736">
        <v>0</v>
      </c>
      <c r="N2736">
        <v>0</v>
      </c>
      <c r="O2736">
        <v>12158</v>
      </c>
    </row>
    <row r="2737" spans="1:15">
      <c r="A2737" t="s">
        <v>52</v>
      </c>
      <c r="B2737" t="s">
        <v>40</v>
      </c>
      <c r="C2737" t="s">
        <v>47</v>
      </c>
      <c r="D2737" t="s">
        <v>32</v>
      </c>
      <c r="E2737">
        <v>12</v>
      </c>
      <c r="F2737" t="str">
        <f t="shared" si="42"/>
        <v>Aggregate1-in-2July System Peak Day50% Cycling12</v>
      </c>
      <c r="G2737">
        <v>18.74972</v>
      </c>
      <c r="H2737">
        <v>18.74972</v>
      </c>
      <c r="I2737">
        <v>86.075599999999994</v>
      </c>
      <c r="J2737">
        <v>0</v>
      </c>
      <c r="K2737">
        <v>0</v>
      </c>
      <c r="L2737">
        <v>0</v>
      </c>
      <c r="M2737">
        <v>0</v>
      </c>
      <c r="N2737">
        <v>0</v>
      </c>
      <c r="O2737">
        <v>12158</v>
      </c>
    </row>
    <row r="2738" spans="1:15">
      <c r="A2738" t="s">
        <v>31</v>
      </c>
      <c r="B2738" t="s">
        <v>40</v>
      </c>
      <c r="C2738" t="s">
        <v>47</v>
      </c>
      <c r="D2738" t="s">
        <v>32</v>
      </c>
      <c r="E2738">
        <v>13</v>
      </c>
      <c r="F2738" t="str">
        <f t="shared" si="42"/>
        <v>Average Per Ton1-in-2July System Peak Day50% Cycling13</v>
      </c>
      <c r="G2738">
        <v>0.44029049999999997</v>
      </c>
      <c r="H2738">
        <v>0.44029049999999997</v>
      </c>
      <c r="I2738">
        <v>86.0471</v>
      </c>
      <c r="J2738">
        <v>0</v>
      </c>
      <c r="K2738">
        <v>0</v>
      </c>
      <c r="L2738">
        <v>0</v>
      </c>
      <c r="M2738">
        <v>0</v>
      </c>
      <c r="N2738">
        <v>0</v>
      </c>
      <c r="O2738">
        <v>12158</v>
      </c>
    </row>
    <row r="2739" spans="1:15">
      <c r="A2739" t="s">
        <v>29</v>
      </c>
      <c r="B2739" t="s">
        <v>40</v>
      </c>
      <c r="C2739" t="s">
        <v>47</v>
      </c>
      <c r="D2739" t="s">
        <v>32</v>
      </c>
      <c r="E2739">
        <v>13</v>
      </c>
      <c r="F2739" t="str">
        <f t="shared" si="42"/>
        <v>Average Per Premise1-in-2July System Peak Day50% Cycling13</v>
      </c>
      <c r="G2739">
        <v>1.811912</v>
      </c>
      <c r="H2739">
        <v>1.811912</v>
      </c>
      <c r="I2739">
        <v>86.0471</v>
      </c>
      <c r="J2739">
        <v>0</v>
      </c>
      <c r="K2739">
        <v>0</v>
      </c>
      <c r="L2739">
        <v>0</v>
      </c>
      <c r="M2739">
        <v>0</v>
      </c>
      <c r="N2739">
        <v>0</v>
      </c>
      <c r="O2739">
        <v>12158</v>
      </c>
    </row>
    <row r="2740" spans="1:15">
      <c r="A2740" t="s">
        <v>30</v>
      </c>
      <c r="B2740" t="s">
        <v>40</v>
      </c>
      <c r="C2740" t="s">
        <v>47</v>
      </c>
      <c r="D2740" t="s">
        <v>32</v>
      </c>
      <c r="E2740">
        <v>13</v>
      </c>
      <c r="F2740" t="str">
        <f t="shared" si="42"/>
        <v>Average Per Device1-in-2July System Peak Day50% Cycling13</v>
      </c>
      <c r="G2740">
        <v>1.5415840000000001</v>
      </c>
      <c r="H2740">
        <v>1.5415840000000001</v>
      </c>
      <c r="I2740">
        <v>86.0471</v>
      </c>
      <c r="J2740">
        <v>0</v>
      </c>
      <c r="K2740">
        <v>0</v>
      </c>
      <c r="L2740">
        <v>0</v>
      </c>
      <c r="M2740">
        <v>0</v>
      </c>
      <c r="N2740">
        <v>0</v>
      </c>
      <c r="O2740">
        <v>12158</v>
      </c>
    </row>
    <row r="2741" spans="1:15">
      <c r="A2741" t="s">
        <v>52</v>
      </c>
      <c r="B2741" t="s">
        <v>40</v>
      </c>
      <c r="C2741" t="s">
        <v>47</v>
      </c>
      <c r="D2741" t="s">
        <v>32</v>
      </c>
      <c r="E2741">
        <v>13</v>
      </c>
      <c r="F2741" t="str">
        <f t="shared" si="42"/>
        <v>Aggregate1-in-2July System Peak Day50% Cycling13</v>
      </c>
      <c r="G2741">
        <v>22.029229999999998</v>
      </c>
      <c r="H2741">
        <v>22.029229999999998</v>
      </c>
      <c r="I2741">
        <v>86.0471</v>
      </c>
      <c r="J2741">
        <v>0</v>
      </c>
      <c r="K2741">
        <v>0</v>
      </c>
      <c r="L2741">
        <v>0</v>
      </c>
      <c r="M2741">
        <v>0</v>
      </c>
      <c r="N2741">
        <v>0</v>
      </c>
      <c r="O2741">
        <v>12158</v>
      </c>
    </row>
    <row r="2742" spans="1:15">
      <c r="A2742" t="s">
        <v>31</v>
      </c>
      <c r="B2742" t="s">
        <v>40</v>
      </c>
      <c r="C2742" t="s">
        <v>47</v>
      </c>
      <c r="D2742" t="s">
        <v>32</v>
      </c>
      <c r="E2742">
        <v>14</v>
      </c>
      <c r="F2742" t="str">
        <f t="shared" si="42"/>
        <v>Average Per Ton1-in-2July System Peak Day50% Cycling14</v>
      </c>
      <c r="G2742">
        <v>0.37425789999999998</v>
      </c>
      <c r="H2742">
        <v>0.48394979999999999</v>
      </c>
      <c r="I2742">
        <v>87.3</v>
      </c>
      <c r="J2742">
        <v>7.5333800000000006E-2</v>
      </c>
      <c r="K2742">
        <v>9.5632800000000004E-2</v>
      </c>
      <c r="L2742">
        <v>0.10969189999999999</v>
      </c>
      <c r="M2742">
        <v>0.123751</v>
      </c>
      <c r="N2742">
        <v>0.14405009999999999</v>
      </c>
      <c r="O2742">
        <v>12158</v>
      </c>
    </row>
    <row r="2743" spans="1:15">
      <c r="A2743" t="s">
        <v>29</v>
      </c>
      <c r="B2743" t="s">
        <v>40</v>
      </c>
      <c r="C2743" t="s">
        <v>47</v>
      </c>
      <c r="D2743" t="s">
        <v>32</v>
      </c>
      <c r="E2743">
        <v>14</v>
      </c>
      <c r="F2743" t="str">
        <f t="shared" si="42"/>
        <v>Average Per Premise1-in-2July System Peak Day50% Cycling14</v>
      </c>
      <c r="G2743">
        <v>1.540171</v>
      </c>
      <c r="H2743">
        <v>1.991582</v>
      </c>
      <c r="I2743">
        <v>87.3</v>
      </c>
      <c r="J2743">
        <v>0.31001840000000003</v>
      </c>
      <c r="K2743">
        <v>0.39355459999999998</v>
      </c>
      <c r="L2743">
        <v>0.45141140000000002</v>
      </c>
      <c r="M2743">
        <v>0.50926830000000001</v>
      </c>
      <c r="N2743">
        <v>0.59280440000000001</v>
      </c>
      <c r="O2743">
        <v>12158</v>
      </c>
    </row>
    <row r="2744" spans="1:15">
      <c r="A2744" t="s">
        <v>30</v>
      </c>
      <c r="B2744" t="s">
        <v>40</v>
      </c>
      <c r="C2744" t="s">
        <v>47</v>
      </c>
      <c r="D2744" t="s">
        <v>32</v>
      </c>
      <c r="E2744">
        <v>14</v>
      </c>
      <c r="F2744" t="str">
        <f t="shared" si="42"/>
        <v>Average Per Device1-in-2July System Peak Day50% Cycling14</v>
      </c>
      <c r="G2744">
        <v>1.310384</v>
      </c>
      <c r="H2744">
        <v>1.694447</v>
      </c>
      <c r="I2744">
        <v>87.3</v>
      </c>
      <c r="J2744">
        <v>0.26376519999999998</v>
      </c>
      <c r="K2744">
        <v>0.33483810000000003</v>
      </c>
      <c r="L2744">
        <v>0.38406299999999999</v>
      </c>
      <c r="M2744">
        <v>0.4332879</v>
      </c>
      <c r="N2744">
        <v>0.50436080000000005</v>
      </c>
      <c r="O2744">
        <v>12158</v>
      </c>
    </row>
    <row r="2745" spans="1:15">
      <c r="A2745" t="s">
        <v>52</v>
      </c>
      <c r="B2745" t="s">
        <v>40</v>
      </c>
      <c r="C2745" t="s">
        <v>47</v>
      </c>
      <c r="D2745" t="s">
        <v>32</v>
      </c>
      <c r="E2745">
        <v>14</v>
      </c>
      <c r="F2745" t="str">
        <f t="shared" si="42"/>
        <v>Aggregate1-in-2July System Peak Day50% Cycling14</v>
      </c>
      <c r="G2745">
        <v>18.725390000000001</v>
      </c>
      <c r="H2745">
        <v>24.213650000000001</v>
      </c>
      <c r="I2745">
        <v>87.3</v>
      </c>
      <c r="J2745">
        <v>3.7692040000000002</v>
      </c>
      <c r="K2745">
        <v>4.7848369999999996</v>
      </c>
      <c r="L2745">
        <v>5.4882600000000004</v>
      </c>
      <c r="M2745">
        <v>6.1916840000000004</v>
      </c>
      <c r="N2745">
        <v>7.2073159999999996</v>
      </c>
      <c r="O2745">
        <v>12158</v>
      </c>
    </row>
    <row r="2746" spans="1:15">
      <c r="A2746" t="s">
        <v>31</v>
      </c>
      <c r="B2746" t="s">
        <v>40</v>
      </c>
      <c r="C2746" t="s">
        <v>47</v>
      </c>
      <c r="D2746" t="s">
        <v>32</v>
      </c>
      <c r="E2746">
        <v>15</v>
      </c>
      <c r="F2746" t="str">
        <f t="shared" si="42"/>
        <v>Average Per Ton1-in-2July System Peak Day50% Cycling15</v>
      </c>
      <c r="G2746">
        <v>0.40014709999999998</v>
      </c>
      <c r="H2746">
        <v>0.52216779999999996</v>
      </c>
      <c r="I2746">
        <v>86.300200000000004</v>
      </c>
      <c r="J2746">
        <v>8.3800799999999995E-2</v>
      </c>
      <c r="K2746">
        <v>0.1063814</v>
      </c>
      <c r="L2746">
        <v>0.1220207</v>
      </c>
      <c r="M2746">
        <v>0.1376599</v>
      </c>
      <c r="N2746">
        <v>0.16024050000000001</v>
      </c>
      <c r="O2746">
        <v>12158</v>
      </c>
    </row>
    <row r="2747" spans="1:15">
      <c r="A2747" t="s">
        <v>29</v>
      </c>
      <c r="B2747" t="s">
        <v>40</v>
      </c>
      <c r="C2747" t="s">
        <v>47</v>
      </c>
      <c r="D2747" t="s">
        <v>32</v>
      </c>
      <c r="E2747">
        <v>15</v>
      </c>
      <c r="F2747" t="str">
        <f t="shared" si="42"/>
        <v>Average Per Premise1-in-2July System Peak Day50% Cycling15</v>
      </c>
      <c r="G2747">
        <v>1.646712</v>
      </c>
      <c r="H2747">
        <v>2.1488589999999999</v>
      </c>
      <c r="I2747">
        <v>86.300200000000004</v>
      </c>
      <c r="J2747">
        <v>0.34486270000000002</v>
      </c>
      <c r="K2747">
        <v>0.4377878</v>
      </c>
      <c r="L2747">
        <v>0.50214740000000002</v>
      </c>
      <c r="M2747">
        <v>0.56650710000000004</v>
      </c>
      <c r="N2747">
        <v>0.65943209999999997</v>
      </c>
      <c r="O2747">
        <v>12158</v>
      </c>
    </row>
    <row r="2748" spans="1:15">
      <c r="A2748" t="s">
        <v>30</v>
      </c>
      <c r="B2748" t="s">
        <v>40</v>
      </c>
      <c r="C2748" t="s">
        <v>47</v>
      </c>
      <c r="D2748" t="s">
        <v>32</v>
      </c>
      <c r="E2748">
        <v>15</v>
      </c>
      <c r="F2748" t="str">
        <f t="shared" si="42"/>
        <v>Average Per Device1-in-2July System Peak Day50% Cycling15</v>
      </c>
      <c r="G2748">
        <v>1.40103</v>
      </c>
      <c r="H2748">
        <v>1.82826</v>
      </c>
      <c r="I2748">
        <v>86.300200000000004</v>
      </c>
      <c r="J2748">
        <v>0.29341080000000003</v>
      </c>
      <c r="K2748">
        <v>0.37247190000000002</v>
      </c>
      <c r="L2748">
        <v>0.42722939999999998</v>
      </c>
      <c r="M2748">
        <v>0.4819869</v>
      </c>
      <c r="N2748">
        <v>0.56104799999999999</v>
      </c>
      <c r="O2748">
        <v>12158</v>
      </c>
    </row>
    <row r="2749" spans="1:15">
      <c r="A2749" t="s">
        <v>52</v>
      </c>
      <c r="B2749" t="s">
        <v>40</v>
      </c>
      <c r="C2749" t="s">
        <v>47</v>
      </c>
      <c r="D2749" t="s">
        <v>32</v>
      </c>
      <c r="E2749">
        <v>15</v>
      </c>
      <c r="F2749" t="str">
        <f t="shared" si="42"/>
        <v>Aggregate1-in-2July System Peak Day50% Cycling15</v>
      </c>
      <c r="G2749">
        <v>20.020720000000001</v>
      </c>
      <c r="H2749">
        <v>26.125830000000001</v>
      </c>
      <c r="I2749">
        <v>86.300200000000004</v>
      </c>
      <c r="J2749">
        <v>4.1928409999999996</v>
      </c>
      <c r="K2749">
        <v>5.3226240000000002</v>
      </c>
      <c r="L2749">
        <v>6.1051089999999997</v>
      </c>
      <c r="M2749">
        <v>6.8875929999999999</v>
      </c>
      <c r="N2749">
        <v>8.0173760000000005</v>
      </c>
      <c r="O2749">
        <v>12158</v>
      </c>
    </row>
    <row r="2750" spans="1:15">
      <c r="A2750" t="s">
        <v>31</v>
      </c>
      <c r="B2750" t="s">
        <v>40</v>
      </c>
      <c r="C2750" t="s">
        <v>47</v>
      </c>
      <c r="D2750" t="s">
        <v>32</v>
      </c>
      <c r="E2750">
        <v>16</v>
      </c>
      <c r="F2750" t="str">
        <f t="shared" si="42"/>
        <v>Average Per Ton1-in-2July System Peak Day50% Cycling16</v>
      </c>
      <c r="G2750">
        <v>0.43274639999999998</v>
      </c>
      <c r="H2750">
        <v>0.5722583</v>
      </c>
      <c r="I2750">
        <v>86.226799999999997</v>
      </c>
      <c r="J2750">
        <v>9.5813400000000007E-2</v>
      </c>
      <c r="K2750">
        <v>0.1216308</v>
      </c>
      <c r="L2750">
        <v>0.13951189999999999</v>
      </c>
      <c r="M2750">
        <v>0.15739300000000001</v>
      </c>
      <c r="N2750">
        <v>0.1832104</v>
      </c>
      <c r="O2750">
        <v>12158</v>
      </c>
    </row>
    <row r="2751" spans="1:15">
      <c r="A2751" t="s">
        <v>29</v>
      </c>
      <c r="B2751" t="s">
        <v>40</v>
      </c>
      <c r="C2751" t="s">
        <v>47</v>
      </c>
      <c r="D2751" t="s">
        <v>32</v>
      </c>
      <c r="E2751">
        <v>16</v>
      </c>
      <c r="F2751" t="str">
        <f t="shared" si="42"/>
        <v>Average Per Premise1-in-2July System Peak Day50% Cycling16</v>
      </c>
      <c r="G2751">
        <v>1.7808660000000001</v>
      </c>
      <c r="H2751">
        <v>2.3549950000000002</v>
      </c>
      <c r="I2751">
        <v>86.226799999999997</v>
      </c>
      <c r="J2751">
        <v>0.39429769999999997</v>
      </c>
      <c r="K2751">
        <v>0.50054330000000002</v>
      </c>
      <c r="L2751">
        <v>0.57412859999999999</v>
      </c>
      <c r="M2751">
        <v>0.64771400000000001</v>
      </c>
      <c r="N2751">
        <v>0.75395959999999995</v>
      </c>
      <c r="O2751">
        <v>12158</v>
      </c>
    </row>
    <row r="2752" spans="1:15">
      <c r="A2752" t="s">
        <v>30</v>
      </c>
      <c r="B2752" t="s">
        <v>40</v>
      </c>
      <c r="C2752" t="s">
        <v>47</v>
      </c>
      <c r="D2752" t="s">
        <v>32</v>
      </c>
      <c r="E2752">
        <v>16</v>
      </c>
      <c r="F2752" t="str">
        <f t="shared" si="42"/>
        <v>Average Per Device1-in-2July System Peak Day50% Cycling16</v>
      </c>
      <c r="G2752">
        <v>1.5151699999999999</v>
      </c>
      <c r="H2752">
        <v>2.003641</v>
      </c>
      <c r="I2752">
        <v>86.226799999999997</v>
      </c>
      <c r="J2752">
        <v>0.3354703</v>
      </c>
      <c r="K2752">
        <v>0.42586459999999998</v>
      </c>
      <c r="L2752">
        <v>0.4884713</v>
      </c>
      <c r="M2752">
        <v>0.55107819999999996</v>
      </c>
      <c r="N2752">
        <v>0.64147240000000005</v>
      </c>
      <c r="O2752">
        <v>12158</v>
      </c>
    </row>
    <row r="2753" spans="1:15">
      <c r="A2753" t="s">
        <v>52</v>
      </c>
      <c r="B2753" t="s">
        <v>40</v>
      </c>
      <c r="C2753" t="s">
        <v>47</v>
      </c>
      <c r="D2753" t="s">
        <v>32</v>
      </c>
      <c r="E2753">
        <v>16</v>
      </c>
      <c r="F2753" t="str">
        <f t="shared" si="42"/>
        <v>Aggregate1-in-2July System Peak Day50% Cycling16</v>
      </c>
      <c r="G2753">
        <v>21.651769999999999</v>
      </c>
      <c r="H2753">
        <v>28.63203</v>
      </c>
      <c r="I2753">
        <v>86.226799999999997</v>
      </c>
      <c r="J2753">
        <v>4.7938710000000002</v>
      </c>
      <c r="K2753">
        <v>6.0856050000000002</v>
      </c>
      <c r="L2753">
        <v>6.9802559999999998</v>
      </c>
      <c r="M2753">
        <v>7.8749070000000003</v>
      </c>
      <c r="N2753">
        <v>9.1666410000000003</v>
      </c>
      <c r="O2753">
        <v>12158</v>
      </c>
    </row>
    <row r="2754" spans="1:15">
      <c r="A2754" t="s">
        <v>31</v>
      </c>
      <c r="B2754" t="s">
        <v>40</v>
      </c>
      <c r="C2754" t="s">
        <v>47</v>
      </c>
      <c r="D2754" t="s">
        <v>32</v>
      </c>
      <c r="E2754">
        <v>17</v>
      </c>
      <c r="F2754" t="str">
        <f t="shared" si="42"/>
        <v>Average Per Ton1-in-2July System Peak Day50% Cycling17</v>
      </c>
      <c r="G2754">
        <v>0.47482170000000001</v>
      </c>
      <c r="H2754">
        <v>0.61452289999999998</v>
      </c>
      <c r="I2754">
        <v>84.421599999999998</v>
      </c>
      <c r="J2754">
        <v>9.5943399999999998E-2</v>
      </c>
      <c r="K2754">
        <v>0.1217958</v>
      </c>
      <c r="L2754">
        <v>0.13970109999999999</v>
      </c>
      <c r="M2754">
        <v>0.15760650000000001</v>
      </c>
      <c r="N2754">
        <v>0.18345890000000001</v>
      </c>
      <c r="O2754">
        <v>12158</v>
      </c>
    </row>
    <row r="2755" spans="1:15">
      <c r="A2755" t="s">
        <v>29</v>
      </c>
      <c r="B2755" t="s">
        <v>40</v>
      </c>
      <c r="C2755" t="s">
        <v>47</v>
      </c>
      <c r="D2755" t="s">
        <v>32</v>
      </c>
      <c r="E2755">
        <v>17</v>
      </c>
      <c r="F2755" t="str">
        <f t="shared" ref="F2755:F2818" si="43">CONCATENATE(A2755,B2755,C2755,D2755,E2755)</f>
        <v>Average Per Premise1-in-2July System Peak Day50% Cycling17</v>
      </c>
      <c r="G2755">
        <v>1.954018</v>
      </c>
      <c r="H2755">
        <v>2.5289250000000001</v>
      </c>
      <c r="I2755">
        <v>84.421599999999998</v>
      </c>
      <c r="J2755">
        <v>0.39483239999999997</v>
      </c>
      <c r="K2755">
        <v>0.5012221</v>
      </c>
      <c r="L2755">
        <v>0.57490730000000001</v>
      </c>
      <c r="M2755">
        <v>0.64859250000000002</v>
      </c>
      <c r="N2755">
        <v>0.75498220000000005</v>
      </c>
      <c r="O2755">
        <v>12158</v>
      </c>
    </row>
    <row r="2756" spans="1:15">
      <c r="A2756" t="s">
        <v>30</v>
      </c>
      <c r="B2756" t="s">
        <v>40</v>
      </c>
      <c r="C2756" t="s">
        <v>47</v>
      </c>
      <c r="D2756" t="s">
        <v>32</v>
      </c>
      <c r="E2756">
        <v>17</v>
      </c>
      <c r="F2756" t="str">
        <f t="shared" si="43"/>
        <v>Average Per Device1-in-2July System Peak Day50% Cycling17</v>
      </c>
      <c r="G2756">
        <v>1.662488</v>
      </c>
      <c r="H2756">
        <v>2.151621</v>
      </c>
      <c r="I2756">
        <v>84.421599999999998</v>
      </c>
      <c r="J2756">
        <v>0.33592529999999998</v>
      </c>
      <c r="K2756">
        <v>0.42644219999999999</v>
      </c>
      <c r="L2756">
        <v>0.48913380000000001</v>
      </c>
      <c r="M2756">
        <v>0.55182549999999997</v>
      </c>
      <c r="N2756">
        <v>0.64234239999999998</v>
      </c>
      <c r="O2756">
        <v>12158</v>
      </c>
    </row>
    <row r="2757" spans="1:15">
      <c r="A2757" t="s">
        <v>52</v>
      </c>
      <c r="B2757" t="s">
        <v>40</v>
      </c>
      <c r="C2757" t="s">
        <v>47</v>
      </c>
      <c r="D2757" t="s">
        <v>32</v>
      </c>
      <c r="E2757">
        <v>17</v>
      </c>
      <c r="F2757" t="str">
        <f t="shared" si="43"/>
        <v>Aggregate1-in-2July System Peak Day50% Cycling17</v>
      </c>
      <c r="G2757">
        <v>23.75695</v>
      </c>
      <c r="H2757">
        <v>30.746670000000002</v>
      </c>
      <c r="I2757">
        <v>84.421599999999998</v>
      </c>
      <c r="J2757">
        <v>4.8003729999999996</v>
      </c>
      <c r="K2757">
        <v>6.0938590000000001</v>
      </c>
      <c r="L2757">
        <v>6.9897229999999997</v>
      </c>
      <c r="M2757">
        <v>7.8855870000000001</v>
      </c>
      <c r="N2757">
        <v>9.1790730000000007</v>
      </c>
      <c r="O2757">
        <v>12158</v>
      </c>
    </row>
    <row r="2758" spans="1:15">
      <c r="A2758" t="s">
        <v>31</v>
      </c>
      <c r="B2758" t="s">
        <v>40</v>
      </c>
      <c r="C2758" t="s">
        <v>47</v>
      </c>
      <c r="D2758" t="s">
        <v>32</v>
      </c>
      <c r="E2758">
        <v>18</v>
      </c>
      <c r="F2758" t="str">
        <f t="shared" si="43"/>
        <v>Average Per Ton1-in-2July System Peak Day50% Cycling18</v>
      </c>
      <c r="G2758">
        <v>0.51428160000000001</v>
      </c>
      <c r="H2758">
        <v>0.63841970000000003</v>
      </c>
      <c r="I2758">
        <v>82.7059</v>
      </c>
      <c r="J2758">
        <v>8.52551E-2</v>
      </c>
      <c r="K2758">
        <v>0.1082275</v>
      </c>
      <c r="L2758">
        <v>0.1241382</v>
      </c>
      <c r="M2758">
        <v>0.1400488</v>
      </c>
      <c r="N2758">
        <v>0.1630212</v>
      </c>
      <c r="O2758">
        <v>12158</v>
      </c>
    </row>
    <row r="2759" spans="1:15">
      <c r="A2759" t="s">
        <v>29</v>
      </c>
      <c r="B2759" t="s">
        <v>40</v>
      </c>
      <c r="C2759" t="s">
        <v>47</v>
      </c>
      <c r="D2759" t="s">
        <v>32</v>
      </c>
      <c r="E2759">
        <v>18</v>
      </c>
      <c r="F2759" t="str">
        <f t="shared" si="43"/>
        <v>Average Per Premise1-in-2July System Peak Day50% Cycling18</v>
      </c>
      <c r="G2759">
        <v>2.1164049999999999</v>
      </c>
      <c r="H2759">
        <v>2.6272669999999998</v>
      </c>
      <c r="I2759">
        <v>82.7059</v>
      </c>
      <c r="J2759">
        <v>0.35084729999999997</v>
      </c>
      <c r="K2759">
        <v>0.44538509999999998</v>
      </c>
      <c r="L2759">
        <v>0.51086160000000003</v>
      </c>
      <c r="M2759">
        <v>0.57633809999999996</v>
      </c>
      <c r="N2759">
        <v>0.67087569999999996</v>
      </c>
      <c r="O2759">
        <v>12158</v>
      </c>
    </row>
    <row r="2760" spans="1:15">
      <c r="A2760" t="s">
        <v>30</v>
      </c>
      <c r="B2760" t="s">
        <v>40</v>
      </c>
      <c r="C2760" t="s">
        <v>47</v>
      </c>
      <c r="D2760" t="s">
        <v>32</v>
      </c>
      <c r="E2760">
        <v>18</v>
      </c>
      <c r="F2760" t="str">
        <f t="shared" si="43"/>
        <v>Average Per Device1-in-2July System Peak Day50% Cycling18</v>
      </c>
      <c r="G2760">
        <v>1.800648</v>
      </c>
      <c r="H2760">
        <v>2.2352910000000001</v>
      </c>
      <c r="I2760">
        <v>82.7059</v>
      </c>
      <c r="J2760">
        <v>0.29850260000000001</v>
      </c>
      <c r="K2760">
        <v>0.37893569999999999</v>
      </c>
      <c r="L2760">
        <v>0.43464340000000001</v>
      </c>
      <c r="M2760">
        <v>0.49035109999999998</v>
      </c>
      <c r="N2760">
        <v>0.57078430000000002</v>
      </c>
      <c r="O2760">
        <v>12158</v>
      </c>
    </row>
    <row r="2761" spans="1:15">
      <c r="A2761" t="s">
        <v>52</v>
      </c>
      <c r="B2761" t="s">
        <v>40</v>
      </c>
      <c r="C2761" t="s">
        <v>47</v>
      </c>
      <c r="D2761" t="s">
        <v>32</v>
      </c>
      <c r="E2761">
        <v>18</v>
      </c>
      <c r="F2761" t="str">
        <f t="shared" si="43"/>
        <v>Aggregate1-in-2July System Peak Day50% Cycling18</v>
      </c>
      <c r="G2761">
        <v>25.731259999999999</v>
      </c>
      <c r="H2761">
        <v>31.942309999999999</v>
      </c>
      <c r="I2761">
        <v>82.7059</v>
      </c>
      <c r="J2761">
        <v>4.2656020000000003</v>
      </c>
      <c r="K2761">
        <v>5.4149909999999997</v>
      </c>
      <c r="L2761">
        <v>6.211055</v>
      </c>
      <c r="M2761">
        <v>7.0071180000000002</v>
      </c>
      <c r="N2761">
        <v>8.1565069999999995</v>
      </c>
      <c r="O2761">
        <v>12158</v>
      </c>
    </row>
    <row r="2762" spans="1:15">
      <c r="A2762" t="s">
        <v>31</v>
      </c>
      <c r="B2762" t="s">
        <v>40</v>
      </c>
      <c r="C2762" t="s">
        <v>47</v>
      </c>
      <c r="D2762" t="s">
        <v>32</v>
      </c>
      <c r="E2762">
        <v>19</v>
      </c>
      <c r="F2762" t="str">
        <f t="shared" si="43"/>
        <v>Average Per Ton1-in-2July System Peak Day50% Cycling19</v>
      </c>
      <c r="G2762">
        <v>0.64227500000000004</v>
      </c>
      <c r="H2762">
        <v>0.59775080000000003</v>
      </c>
      <c r="I2762">
        <v>78.755700000000004</v>
      </c>
      <c r="J2762">
        <v>0</v>
      </c>
      <c r="K2762">
        <v>0</v>
      </c>
      <c r="L2762">
        <v>0</v>
      </c>
      <c r="M2762">
        <v>0</v>
      </c>
      <c r="N2762">
        <v>0</v>
      </c>
      <c r="O2762">
        <v>12158</v>
      </c>
    </row>
    <row r="2763" spans="1:15">
      <c r="A2763" t="s">
        <v>29</v>
      </c>
      <c r="B2763" t="s">
        <v>40</v>
      </c>
      <c r="C2763" t="s">
        <v>47</v>
      </c>
      <c r="D2763" t="s">
        <v>32</v>
      </c>
      <c r="E2763">
        <v>19</v>
      </c>
      <c r="F2763" t="str">
        <f t="shared" si="43"/>
        <v>Average Per Premise1-in-2July System Peak Day50% Cycling19</v>
      </c>
      <c r="G2763">
        <v>2.6431330000000002</v>
      </c>
      <c r="H2763">
        <v>2.4599030000000002</v>
      </c>
      <c r="I2763">
        <v>78.755700000000004</v>
      </c>
      <c r="J2763">
        <v>0</v>
      </c>
      <c r="K2763">
        <v>0</v>
      </c>
      <c r="L2763">
        <v>0</v>
      </c>
      <c r="M2763">
        <v>0</v>
      </c>
      <c r="N2763">
        <v>0</v>
      </c>
      <c r="O2763">
        <v>12158</v>
      </c>
    </row>
    <row r="2764" spans="1:15">
      <c r="A2764" t="s">
        <v>30</v>
      </c>
      <c r="B2764" t="s">
        <v>40</v>
      </c>
      <c r="C2764" t="s">
        <v>47</v>
      </c>
      <c r="D2764" t="s">
        <v>32</v>
      </c>
      <c r="E2764">
        <v>19</v>
      </c>
      <c r="F2764" t="str">
        <f t="shared" si="43"/>
        <v>Average Per Device1-in-2July System Peak Day50% Cycling19</v>
      </c>
      <c r="G2764">
        <v>2.2487900000000001</v>
      </c>
      <c r="H2764">
        <v>2.0928969999999998</v>
      </c>
      <c r="I2764">
        <v>78.755700000000004</v>
      </c>
      <c r="J2764">
        <v>0</v>
      </c>
      <c r="K2764">
        <v>0</v>
      </c>
      <c r="L2764">
        <v>0</v>
      </c>
      <c r="M2764">
        <v>0</v>
      </c>
      <c r="N2764">
        <v>0</v>
      </c>
      <c r="O2764">
        <v>12158</v>
      </c>
    </row>
    <row r="2765" spans="1:15">
      <c r="A2765" t="s">
        <v>52</v>
      </c>
      <c r="B2765" t="s">
        <v>40</v>
      </c>
      <c r="C2765" t="s">
        <v>47</v>
      </c>
      <c r="D2765" t="s">
        <v>32</v>
      </c>
      <c r="E2765">
        <v>19</v>
      </c>
      <c r="F2765" t="str">
        <f t="shared" si="43"/>
        <v>Aggregate1-in-2July System Peak Day50% Cycling19</v>
      </c>
      <c r="G2765">
        <v>32.135210000000001</v>
      </c>
      <c r="H2765">
        <v>29.907509999999998</v>
      </c>
      <c r="I2765">
        <v>78.755700000000004</v>
      </c>
      <c r="J2765">
        <v>0</v>
      </c>
      <c r="K2765">
        <v>0</v>
      </c>
      <c r="L2765">
        <v>0</v>
      </c>
      <c r="M2765">
        <v>0</v>
      </c>
      <c r="N2765">
        <v>0</v>
      </c>
      <c r="O2765">
        <v>12158</v>
      </c>
    </row>
    <row r="2766" spans="1:15">
      <c r="A2766" t="s">
        <v>31</v>
      </c>
      <c r="B2766" t="s">
        <v>40</v>
      </c>
      <c r="C2766" t="s">
        <v>47</v>
      </c>
      <c r="D2766" t="s">
        <v>32</v>
      </c>
      <c r="E2766">
        <v>20</v>
      </c>
      <c r="F2766" t="str">
        <f t="shared" si="43"/>
        <v>Average Per Ton1-in-2July System Peak Day50% Cycling20</v>
      </c>
      <c r="G2766">
        <v>0.63241650000000005</v>
      </c>
      <c r="H2766">
        <v>0.55916840000000001</v>
      </c>
      <c r="I2766">
        <v>74.241</v>
      </c>
      <c r="J2766">
        <v>0</v>
      </c>
      <c r="K2766">
        <v>0</v>
      </c>
      <c r="L2766">
        <v>0</v>
      </c>
      <c r="M2766">
        <v>0</v>
      </c>
      <c r="N2766">
        <v>0</v>
      </c>
      <c r="O2766">
        <v>12158</v>
      </c>
    </row>
    <row r="2767" spans="1:15">
      <c r="A2767" t="s">
        <v>29</v>
      </c>
      <c r="B2767" t="s">
        <v>40</v>
      </c>
      <c r="C2767" t="s">
        <v>47</v>
      </c>
      <c r="D2767" t="s">
        <v>32</v>
      </c>
      <c r="E2767">
        <v>20</v>
      </c>
      <c r="F2767" t="str">
        <f t="shared" si="43"/>
        <v>Average Per Premise1-in-2July System Peak Day50% Cycling20</v>
      </c>
      <c r="G2767">
        <v>2.6025619999999998</v>
      </c>
      <c r="H2767">
        <v>2.3011270000000001</v>
      </c>
      <c r="I2767">
        <v>74.241</v>
      </c>
      <c r="J2767">
        <v>0</v>
      </c>
      <c r="K2767">
        <v>0</v>
      </c>
      <c r="L2767">
        <v>0</v>
      </c>
      <c r="M2767">
        <v>0</v>
      </c>
      <c r="N2767">
        <v>0</v>
      </c>
      <c r="O2767">
        <v>12158</v>
      </c>
    </row>
    <row r="2768" spans="1:15">
      <c r="A2768" t="s">
        <v>30</v>
      </c>
      <c r="B2768" t="s">
        <v>40</v>
      </c>
      <c r="C2768" t="s">
        <v>47</v>
      </c>
      <c r="D2768" t="s">
        <v>32</v>
      </c>
      <c r="E2768">
        <v>20</v>
      </c>
      <c r="F2768" t="str">
        <f t="shared" si="43"/>
        <v>Average Per Device1-in-2July System Peak Day50% Cycling20</v>
      </c>
      <c r="G2768">
        <v>2.2142719999999998</v>
      </c>
      <c r="H2768">
        <v>1.9578089999999999</v>
      </c>
      <c r="I2768">
        <v>74.241</v>
      </c>
      <c r="J2768">
        <v>0</v>
      </c>
      <c r="K2768">
        <v>0</v>
      </c>
      <c r="L2768">
        <v>0</v>
      </c>
      <c r="M2768">
        <v>0</v>
      </c>
      <c r="N2768">
        <v>0</v>
      </c>
      <c r="O2768">
        <v>12158</v>
      </c>
    </row>
    <row r="2769" spans="1:15">
      <c r="A2769" t="s">
        <v>52</v>
      </c>
      <c r="B2769" t="s">
        <v>40</v>
      </c>
      <c r="C2769" t="s">
        <v>47</v>
      </c>
      <c r="D2769" t="s">
        <v>32</v>
      </c>
      <c r="E2769">
        <v>20</v>
      </c>
      <c r="F2769" t="str">
        <f t="shared" si="43"/>
        <v>Aggregate1-in-2July System Peak Day50% Cycling20</v>
      </c>
      <c r="G2769">
        <v>31.641950000000001</v>
      </c>
      <c r="H2769">
        <v>27.9771</v>
      </c>
      <c r="I2769">
        <v>74.241</v>
      </c>
      <c r="J2769">
        <v>0</v>
      </c>
      <c r="K2769">
        <v>0</v>
      </c>
      <c r="L2769">
        <v>0</v>
      </c>
      <c r="M2769">
        <v>0</v>
      </c>
      <c r="N2769">
        <v>0</v>
      </c>
      <c r="O2769">
        <v>12158</v>
      </c>
    </row>
    <row r="2770" spans="1:15">
      <c r="A2770" t="s">
        <v>31</v>
      </c>
      <c r="B2770" t="s">
        <v>40</v>
      </c>
      <c r="C2770" t="s">
        <v>47</v>
      </c>
      <c r="D2770" t="s">
        <v>32</v>
      </c>
      <c r="E2770">
        <v>21</v>
      </c>
      <c r="F2770" t="str">
        <f t="shared" si="43"/>
        <v>Average Per Ton1-in-2July System Peak Day50% Cycling21</v>
      </c>
      <c r="G2770">
        <v>0.58354649999999997</v>
      </c>
      <c r="H2770">
        <v>0.52935759999999998</v>
      </c>
      <c r="I2770">
        <v>72.8078</v>
      </c>
      <c r="J2770">
        <v>0</v>
      </c>
      <c r="K2770">
        <v>0</v>
      </c>
      <c r="L2770">
        <v>0</v>
      </c>
      <c r="M2770">
        <v>0</v>
      </c>
      <c r="N2770">
        <v>0</v>
      </c>
      <c r="O2770">
        <v>12158</v>
      </c>
    </row>
    <row r="2771" spans="1:15">
      <c r="A2771" t="s">
        <v>29</v>
      </c>
      <c r="B2771" t="s">
        <v>40</v>
      </c>
      <c r="C2771" t="s">
        <v>47</v>
      </c>
      <c r="D2771" t="s">
        <v>32</v>
      </c>
      <c r="E2771">
        <v>21</v>
      </c>
      <c r="F2771" t="str">
        <f t="shared" si="43"/>
        <v>Average Per Premise1-in-2July System Peak Day50% Cycling21</v>
      </c>
      <c r="G2771">
        <v>2.4014489999999999</v>
      </c>
      <c r="H2771">
        <v>2.1784469999999998</v>
      </c>
      <c r="I2771">
        <v>72.8078</v>
      </c>
      <c r="J2771">
        <v>0</v>
      </c>
      <c r="K2771">
        <v>0</v>
      </c>
      <c r="L2771">
        <v>0</v>
      </c>
      <c r="M2771">
        <v>0</v>
      </c>
      <c r="N2771">
        <v>0</v>
      </c>
      <c r="O2771">
        <v>12158</v>
      </c>
    </row>
    <row r="2772" spans="1:15">
      <c r="A2772" t="s">
        <v>30</v>
      </c>
      <c r="B2772" t="s">
        <v>40</v>
      </c>
      <c r="C2772" t="s">
        <v>47</v>
      </c>
      <c r="D2772" t="s">
        <v>32</v>
      </c>
      <c r="E2772">
        <v>21</v>
      </c>
      <c r="F2772" t="str">
        <f t="shared" si="43"/>
        <v>Average Per Device1-in-2July System Peak Day50% Cycling21</v>
      </c>
      <c r="G2772">
        <v>2.043164</v>
      </c>
      <c r="H2772">
        <v>1.8534330000000001</v>
      </c>
      <c r="I2772">
        <v>72.8078</v>
      </c>
      <c r="J2772">
        <v>0</v>
      </c>
      <c r="K2772">
        <v>0</v>
      </c>
      <c r="L2772">
        <v>0</v>
      </c>
      <c r="M2772">
        <v>0</v>
      </c>
      <c r="N2772">
        <v>0</v>
      </c>
      <c r="O2772">
        <v>12158</v>
      </c>
    </row>
    <row r="2773" spans="1:15">
      <c r="A2773" t="s">
        <v>52</v>
      </c>
      <c r="B2773" t="s">
        <v>40</v>
      </c>
      <c r="C2773" t="s">
        <v>47</v>
      </c>
      <c r="D2773" t="s">
        <v>32</v>
      </c>
      <c r="E2773">
        <v>21</v>
      </c>
      <c r="F2773" t="str">
        <f t="shared" si="43"/>
        <v>Aggregate1-in-2July System Peak Day50% Cycling21</v>
      </c>
      <c r="G2773">
        <v>29.196809999999999</v>
      </c>
      <c r="H2773">
        <v>26.48556</v>
      </c>
      <c r="I2773">
        <v>72.8078</v>
      </c>
      <c r="J2773">
        <v>0</v>
      </c>
      <c r="K2773">
        <v>0</v>
      </c>
      <c r="L2773">
        <v>0</v>
      </c>
      <c r="M2773">
        <v>0</v>
      </c>
      <c r="N2773">
        <v>0</v>
      </c>
      <c r="O2773">
        <v>12158</v>
      </c>
    </row>
    <row r="2774" spans="1:15">
      <c r="A2774" t="s">
        <v>31</v>
      </c>
      <c r="B2774" t="s">
        <v>40</v>
      </c>
      <c r="C2774" t="s">
        <v>47</v>
      </c>
      <c r="D2774" t="s">
        <v>32</v>
      </c>
      <c r="E2774">
        <v>22</v>
      </c>
      <c r="F2774" t="str">
        <f t="shared" si="43"/>
        <v>Average Per Ton1-in-2July System Peak Day50% Cycling22</v>
      </c>
      <c r="G2774">
        <v>0.50726660000000001</v>
      </c>
      <c r="H2774">
        <v>0.47561320000000001</v>
      </c>
      <c r="I2774">
        <v>71.526200000000003</v>
      </c>
      <c r="J2774">
        <v>0</v>
      </c>
      <c r="K2774">
        <v>0</v>
      </c>
      <c r="L2774">
        <v>0</v>
      </c>
      <c r="M2774">
        <v>0</v>
      </c>
      <c r="N2774">
        <v>0</v>
      </c>
      <c r="O2774">
        <v>12158</v>
      </c>
    </row>
    <row r="2775" spans="1:15">
      <c r="A2775" t="s">
        <v>29</v>
      </c>
      <c r="B2775" t="s">
        <v>40</v>
      </c>
      <c r="C2775" t="s">
        <v>47</v>
      </c>
      <c r="D2775" t="s">
        <v>32</v>
      </c>
      <c r="E2775">
        <v>22</v>
      </c>
      <c r="F2775" t="str">
        <f t="shared" si="43"/>
        <v>Average Per Premise1-in-2July System Peak Day50% Cycling22</v>
      </c>
      <c r="G2775">
        <v>2.0875370000000002</v>
      </c>
      <c r="H2775">
        <v>1.9572750000000001</v>
      </c>
      <c r="I2775">
        <v>71.526200000000003</v>
      </c>
      <c r="J2775">
        <v>0</v>
      </c>
      <c r="K2775">
        <v>0</v>
      </c>
      <c r="L2775">
        <v>0</v>
      </c>
      <c r="M2775">
        <v>0</v>
      </c>
      <c r="N2775">
        <v>0</v>
      </c>
      <c r="O2775">
        <v>12158</v>
      </c>
    </row>
    <row r="2776" spans="1:15">
      <c r="A2776" t="s">
        <v>30</v>
      </c>
      <c r="B2776" t="s">
        <v>40</v>
      </c>
      <c r="C2776" t="s">
        <v>47</v>
      </c>
      <c r="D2776" t="s">
        <v>32</v>
      </c>
      <c r="E2776">
        <v>22</v>
      </c>
      <c r="F2776" t="str">
        <f t="shared" si="43"/>
        <v>Average Per Device1-in-2July System Peak Day50% Cycling22</v>
      </c>
      <c r="G2776">
        <v>1.7760860000000001</v>
      </c>
      <c r="H2776">
        <v>1.665259</v>
      </c>
      <c r="I2776">
        <v>71.526200000000003</v>
      </c>
      <c r="J2776">
        <v>0</v>
      </c>
      <c r="K2776">
        <v>0</v>
      </c>
      <c r="L2776">
        <v>0</v>
      </c>
      <c r="M2776">
        <v>0</v>
      </c>
      <c r="N2776">
        <v>0</v>
      </c>
      <c r="O2776">
        <v>12158</v>
      </c>
    </row>
    <row r="2777" spans="1:15">
      <c r="A2777" t="s">
        <v>52</v>
      </c>
      <c r="B2777" t="s">
        <v>40</v>
      </c>
      <c r="C2777" t="s">
        <v>47</v>
      </c>
      <c r="D2777" t="s">
        <v>32</v>
      </c>
      <c r="E2777">
        <v>22</v>
      </c>
      <c r="F2777" t="str">
        <f t="shared" si="43"/>
        <v>Aggregate1-in-2July System Peak Day50% Cycling22</v>
      </c>
      <c r="G2777">
        <v>25.380279999999999</v>
      </c>
      <c r="H2777">
        <v>23.79655</v>
      </c>
      <c r="I2777">
        <v>71.526200000000003</v>
      </c>
      <c r="J2777">
        <v>0</v>
      </c>
      <c r="K2777">
        <v>0</v>
      </c>
      <c r="L2777">
        <v>0</v>
      </c>
      <c r="M2777">
        <v>0</v>
      </c>
      <c r="N2777">
        <v>0</v>
      </c>
      <c r="O2777">
        <v>12158</v>
      </c>
    </row>
    <row r="2778" spans="1:15">
      <c r="A2778" t="s">
        <v>31</v>
      </c>
      <c r="B2778" t="s">
        <v>40</v>
      </c>
      <c r="C2778" t="s">
        <v>47</v>
      </c>
      <c r="D2778" t="s">
        <v>32</v>
      </c>
      <c r="E2778">
        <v>23</v>
      </c>
      <c r="F2778" t="str">
        <f t="shared" si="43"/>
        <v>Average Per Ton1-in-2July System Peak Day50% Cycling23</v>
      </c>
      <c r="G2778">
        <v>0.41226469999999998</v>
      </c>
      <c r="H2778">
        <v>0.3954162</v>
      </c>
      <c r="I2778">
        <v>70.122600000000006</v>
      </c>
      <c r="J2778">
        <v>0</v>
      </c>
      <c r="K2778">
        <v>0</v>
      </c>
      <c r="L2778">
        <v>0</v>
      </c>
      <c r="M2778">
        <v>0</v>
      </c>
      <c r="N2778">
        <v>0</v>
      </c>
      <c r="O2778">
        <v>12158</v>
      </c>
    </row>
    <row r="2779" spans="1:15">
      <c r="A2779" t="s">
        <v>29</v>
      </c>
      <c r="B2779" t="s">
        <v>40</v>
      </c>
      <c r="C2779" t="s">
        <v>47</v>
      </c>
      <c r="D2779" t="s">
        <v>32</v>
      </c>
      <c r="E2779">
        <v>23</v>
      </c>
      <c r="F2779" t="str">
        <f t="shared" si="43"/>
        <v>Average Per Premise1-in-2July System Peak Day50% Cycling23</v>
      </c>
      <c r="G2779">
        <v>1.6965790000000001</v>
      </c>
      <c r="H2779">
        <v>1.627243</v>
      </c>
      <c r="I2779">
        <v>70.122600000000006</v>
      </c>
      <c r="J2779">
        <v>0</v>
      </c>
      <c r="K2779">
        <v>0</v>
      </c>
      <c r="L2779">
        <v>0</v>
      </c>
      <c r="M2779">
        <v>0</v>
      </c>
      <c r="N2779">
        <v>0</v>
      </c>
      <c r="O2779">
        <v>12158</v>
      </c>
    </row>
    <row r="2780" spans="1:15">
      <c r="A2780" t="s">
        <v>30</v>
      </c>
      <c r="B2780" t="s">
        <v>40</v>
      </c>
      <c r="C2780" t="s">
        <v>47</v>
      </c>
      <c r="D2780" t="s">
        <v>32</v>
      </c>
      <c r="E2780">
        <v>23</v>
      </c>
      <c r="F2780" t="str">
        <f t="shared" si="43"/>
        <v>Average Per Device1-in-2July System Peak Day50% Cycling23</v>
      </c>
      <c r="G2780">
        <v>1.443457</v>
      </c>
      <c r="H2780">
        <v>1.384466</v>
      </c>
      <c r="I2780">
        <v>70.122600000000006</v>
      </c>
      <c r="J2780">
        <v>0</v>
      </c>
      <c r="K2780">
        <v>0</v>
      </c>
      <c r="L2780">
        <v>0</v>
      </c>
      <c r="M2780">
        <v>0</v>
      </c>
      <c r="N2780">
        <v>0</v>
      </c>
      <c r="O2780">
        <v>12158</v>
      </c>
    </row>
    <row r="2781" spans="1:15">
      <c r="A2781" t="s">
        <v>52</v>
      </c>
      <c r="B2781" t="s">
        <v>40</v>
      </c>
      <c r="C2781" t="s">
        <v>47</v>
      </c>
      <c r="D2781" t="s">
        <v>32</v>
      </c>
      <c r="E2781">
        <v>23</v>
      </c>
      <c r="F2781" t="str">
        <f t="shared" si="43"/>
        <v>Aggregate1-in-2July System Peak Day50% Cycling23</v>
      </c>
      <c r="G2781">
        <v>20.626999999999999</v>
      </c>
      <c r="H2781">
        <v>19.784020000000002</v>
      </c>
      <c r="I2781">
        <v>70.122600000000006</v>
      </c>
      <c r="J2781">
        <v>0</v>
      </c>
      <c r="K2781">
        <v>0</v>
      </c>
      <c r="L2781">
        <v>0</v>
      </c>
      <c r="M2781">
        <v>0</v>
      </c>
      <c r="N2781">
        <v>0</v>
      </c>
      <c r="O2781">
        <v>12158</v>
      </c>
    </row>
    <row r="2782" spans="1:15">
      <c r="A2782" t="s">
        <v>31</v>
      </c>
      <c r="B2782" t="s">
        <v>40</v>
      </c>
      <c r="C2782" t="s">
        <v>47</v>
      </c>
      <c r="D2782" t="s">
        <v>32</v>
      </c>
      <c r="E2782">
        <v>24</v>
      </c>
      <c r="F2782" t="str">
        <f t="shared" si="43"/>
        <v>Average Per Ton1-in-2July System Peak Day50% Cycling24</v>
      </c>
      <c r="G2782">
        <v>0.3405957</v>
      </c>
      <c r="H2782">
        <v>0.323652</v>
      </c>
      <c r="I2782">
        <v>67.959199999999996</v>
      </c>
      <c r="J2782">
        <v>0</v>
      </c>
      <c r="K2782">
        <v>0</v>
      </c>
      <c r="L2782">
        <v>0</v>
      </c>
      <c r="M2782">
        <v>0</v>
      </c>
      <c r="N2782">
        <v>0</v>
      </c>
      <c r="O2782">
        <v>12158</v>
      </c>
    </row>
    <row r="2783" spans="1:15">
      <c r="A2783" t="s">
        <v>29</v>
      </c>
      <c r="B2783" t="s">
        <v>40</v>
      </c>
      <c r="C2783" t="s">
        <v>47</v>
      </c>
      <c r="D2783" t="s">
        <v>32</v>
      </c>
      <c r="E2783">
        <v>24</v>
      </c>
      <c r="F2783" t="str">
        <f t="shared" si="43"/>
        <v>Average Per Premise1-in-2July System Peak Day50% Cycling24</v>
      </c>
      <c r="G2783">
        <v>1.4016420000000001</v>
      </c>
      <c r="H2783">
        <v>1.331914</v>
      </c>
      <c r="I2783">
        <v>67.959199999999996</v>
      </c>
      <c r="J2783">
        <v>0</v>
      </c>
      <c r="K2783">
        <v>0</v>
      </c>
      <c r="L2783">
        <v>0</v>
      </c>
      <c r="M2783">
        <v>0</v>
      </c>
      <c r="N2783">
        <v>0</v>
      </c>
      <c r="O2783">
        <v>12158</v>
      </c>
    </row>
    <row r="2784" spans="1:15">
      <c r="A2784" t="s">
        <v>30</v>
      </c>
      <c r="B2784" t="s">
        <v>40</v>
      </c>
      <c r="C2784" t="s">
        <v>47</v>
      </c>
      <c r="D2784" t="s">
        <v>32</v>
      </c>
      <c r="E2784">
        <v>24</v>
      </c>
      <c r="F2784" t="str">
        <f t="shared" si="43"/>
        <v>Average Per Device1-in-2July System Peak Day50% Cycling24</v>
      </c>
      <c r="G2784">
        <v>1.1925239999999999</v>
      </c>
      <c r="H2784">
        <v>1.1331990000000001</v>
      </c>
      <c r="I2784">
        <v>67.959199999999996</v>
      </c>
      <c r="J2784">
        <v>0</v>
      </c>
      <c r="K2784">
        <v>0</v>
      </c>
      <c r="L2784">
        <v>0</v>
      </c>
      <c r="M2784">
        <v>0</v>
      </c>
      <c r="N2784">
        <v>0</v>
      </c>
      <c r="O2784">
        <v>12158</v>
      </c>
    </row>
    <row r="2785" spans="1:15">
      <c r="A2785" t="s">
        <v>52</v>
      </c>
      <c r="B2785" t="s">
        <v>40</v>
      </c>
      <c r="C2785" t="s">
        <v>47</v>
      </c>
      <c r="D2785" t="s">
        <v>32</v>
      </c>
      <c r="E2785">
        <v>24</v>
      </c>
      <c r="F2785" t="str">
        <f t="shared" si="43"/>
        <v>Aggregate1-in-2July System Peak Day50% Cycling24</v>
      </c>
      <c r="G2785">
        <v>17.041160000000001</v>
      </c>
      <c r="H2785">
        <v>16.19341</v>
      </c>
      <c r="I2785">
        <v>67.959199999999996</v>
      </c>
      <c r="J2785">
        <v>0</v>
      </c>
      <c r="K2785">
        <v>0</v>
      </c>
      <c r="L2785">
        <v>0</v>
      </c>
      <c r="M2785">
        <v>0</v>
      </c>
      <c r="N2785">
        <v>0</v>
      </c>
      <c r="O2785">
        <v>12158</v>
      </c>
    </row>
    <row r="2786" spans="1:15">
      <c r="A2786" t="s">
        <v>31</v>
      </c>
      <c r="B2786" t="s">
        <v>40</v>
      </c>
      <c r="C2786" t="s">
        <v>47</v>
      </c>
      <c r="D2786" t="s">
        <v>27</v>
      </c>
      <c r="E2786">
        <v>1</v>
      </c>
      <c r="F2786" t="str">
        <f t="shared" si="43"/>
        <v>Average Per Ton1-in-2July System Peak DayAll1</v>
      </c>
      <c r="G2786">
        <v>0.22433620000000001</v>
      </c>
      <c r="H2786">
        <v>0.22433620000000001</v>
      </c>
      <c r="I2786">
        <v>69.131299999999996</v>
      </c>
      <c r="J2786">
        <v>0</v>
      </c>
      <c r="K2786">
        <v>0</v>
      </c>
      <c r="L2786">
        <v>0</v>
      </c>
      <c r="M2786">
        <v>0</v>
      </c>
      <c r="N2786">
        <v>0</v>
      </c>
      <c r="O2786">
        <v>23602</v>
      </c>
    </row>
    <row r="2787" spans="1:15">
      <c r="A2787" t="s">
        <v>29</v>
      </c>
      <c r="B2787" t="s">
        <v>40</v>
      </c>
      <c r="C2787" t="s">
        <v>47</v>
      </c>
      <c r="D2787" t="s">
        <v>27</v>
      </c>
      <c r="E2787">
        <v>1</v>
      </c>
      <c r="F2787" t="str">
        <f t="shared" si="43"/>
        <v>Average Per Premise1-in-2July System Peak DayAll1</v>
      </c>
      <c r="G2787">
        <v>0.96164470000000002</v>
      </c>
      <c r="H2787">
        <v>0.96164470000000002</v>
      </c>
      <c r="I2787">
        <v>69.131299999999996</v>
      </c>
      <c r="J2787">
        <v>0</v>
      </c>
      <c r="K2787">
        <v>0</v>
      </c>
      <c r="L2787">
        <v>0</v>
      </c>
      <c r="M2787">
        <v>0</v>
      </c>
      <c r="N2787">
        <v>0</v>
      </c>
      <c r="O2787">
        <v>23602</v>
      </c>
    </row>
    <row r="2788" spans="1:15">
      <c r="A2788" t="s">
        <v>30</v>
      </c>
      <c r="B2788" t="s">
        <v>40</v>
      </c>
      <c r="C2788" t="s">
        <v>47</v>
      </c>
      <c r="D2788" t="s">
        <v>27</v>
      </c>
      <c r="E2788">
        <v>1</v>
      </c>
      <c r="F2788" t="str">
        <f t="shared" si="43"/>
        <v>Average Per Device1-in-2July System Peak DayAll1</v>
      </c>
      <c r="G2788">
        <v>0.79923719999999998</v>
      </c>
      <c r="H2788">
        <v>0.79923719999999998</v>
      </c>
      <c r="I2788">
        <v>69.131299999999996</v>
      </c>
      <c r="J2788">
        <v>0</v>
      </c>
      <c r="K2788">
        <v>0</v>
      </c>
      <c r="L2788">
        <v>0</v>
      </c>
      <c r="M2788">
        <v>0</v>
      </c>
      <c r="N2788">
        <v>0</v>
      </c>
      <c r="O2788">
        <v>23602</v>
      </c>
    </row>
    <row r="2789" spans="1:15">
      <c r="A2789" t="s">
        <v>52</v>
      </c>
      <c r="B2789" t="s">
        <v>40</v>
      </c>
      <c r="C2789" t="s">
        <v>47</v>
      </c>
      <c r="D2789" t="s">
        <v>27</v>
      </c>
      <c r="E2789">
        <v>1</v>
      </c>
      <c r="F2789" t="str">
        <f t="shared" si="43"/>
        <v>Aggregate1-in-2July System Peak DayAll1</v>
      </c>
      <c r="G2789">
        <v>22.696739999999998</v>
      </c>
      <c r="H2789">
        <v>22.696739999999998</v>
      </c>
      <c r="I2789">
        <v>69.131299999999996</v>
      </c>
      <c r="J2789">
        <v>0</v>
      </c>
      <c r="K2789">
        <v>0</v>
      </c>
      <c r="L2789">
        <v>0</v>
      </c>
      <c r="M2789">
        <v>0</v>
      </c>
      <c r="N2789">
        <v>0</v>
      </c>
      <c r="O2789">
        <v>23602</v>
      </c>
    </row>
    <row r="2790" spans="1:15">
      <c r="A2790" t="s">
        <v>31</v>
      </c>
      <c r="B2790" t="s">
        <v>40</v>
      </c>
      <c r="C2790" t="s">
        <v>47</v>
      </c>
      <c r="D2790" t="s">
        <v>27</v>
      </c>
      <c r="E2790">
        <v>2</v>
      </c>
      <c r="F2790" t="str">
        <f t="shared" si="43"/>
        <v>Average Per Ton1-in-2July System Peak DayAll2</v>
      </c>
      <c r="G2790">
        <v>0.1946831</v>
      </c>
      <c r="H2790">
        <v>0.1946831</v>
      </c>
      <c r="I2790">
        <v>69.204899999999995</v>
      </c>
      <c r="J2790">
        <v>0</v>
      </c>
      <c r="K2790">
        <v>0</v>
      </c>
      <c r="L2790">
        <v>0</v>
      </c>
      <c r="M2790">
        <v>0</v>
      </c>
      <c r="N2790">
        <v>0</v>
      </c>
      <c r="O2790">
        <v>23602</v>
      </c>
    </row>
    <row r="2791" spans="1:15">
      <c r="A2791" t="s">
        <v>29</v>
      </c>
      <c r="B2791" t="s">
        <v>40</v>
      </c>
      <c r="C2791" t="s">
        <v>47</v>
      </c>
      <c r="D2791" t="s">
        <v>27</v>
      </c>
      <c r="E2791">
        <v>2</v>
      </c>
      <c r="F2791" t="str">
        <f t="shared" si="43"/>
        <v>Average Per Premise1-in-2July System Peak DayAll2</v>
      </c>
      <c r="G2791">
        <v>0.83453330000000003</v>
      </c>
      <c r="H2791">
        <v>0.83453330000000003</v>
      </c>
      <c r="I2791">
        <v>69.204899999999995</v>
      </c>
      <c r="J2791">
        <v>0</v>
      </c>
      <c r="K2791">
        <v>0</v>
      </c>
      <c r="L2791">
        <v>0</v>
      </c>
      <c r="M2791">
        <v>0</v>
      </c>
      <c r="N2791">
        <v>0</v>
      </c>
      <c r="O2791">
        <v>23602</v>
      </c>
    </row>
    <row r="2792" spans="1:15">
      <c r="A2792" t="s">
        <v>30</v>
      </c>
      <c r="B2792" t="s">
        <v>40</v>
      </c>
      <c r="C2792" t="s">
        <v>47</v>
      </c>
      <c r="D2792" t="s">
        <v>27</v>
      </c>
      <c r="E2792">
        <v>2</v>
      </c>
      <c r="F2792" t="str">
        <f t="shared" si="43"/>
        <v>Average Per Device1-in-2July System Peak DayAll2</v>
      </c>
      <c r="G2792">
        <v>0.69359309999999996</v>
      </c>
      <c r="H2792">
        <v>0.69359309999999996</v>
      </c>
      <c r="I2792">
        <v>69.204899999999995</v>
      </c>
      <c r="J2792">
        <v>0</v>
      </c>
      <c r="K2792">
        <v>0</v>
      </c>
      <c r="L2792">
        <v>0</v>
      </c>
      <c r="M2792">
        <v>0</v>
      </c>
      <c r="N2792">
        <v>0</v>
      </c>
      <c r="O2792">
        <v>23602</v>
      </c>
    </row>
    <row r="2793" spans="1:15">
      <c r="A2793" t="s">
        <v>52</v>
      </c>
      <c r="B2793" t="s">
        <v>40</v>
      </c>
      <c r="C2793" t="s">
        <v>47</v>
      </c>
      <c r="D2793" t="s">
        <v>27</v>
      </c>
      <c r="E2793">
        <v>2</v>
      </c>
      <c r="F2793" t="str">
        <f t="shared" si="43"/>
        <v>Aggregate1-in-2July System Peak DayAll2</v>
      </c>
      <c r="G2793">
        <v>19.696660000000001</v>
      </c>
      <c r="H2793">
        <v>19.696660000000001</v>
      </c>
      <c r="I2793">
        <v>69.204899999999995</v>
      </c>
      <c r="J2793">
        <v>0</v>
      </c>
      <c r="K2793">
        <v>0</v>
      </c>
      <c r="L2793">
        <v>0</v>
      </c>
      <c r="M2793">
        <v>0</v>
      </c>
      <c r="N2793">
        <v>0</v>
      </c>
      <c r="O2793">
        <v>23602</v>
      </c>
    </row>
    <row r="2794" spans="1:15">
      <c r="A2794" t="s">
        <v>31</v>
      </c>
      <c r="B2794" t="s">
        <v>40</v>
      </c>
      <c r="C2794" t="s">
        <v>47</v>
      </c>
      <c r="D2794" t="s">
        <v>27</v>
      </c>
      <c r="E2794">
        <v>3</v>
      </c>
      <c r="F2794" t="str">
        <f t="shared" si="43"/>
        <v>Average Per Ton1-in-2July System Peak DayAll3</v>
      </c>
      <c r="G2794">
        <v>0.1761539</v>
      </c>
      <c r="H2794">
        <v>0.1761539</v>
      </c>
      <c r="I2794">
        <v>68.813000000000002</v>
      </c>
      <c r="J2794">
        <v>0</v>
      </c>
      <c r="K2794">
        <v>0</v>
      </c>
      <c r="L2794">
        <v>0</v>
      </c>
      <c r="M2794">
        <v>0</v>
      </c>
      <c r="N2794">
        <v>0</v>
      </c>
      <c r="O2794">
        <v>23602</v>
      </c>
    </row>
    <row r="2795" spans="1:15">
      <c r="A2795" t="s">
        <v>29</v>
      </c>
      <c r="B2795" t="s">
        <v>40</v>
      </c>
      <c r="C2795" t="s">
        <v>47</v>
      </c>
      <c r="D2795" t="s">
        <v>27</v>
      </c>
      <c r="E2795">
        <v>3</v>
      </c>
      <c r="F2795" t="str">
        <f t="shared" si="43"/>
        <v>Average Per Premise1-in-2July System Peak DayAll3</v>
      </c>
      <c r="G2795">
        <v>0.75510540000000004</v>
      </c>
      <c r="H2795">
        <v>0.75510540000000004</v>
      </c>
      <c r="I2795">
        <v>68.813000000000002</v>
      </c>
      <c r="J2795">
        <v>0</v>
      </c>
      <c r="K2795">
        <v>0</v>
      </c>
      <c r="L2795">
        <v>0</v>
      </c>
      <c r="M2795">
        <v>0</v>
      </c>
      <c r="N2795">
        <v>0</v>
      </c>
      <c r="O2795">
        <v>23602</v>
      </c>
    </row>
    <row r="2796" spans="1:15">
      <c r="A2796" t="s">
        <v>30</v>
      </c>
      <c r="B2796" t="s">
        <v>40</v>
      </c>
      <c r="C2796" t="s">
        <v>47</v>
      </c>
      <c r="D2796" t="s">
        <v>27</v>
      </c>
      <c r="E2796">
        <v>3</v>
      </c>
      <c r="F2796" t="str">
        <f t="shared" si="43"/>
        <v>Average Per Device1-in-2July System Peak DayAll3</v>
      </c>
      <c r="G2796">
        <v>0.62757929999999995</v>
      </c>
      <c r="H2796">
        <v>0.62757929999999995</v>
      </c>
      <c r="I2796">
        <v>68.813000000000002</v>
      </c>
      <c r="J2796">
        <v>0</v>
      </c>
      <c r="K2796">
        <v>0</v>
      </c>
      <c r="L2796">
        <v>0</v>
      </c>
      <c r="M2796">
        <v>0</v>
      </c>
      <c r="N2796">
        <v>0</v>
      </c>
      <c r="O2796">
        <v>23602</v>
      </c>
    </row>
    <row r="2797" spans="1:15">
      <c r="A2797" t="s">
        <v>52</v>
      </c>
      <c r="B2797" t="s">
        <v>40</v>
      </c>
      <c r="C2797" t="s">
        <v>47</v>
      </c>
      <c r="D2797" t="s">
        <v>27</v>
      </c>
      <c r="E2797">
        <v>3</v>
      </c>
      <c r="F2797" t="str">
        <f t="shared" si="43"/>
        <v>Aggregate1-in-2July System Peak DayAll3</v>
      </c>
      <c r="G2797">
        <v>17.821999999999999</v>
      </c>
      <c r="H2797">
        <v>17.821999999999999</v>
      </c>
      <c r="I2797">
        <v>68.813000000000002</v>
      </c>
      <c r="J2797">
        <v>0</v>
      </c>
      <c r="K2797">
        <v>0</v>
      </c>
      <c r="L2797">
        <v>0</v>
      </c>
      <c r="M2797">
        <v>0</v>
      </c>
      <c r="N2797">
        <v>0</v>
      </c>
      <c r="O2797">
        <v>23602</v>
      </c>
    </row>
    <row r="2798" spans="1:15">
      <c r="A2798" t="s">
        <v>31</v>
      </c>
      <c r="B2798" t="s">
        <v>40</v>
      </c>
      <c r="C2798" t="s">
        <v>47</v>
      </c>
      <c r="D2798" t="s">
        <v>27</v>
      </c>
      <c r="E2798">
        <v>4</v>
      </c>
      <c r="F2798" t="str">
        <f t="shared" si="43"/>
        <v>Average Per Ton1-in-2July System Peak DayAll4</v>
      </c>
      <c r="G2798">
        <v>0.1595047</v>
      </c>
      <c r="H2798">
        <v>0.1595047</v>
      </c>
      <c r="I2798">
        <v>68.228399999999993</v>
      </c>
      <c r="J2798">
        <v>0</v>
      </c>
      <c r="K2798">
        <v>0</v>
      </c>
      <c r="L2798">
        <v>0</v>
      </c>
      <c r="M2798">
        <v>0</v>
      </c>
      <c r="N2798">
        <v>0</v>
      </c>
      <c r="O2798">
        <v>23602</v>
      </c>
    </row>
    <row r="2799" spans="1:15">
      <c r="A2799" t="s">
        <v>29</v>
      </c>
      <c r="B2799" t="s">
        <v>40</v>
      </c>
      <c r="C2799" t="s">
        <v>47</v>
      </c>
      <c r="D2799" t="s">
        <v>27</v>
      </c>
      <c r="E2799">
        <v>4</v>
      </c>
      <c r="F2799" t="str">
        <f t="shared" si="43"/>
        <v>Average Per Premise1-in-2July System Peak DayAll4</v>
      </c>
      <c r="G2799">
        <v>0.68373649999999997</v>
      </c>
      <c r="H2799">
        <v>0.68373649999999997</v>
      </c>
      <c r="I2799">
        <v>68.228399999999993</v>
      </c>
      <c r="J2799">
        <v>0</v>
      </c>
      <c r="K2799">
        <v>0</v>
      </c>
      <c r="L2799">
        <v>0</v>
      </c>
      <c r="M2799">
        <v>0</v>
      </c>
      <c r="N2799">
        <v>0</v>
      </c>
      <c r="O2799">
        <v>23602</v>
      </c>
    </row>
    <row r="2800" spans="1:15">
      <c r="A2800" t="s">
        <v>30</v>
      </c>
      <c r="B2800" t="s">
        <v>40</v>
      </c>
      <c r="C2800" t="s">
        <v>47</v>
      </c>
      <c r="D2800" t="s">
        <v>27</v>
      </c>
      <c r="E2800">
        <v>4</v>
      </c>
      <c r="F2800" t="str">
        <f t="shared" si="43"/>
        <v>Average Per Device1-in-2July System Peak DayAll4</v>
      </c>
      <c r="G2800">
        <v>0.56826359999999998</v>
      </c>
      <c r="H2800">
        <v>0.56826359999999998</v>
      </c>
      <c r="I2800">
        <v>68.228399999999993</v>
      </c>
      <c r="J2800">
        <v>0</v>
      </c>
      <c r="K2800">
        <v>0</v>
      </c>
      <c r="L2800">
        <v>0</v>
      </c>
      <c r="M2800">
        <v>0</v>
      </c>
      <c r="N2800">
        <v>0</v>
      </c>
      <c r="O2800">
        <v>23602</v>
      </c>
    </row>
    <row r="2801" spans="1:15">
      <c r="A2801" t="s">
        <v>52</v>
      </c>
      <c r="B2801" t="s">
        <v>40</v>
      </c>
      <c r="C2801" t="s">
        <v>47</v>
      </c>
      <c r="D2801" t="s">
        <v>27</v>
      </c>
      <c r="E2801">
        <v>4</v>
      </c>
      <c r="F2801" t="str">
        <f t="shared" si="43"/>
        <v>Aggregate1-in-2July System Peak DayAll4</v>
      </c>
      <c r="G2801">
        <v>16.137550000000001</v>
      </c>
      <c r="H2801">
        <v>16.137550000000001</v>
      </c>
      <c r="I2801">
        <v>68.228399999999993</v>
      </c>
      <c r="J2801">
        <v>0</v>
      </c>
      <c r="K2801">
        <v>0</v>
      </c>
      <c r="L2801">
        <v>0</v>
      </c>
      <c r="M2801">
        <v>0</v>
      </c>
      <c r="N2801">
        <v>0</v>
      </c>
      <c r="O2801">
        <v>23602</v>
      </c>
    </row>
    <row r="2802" spans="1:15">
      <c r="A2802" t="s">
        <v>31</v>
      </c>
      <c r="B2802" t="s">
        <v>40</v>
      </c>
      <c r="C2802" t="s">
        <v>47</v>
      </c>
      <c r="D2802" t="s">
        <v>27</v>
      </c>
      <c r="E2802">
        <v>5</v>
      </c>
      <c r="F2802" t="str">
        <f t="shared" si="43"/>
        <v>Average Per Ton1-in-2July System Peak DayAll5</v>
      </c>
      <c r="G2802">
        <v>0.15210989999999999</v>
      </c>
      <c r="H2802">
        <v>0.15210989999999999</v>
      </c>
      <c r="I2802">
        <v>66.447599999999994</v>
      </c>
      <c r="J2802">
        <v>0</v>
      </c>
      <c r="K2802">
        <v>0</v>
      </c>
      <c r="L2802">
        <v>0</v>
      </c>
      <c r="M2802">
        <v>0</v>
      </c>
      <c r="N2802">
        <v>0</v>
      </c>
      <c r="O2802">
        <v>23602</v>
      </c>
    </row>
    <row r="2803" spans="1:15">
      <c r="A2803" t="s">
        <v>29</v>
      </c>
      <c r="B2803" t="s">
        <v>40</v>
      </c>
      <c r="C2803" t="s">
        <v>47</v>
      </c>
      <c r="D2803" t="s">
        <v>27</v>
      </c>
      <c r="E2803">
        <v>5</v>
      </c>
      <c r="F2803" t="str">
        <f t="shared" si="43"/>
        <v>Average Per Premise1-in-2July System Peak DayAll5</v>
      </c>
      <c r="G2803">
        <v>0.65203809999999995</v>
      </c>
      <c r="H2803">
        <v>0.65203809999999995</v>
      </c>
      <c r="I2803">
        <v>66.447599999999994</v>
      </c>
      <c r="J2803">
        <v>0</v>
      </c>
      <c r="K2803">
        <v>0</v>
      </c>
      <c r="L2803">
        <v>0</v>
      </c>
      <c r="M2803">
        <v>0</v>
      </c>
      <c r="N2803">
        <v>0</v>
      </c>
      <c r="O2803">
        <v>23602</v>
      </c>
    </row>
    <row r="2804" spans="1:15">
      <c r="A2804" t="s">
        <v>30</v>
      </c>
      <c r="B2804" t="s">
        <v>40</v>
      </c>
      <c r="C2804" t="s">
        <v>47</v>
      </c>
      <c r="D2804" t="s">
        <v>27</v>
      </c>
      <c r="E2804">
        <v>5</v>
      </c>
      <c r="F2804" t="str">
        <f t="shared" si="43"/>
        <v>Average Per Device1-in-2July System Peak DayAll5</v>
      </c>
      <c r="G2804">
        <v>0.54191860000000003</v>
      </c>
      <c r="H2804">
        <v>0.54191860000000003</v>
      </c>
      <c r="I2804">
        <v>66.447599999999994</v>
      </c>
      <c r="J2804">
        <v>0</v>
      </c>
      <c r="K2804">
        <v>0</v>
      </c>
      <c r="L2804">
        <v>0</v>
      </c>
      <c r="M2804">
        <v>0</v>
      </c>
      <c r="N2804">
        <v>0</v>
      </c>
      <c r="O2804">
        <v>23602</v>
      </c>
    </row>
    <row r="2805" spans="1:15">
      <c r="A2805" t="s">
        <v>52</v>
      </c>
      <c r="B2805" t="s">
        <v>40</v>
      </c>
      <c r="C2805" t="s">
        <v>47</v>
      </c>
      <c r="D2805" t="s">
        <v>27</v>
      </c>
      <c r="E2805">
        <v>5</v>
      </c>
      <c r="F2805" t="str">
        <f t="shared" si="43"/>
        <v>Aggregate1-in-2July System Peak DayAll5</v>
      </c>
      <c r="G2805">
        <v>15.3894</v>
      </c>
      <c r="H2805">
        <v>15.3894</v>
      </c>
      <c r="I2805">
        <v>66.447599999999994</v>
      </c>
      <c r="J2805">
        <v>0</v>
      </c>
      <c r="K2805">
        <v>0</v>
      </c>
      <c r="L2805">
        <v>0</v>
      </c>
      <c r="M2805">
        <v>0</v>
      </c>
      <c r="N2805">
        <v>0</v>
      </c>
      <c r="O2805">
        <v>23602</v>
      </c>
    </row>
    <row r="2806" spans="1:15">
      <c r="A2806" t="s">
        <v>31</v>
      </c>
      <c r="B2806" t="s">
        <v>40</v>
      </c>
      <c r="C2806" t="s">
        <v>47</v>
      </c>
      <c r="D2806" t="s">
        <v>27</v>
      </c>
      <c r="E2806">
        <v>6</v>
      </c>
      <c r="F2806" t="str">
        <f t="shared" si="43"/>
        <v>Average Per Ton1-in-2July System Peak DayAll6</v>
      </c>
      <c r="G2806">
        <v>0.1595666</v>
      </c>
      <c r="H2806">
        <v>0.1595666</v>
      </c>
      <c r="I2806">
        <v>67.054100000000005</v>
      </c>
      <c r="J2806">
        <v>0</v>
      </c>
      <c r="K2806">
        <v>0</v>
      </c>
      <c r="L2806">
        <v>0</v>
      </c>
      <c r="M2806">
        <v>0</v>
      </c>
      <c r="N2806">
        <v>0</v>
      </c>
      <c r="O2806">
        <v>23602</v>
      </c>
    </row>
    <row r="2807" spans="1:15">
      <c r="A2807" t="s">
        <v>29</v>
      </c>
      <c r="B2807" t="s">
        <v>40</v>
      </c>
      <c r="C2807" t="s">
        <v>47</v>
      </c>
      <c r="D2807" t="s">
        <v>27</v>
      </c>
      <c r="E2807">
        <v>6</v>
      </c>
      <c r="F2807" t="str">
        <f t="shared" si="43"/>
        <v>Average Per Premise1-in-2July System Peak DayAll6</v>
      </c>
      <c r="G2807">
        <v>0.6840022</v>
      </c>
      <c r="H2807">
        <v>0.6840022</v>
      </c>
      <c r="I2807">
        <v>67.054100000000005</v>
      </c>
      <c r="J2807">
        <v>0</v>
      </c>
      <c r="K2807">
        <v>0</v>
      </c>
      <c r="L2807">
        <v>0</v>
      </c>
      <c r="M2807">
        <v>0</v>
      </c>
      <c r="N2807">
        <v>0</v>
      </c>
      <c r="O2807">
        <v>23602</v>
      </c>
    </row>
    <row r="2808" spans="1:15">
      <c r="A2808" t="s">
        <v>30</v>
      </c>
      <c r="B2808" t="s">
        <v>40</v>
      </c>
      <c r="C2808" t="s">
        <v>47</v>
      </c>
      <c r="D2808" t="s">
        <v>27</v>
      </c>
      <c r="E2808">
        <v>6</v>
      </c>
      <c r="F2808" t="str">
        <f t="shared" si="43"/>
        <v>Average Per Device1-in-2July System Peak DayAll6</v>
      </c>
      <c r="G2808">
        <v>0.5684844</v>
      </c>
      <c r="H2808">
        <v>0.5684844</v>
      </c>
      <c r="I2808">
        <v>67.054100000000005</v>
      </c>
      <c r="J2808">
        <v>0</v>
      </c>
      <c r="K2808">
        <v>0</v>
      </c>
      <c r="L2808">
        <v>0</v>
      </c>
      <c r="M2808">
        <v>0</v>
      </c>
      <c r="N2808">
        <v>0</v>
      </c>
      <c r="O2808">
        <v>23602</v>
      </c>
    </row>
    <row r="2809" spans="1:15">
      <c r="A2809" t="s">
        <v>52</v>
      </c>
      <c r="B2809" t="s">
        <v>40</v>
      </c>
      <c r="C2809" t="s">
        <v>47</v>
      </c>
      <c r="D2809" t="s">
        <v>27</v>
      </c>
      <c r="E2809">
        <v>6</v>
      </c>
      <c r="F2809" t="str">
        <f t="shared" si="43"/>
        <v>Aggregate1-in-2July System Peak DayAll6</v>
      </c>
      <c r="G2809">
        <v>16.143820000000002</v>
      </c>
      <c r="H2809">
        <v>16.143820000000002</v>
      </c>
      <c r="I2809">
        <v>67.054100000000005</v>
      </c>
      <c r="J2809">
        <v>0</v>
      </c>
      <c r="K2809">
        <v>0</v>
      </c>
      <c r="L2809">
        <v>0</v>
      </c>
      <c r="M2809">
        <v>0</v>
      </c>
      <c r="N2809">
        <v>0</v>
      </c>
      <c r="O2809">
        <v>23602</v>
      </c>
    </row>
    <row r="2810" spans="1:15">
      <c r="A2810" t="s">
        <v>31</v>
      </c>
      <c r="B2810" t="s">
        <v>40</v>
      </c>
      <c r="C2810" t="s">
        <v>47</v>
      </c>
      <c r="D2810" t="s">
        <v>27</v>
      </c>
      <c r="E2810">
        <v>7</v>
      </c>
      <c r="F2810" t="str">
        <f t="shared" si="43"/>
        <v>Average Per Ton1-in-2July System Peak DayAll7</v>
      </c>
      <c r="G2810">
        <v>0.18338360000000001</v>
      </c>
      <c r="H2810">
        <v>0.18338360000000001</v>
      </c>
      <c r="I2810">
        <v>70.410399999999996</v>
      </c>
      <c r="J2810">
        <v>0</v>
      </c>
      <c r="K2810">
        <v>0</v>
      </c>
      <c r="L2810">
        <v>0</v>
      </c>
      <c r="M2810">
        <v>0</v>
      </c>
      <c r="N2810">
        <v>0</v>
      </c>
      <c r="O2810">
        <v>23602</v>
      </c>
    </row>
    <row r="2811" spans="1:15">
      <c r="A2811" t="s">
        <v>29</v>
      </c>
      <c r="B2811" t="s">
        <v>40</v>
      </c>
      <c r="C2811" t="s">
        <v>47</v>
      </c>
      <c r="D2811" t="s">
        <v>27</v>
      </c>
      <c r="E2811">
        <v>7</v>
      </c>
      <c r="F2811" t="str">
        <f t="shared" si="43"/>
        <v>Average Per Premise1-in-2July System Peak DayAll7</v>
      </c>
      <c r="G2811">
        <v>0.78609629999999997</v>
      </c>
      <c r="H2811">
        <v>0.78609629999999997</v>
      </c>
      <c r="I2811">
        <v>70.410399999999996</v>
      </c>
      <c r="J2811">
        <v>0</v>
      </c>
      <c r="K2811">
        <v>0</v>
      </c>
      <c r="L2811">
        <v>0</v>
      </c>
      <c r="M2811">
        <v>0</v>
      </c>
      <c r="N2811">
        <v>0</v>
      </c>
      <c r="O2811">
        <v>23602</v>
      </c>
    </row>
    <row r="2812" spans="1:15">
      <c r="A2812" t="s">
        <v>30</v>
      </c>
      <c r="B2812" t="s">
        <v>40</v>
      </c>
      <c r="C2812" t="s">
        <v>47</v>
      </c>
      <c r="D2812" t="s">
        <v>27</v>
      </c>
      <c r="E2812">
        <v>7</v>
      </c>
      <c r="F2812" t="str">
        <f t="shared" si="43"/>
        <v>Average Per Device1-in-2July System Peak DayAll7</v>
      </c>
      <c r="G2812">
        <v>0.65333640000000004</v>
      </c>
      <c r="H2812">
        <v>0.65333640000000004</v>
      </c>
      <c r="I2812">
        <v>70.410399999999996</v>
      </c>
      <c r="J2812">
        <v>0</v>
      </c>
      <c r="K2812">
        <v>0</v>
      </c>
      <c r="L2812">
        <v>0</v>
      </c>
      <c r="M2812">
        <v>0</v>
      </c>
      <c r="N2812">
        <v>0</v>
      </c>
      <c r="O2812">
        <v>23602</v>
      </c>
    </row>
    <row r="2813" spans="1:15">
      <c r="A2813" t="s">
        <v>52</v>
      </c>
      <c r="B2813" t="s">
        <v>40</v>
      </c>
      <c r="C2813" t="s">
        <v>47</v>
      </c>
      <c r="D2813" t="s">
        <v>27</v>
      </c>
      <c r="E2813">
        <v>7</v>
      </c>
      <c r="F2813" t="str">
        <f t="shared" si="43"/>
        <v>Aggregate1-in-2July System Peak DayAll7</v>
      </c>
      <c r="G2813">
        <v>18.553450000000002</v>
      </c>
      <c r="H2813">
        <v>18.553450000000002</v>
      </c>
      <c r="I2813">
        <v>70.410399999999996</v>
      </c>
      <c r="J2813">
        <v>0</v>
      </c>
      <c r="K2813">
        <v>0</v>
      </c>
      <c r="L2813">
        <v>0</v>
      </c>
      <c r="M2813">
        <v>0</v>
      </c>
      <c r="N2813">
        <v>0</v>
      </c>
      <c r="O2813">
        <v>23602</v>
      </c>
    </row>
    <row r="2814" spans="1:15">
      <c r="A2814" t="s">
        <v>31</v>
      </c>
      <c r="B2814" t="s">
        <v>40</v>
      </c>
      <c r="C2814" t="s">
        <v>47</v>
      </c>
      <c r="D2814" t="s">
        <v>27</v>
      </c>
      <c r="E2814">
        <v>8</v>
      </c>
      <c r="F2814" t="str">
        <f t="shared" si="43"/>
        <v>Average Per Ton1-in-2July System Peak DayAll8</v>
      </c>
      <c r="G2814">
        <v>0.1946367</v>
      </c>
      <c r="H2814">
        <v>0.1946367</v>
      </c>
      <c r="I2814">
        <v>72.955299999999994</v>
      </c>
      <c r="J2814">
        <v>0</v>
      </c>
      <c r="K2814">
        <v>0</v>
      </c>
      <c r="L2814">
        <v>0</v>
      </c>
      <c r="M2814">
        <v>0</v>
      </c>
      <c r="N2814">
        <v>0</v>
      </c>
      <c r="O2814">
        <v>23602</v>
      </c>
    </row>
    <row r="2815" spans="1:15">
      <c r="A2815" t="s">
        <v>29</v>
      </c>
      <c r="B2815" t="s">
        <v>40</v>
      </c>
      <c r="C2815" t="s">
        <v>47</v>
      </c>
      <c r="D2815" t="s">
        <v>27</v>
      </c>
      <c r="E2815">
        <v>8</v>
      </c>
      <c r="F2815" t="str">
        <f t="shared" si="43"/>
        <v>Average Per Premise1-in-2July System Peak DayAll8</v>
      </c>
      <c r="G2815">
        <v>0.83433440000000003</v>
      </c>
      <c r="H2815">
        <v>0.83433440000000003</v>
      </c>
      <c r="I2815">
        <v>72.955299999999994</v>
      </c>
      <c r="J2815">
        <v>0</v>
      </c>
      <c r="K2815">
        <v>0</v>
      </c>
      <c r="L2815">
        <v>0</v>
      </c>
      <c r="M2815">
        <v>0</v>
      </c>
      <c r="N2815">
        <v>0</v>
      </c>
      <c r="O2815">
        <v>23602</v>
      </c>
    </row>
    <row r="2816" spans="1:15">
      <c r="A2816" t="s">
        <v>30</v>
      </c>
      <c r="B2816" t="s">
        <v>40</v>
      </c>
      <c r="C2816" t="s">
        <v>47</v>
      </c>
      <c r="D2816" t="s">
        <v>27</v>
      </c>
      <c r="E2816">
        <v>8</v>
      </c>
      <c r="F2816" t="str">
        <f t="shared" si="43"/>
        <v>Average Per Device1-in-2July System Peak DayAll8</v>
      </c>
      <c r="G2816">
        <v>0.69342780000000004</v>
      </c>
      <c r="H2816">
        <v>0.69342780000000004</v>
      </c>
      <c r="I2816">
        <v>72.955299999999994</v>
      </c>
      <c r="J2816">
        <v>0</v>
      </c>
      <c r="K2816">
        <v>0</v>
      </c>
      <c r="L2816">
        <v>0</v>
      </c>
      <c r="M2816">
        <v>0</v>
      </c>
      <c r="N2816">
        <v>0</v>
      </c>
      <c r="O2816">
        <v>23602</v>
      </c>
    </row>
    <row r="2817" spans="1:15">
      <c r="A2817" t="s">
        <v>52</v>
      </c>
      <c r="B2817" t="s">
        <v>40</v>
      </c>
      <c r="C2817" t="s">
        <v>47</v>
      </c>
      <c r="D2817" t="s">
        <v>27</v>
      </c>
      <c r="E2817">
        <v>8</v>
      </c>
      <c r="F2817" t="str">
        <f t="shared" si="43"/>
        <v>Aggregate1-in-2July System Peak DayAll8</v>
      </c>
      <c r="G2817">
        <v>19.691960000000002</v>
      </c>
      <c r="H2817">
        <v>19.691960000000002</v>
      </c>
      <c r="I2817">
        <v>72.955299999999994</v>
      </c>
      <c r="J2817">
        <v>0</v>
      </c>
      <c r="K2817">
        <v>0</v>
      </c>
      <c r="L2817">
        <v>0</v>
      </c>
      <c r="M2817">
        <v>0</v>
      </c>
      <c r="N2817">
        <v>0</v>
      </c>
      <c r="O2817">
        <v>23602</v>
      </c>
    </row>
    <row r="2818" spans="1:15">
      <c r="A2818" t="s">
        <v>31</v>
      </c>
      <c r="B2818" t="s">
        <v>40</v>
      </c>
      <c r="C2818" t="s">
        <v>47</v>
      </c>
      <c r="D2818" t="s">
        <v>27</v>
      </c>
      <c r="E2818">
        <v>9</v>
      </c>
      <c r="F2818" t="str">
        <f t="shared" si="43"/>
        <v>Average Per Ton1-in-2July System Peak DayAll9</v>
      </c>
      <c r="G2818">
        <v>0.21294969999999999</v>
      </c>
      <c r="H2818">
        <v>0.21294969999999999</v>
      </c>
      <c r="I2818">
        <v>77.431799999999996</v>
      </c>
      <c r="J2818">
        <v>0</v>
      </c>
      <c r="K2818">
        <v>0</v>
      </c>
      <c r="L2818">
        <v>0</v>
      </c>
      <c r="M2818">
        <v>0</v>
      </c>
      <c r="N2818">
        <v>0</v>
      </c>
      <c r="O2818">
        <v>23602</v>
      </c>
    </row>
    <row r="2819" spans="1:15">
      <c r="A2819" t="s">
        <v>29</v>
      </c>
      <c r="B2819" t="s">
        <v>40</v>
      </c>
      <c r="C2819" t="s">
        <v>47</v>
      </c>
      <c r="D2819" t="s">
        <v>27</v>
      </c>
      <c r="E2819">
        <v>9</v>
      </c>
      <c r="F2819" t="str">
        <f t="shared" ref="F2819:F2882" si="44">CONCATENATE(A2819,B2819,C2819,D2819,E2819)</f>
        <v>Average Per Premise1-in-2July System Peak DayAll9</v>
      </c>
      <c r="G2819">
        <v>0.91283519999999996</v>
      </c>
      <c r="H2819">
        <v>0.91283519999999996</v>
      </c>
      <c r="I2819">
        <v>77.431799999999996</v>
      </c>
      <c r="J2819">
        <v>0</v>
      </c>
      <c r="K2819">
        <v>0</v>
      </c>
      <c r="L2819">
        <v>0</v>
      </c>
      <c r="M2819">
        <v>0</v>
      </c>
      <c r="N2819">
        <v>0</v>
      </c>
      <c r="O2819">
        <v>23602</v>
      </c>
    </row>
    <row r="2820" spans="1:15">
      <c r="A2820" t="s">
        <v>30</v>
      </c>
      <c r="B2820" t="s">
        <v>40</v>
      </c>
      <c r="C2820" t="s">
        <v>47</v>
      </c>
      <c r="D2820" t="s">
        <v>27</v>
      </c>
      <c r="E2820">
        <v>9</v>
      </c>
      <c r="F2820" t="str">
        <f t="shared" si="44"/>
        <v>Average Per Device1-in-2July System Peak DayAll9</v>
      </c>
      <c r="G2820">
        <v>0.75867099999999998</v>
      </c>
      <c r="H2820">
        <v>0.75867099999999998</v>
      </c>
      <c r="I2820">
        <v>77.431799999999996</v>
      </c>
      <c r="J2820">
        <v>0</v>
      </c>
      <c r="K2820">
        <v>0</v>
      </c>
      <c r="L2820">
        <v>0</v>
      </c>
      <c r="M2820">
        <v>0</v>
      </c>
      <c r="N2820">
        <v>0</v>
      </c>
      <c r="O2820">
        <v>23602</v>
      </c>
    </row>
    <row r="2821" spans="1:15">
      <c r="A2821" t="s">
        <v>52</v>
      </c>
      <c r="B2821" t="s">
        <v>40</v>
      </c>
      <c r="C2821" t="s">
        <v>47</v>
      </c>
      <c r="D2821" t="s">
        <v>27</v>
      </c>
      <c r="E2821">
        <v>9</v>
      </c>
      <c r="F2821" t="str">
        <f t="shared" si="44"/>
        <v>Aggregate1-in-2July System Peak DayAll9</v>
      </c>
      <c r="G2821">
        <v>21.544740000000001</v>
      </c>
      <c r="H2821">
        <v>21.544740000000001</v>
      </c>
      <c r="I2821">
        <v>77.431799999999996</v>
      </c>
      <c r="J2821">
        <v>0</v>
      </c>
      <c r="K2821">
        <v>0</v>
      </c>
      <c r="L2821">
        <v>0</v>
      </c>
      <c r="M2821">
        <v>0</v>
      </c>
      <c r="N2821">
        <v>0</v>
      </c>
      <c r="O2821">
        <v>23602</v>
      </c>
    </row>
    <row r="2822" spans="1:15">
      <c r="A2822" t="s">
        <v>31</v>
      </c>
      <c r="B2822" t="s">
        <v>40</v>
      </c>
      <c r="C2822" t="s">
        <v>47</v>
      </c>
      <c r="D2822" t="s">
        <v>27</v>
      </c>
      <c r="E2822">
        <v>10</v>
      </c>
      <c r="F2822" t="str">
        <f t="shared" si="44"/>
        <v>Average Per Ton1-in-2July System Peak DayAll10</v>
      </c>
      <c r="G2822">
        <v>0.23545440000000001</v>
      </c>
      <c r="H2822">
        <v>0.23545440000000001</v>
      </c>
      <c r="I2822">
        <v>81.649799999999999</v>
      </c>
      <c r="J2822">
        <v>0</v>
      </c>
      <c r="K2822">
        <v>0</v>
      </c>
      <c r="L2822">
        <v>0</v>
      </c>
      <c r="M2822">
        <v>0</v>
      </c>
      <c r="N2822">
        <v>0</v>
      </c>
      <c r="O2822">
        <v>23602</v>
      </c>
    </row>
    <row r="2823" spans="1:15">
      <c r="A2823" t="s">
        <v>29</v>
      </c>
      <c r="B2823" t="s">
        <v>40</v>
      </c>
      <c r="C2823" t="s">
        <v>47</v>
      </c>
      <c r="D2823" t="s">
        <v>27</v>
      </c>
      <c r="E2823">
        <v>10</v>
      </c>
      <c r="F2823" t="str">
        <f t="shared" si="44"/>
        <v>Average Per Premise1-in-2July System Peak DayAll10</v>
      </c>
      <c r="G2823">
        <v>1.0093049999999999</v>
      </c>
      <c r="H2823">
        <v>1.0093049999999999</v>
      </c>
      <c r="I2823">
        <v>81.649799999999999</v>
      </c>
      <c r="J2823">
        <v>0</v>
      </c>
      <c r="K2823">
        <v>0</v>
      </c>
      <c r="L2823">
        <v>0</v>
      </c>
      <c r="M2823">
        <v>0</v>
      </c>
      <c r="N2823">
        <v>0</v>
      </c>
      <c r="O2823">
        <v>23602</v>
      </c>
    </row>
    <row r="2824" spans="1:15">
      <c r="A2824" t="s">
        <v>30</v>
      </c>
      <c r="B2824" t="s">
        <v>40</v>
      </c>
      <c r="C2824" t="s">
        <v>47</v>
      </c>
      <c r="D2824" t="s">
        <v>27</v>
      </c>
      <c r="E2824">
        <v>10</v>
      </c>
      <c r="F2824" t="str">
        <f t="shared" si="44"/>
        <v>Average Per Device1-in-2July System Peak DayAll10</v>
      </c>
      <c r="G2824">
        <v>0.83884809999999999</v>
      </c>
      <c r="H2824">
        <v>0.83884809999999999</v>
      </c>
      <c r="I2824">
        <v>81.649799999999999</v>
      </c>
      <c r="J2824">
        <v>0</v>
      </c>
      <c r="K2824">
        <v>0</v>
      </c>
      <c r="L2824">
        <v>0</v>
      </c>
      <c r="M2824">
        <v>0</v>
      </c>
      <c r="N2824">
        <v>0</v>
      </c>
      <c r="O2824">
        <v>23602</v>
      </c>
    </row>
    <row r="2825" spans="1:15">
      <c r="A2825" t="s">
        <v>52</v>
      </c>
      <c r="B2825" t="s">
        <v>40</v>
      </c>
      <c r="C2825" t="s">
        <v>47</v>
      </c>
      <c r="D2825" t="s">
        <v>27</v>
      </c>
      <c r="E2825">
        <v>10</v>
      </c>
      <c r="F2825" t="str">
        <f t="shared" si="44"/>
        <v>Aggregate1-in-2July System Peak DayAll10</v>
      </c>
      <c r="G2825">
        <v>23.82161</v>
      </c>
      <c r="H2825">
        <v>23.82161</v>
      </c>
      <c r="I2825">
        <v>81.649799999999999</v>
      </c>
      <c r="J2825">
        <v>0</v>
      </c>
      <c r="K2825">
        <v>0</v>
      </c>
      <c r="L2825">
        <v>0</v>
      </c>
      <c r="M2825">
        <v>0</v>
      </c>
      <c r="N2825">
        <v>0</v>
      </c>
      <c r="O2825">
        <v>23602</v>
      </c>
    </row>
    <row r="2826" spans="1:15">
      <c r="A2826" t="s">
        <v>31</v>
      </c>
      <c r="B2826" t="s">
        <v>40</v>
      </c>
      <c r="C2826" t="s">
        <v>47</v>
      </c>
      <c r="D2826" t="s">
        <v>27</v>
      </c>
      <c r="E2826">
        <v>11</v>
      </c>
      <c r="F2826" t="str">
        <f t="shared" si="44"/>
        <v>Average Per Ton1-in-2July System Peak DayAll11</v>
      </c>
      <c r="G2826">
        <v>0.278391</v>
      </c>
      <c r="H2826">
        <v>0.278391</v>
      </c>
      <c r="I2826">
        <v>82.066999999999993</v>
      </c>
      <c r="J2826">
        <v>0</v>
      </c>
      <c r="K2826">
        <v>0</v>
      </c>
      <c r="L2826">
        <v>0</v>
      </c>
      <c r="M2826">
        <v>0</v>
      </c>
      <c r="N2826">
        <v>0</v>
      </c>
      <c r="O2826">
        <v>23602</v>
      </c>
    </row>
    <row r="2827" spans="1:15">
      <c r="A2827" t="s">
        <v>29</v>
      </c>
      <c r="B2827" t="s">
        <v>40</v>
      </c>
      <c r="C2827" t="s">
        <v>47</v>
      </c>
      <c r="D2827" t="s">
        <v>27</v>
      </c>
      <c r="E2827">
        <v>11</v>
      </c>
      <c r="F2827" t="str">
        <f t="shared" si="44"/>
        <v>Average Per Premise1-in-2July System Peak DayAll11</v>
      </c>
      <c r="G2827">
        <v>1.1933579999999999</v>
      </c>
      <c r="H2827">
        <v>1.1933579999999999</v>
      </c>
      <c r="I2827">
        <v>82.066999999999993</v>
      </c>
      <c r="J2827">
        <v>0</v>
      </c>
      <c r="K2827">
        <v>0</v>
      </c>
      <c r="L2827">
        <v>0</v>
      </c>
      <c r="M2827">
        <v>0</v>
      </c>
      <c r="N2827">
        <v>0</v>
      </c>
      <c r="O2827">
        <v>23602</v>
      </c>
    </row>
    <row r="2828" spans="1:15">
      <c r="A2828" t="s">
        <v>30</v>
      </c>
      <c r="B2828" t="s">
        <v>40</v>
      </c>
      <c r="C2828" t="s">
        <v>47</v>
      </c>
      <c r="D2828" t="s">
        <v>27</v>
      </c>
      <c r="E2828">
        <v>11</v>
      </c>
      <c r="F2828" t="str">
        <f t="shared" si="44"/>
        <v>Average Per Device1-in-2July System Peak DayAll11</v>
      </c>
      <c r="G2828">
        <v>0.99181719999999995</v>
      </c>
      <c r="H2828">
        <v>0.99181719999999995</v>
      </c>
      <c r="I2828">
        <v>82.066999999999993</v>
      </c>
      <c r="J2828">
        <v>0</v>
      </c>
      <c r="K2828">
        <v>0</v>
      </c>
      <c r="L2828">
        <v>0</v>
      </c>
      <c r="M2828">
        <v>0</v>
      </c>
      <c r="N2828">
        <v>0</v>
      </c>
      <c r="O2828">
        <v>23602</v>
      </c>
    </row>
    <row r="2829" spans="1:15">
      <c r="A2829" t="s">
        <v>52</v>
      </c>
      <c r="B2829" t="s">
        <v>40</v>
      </c>
      <c r="C2829" t="s">
        <v>47</v>
      </c>
      <c r="D2829" t="s">
        <v>27</v>
      </c>
      <c r="E2829">
        <v>11</v>
      </c>
      <c r="F2829" t="str">
        <f t="shared" si="44"/>
        <v>Aggregate1-in-2July System Peak DayAll11</v>
      </c>
      <c r="G2829">
        <v>28.165620000000001</v>
      </c>
      <c r="H2829">
        <v>28.165620000000001</v>
      </c>
      <c r="I2829">
        <v>82.066999999999993</v>
      </c>
      <c r="J2829">
        <v>0</v>
      </c>
      <c r="K2829">
        <v>0</v>
      </c>
      <c r="L2829">
        <v>0</v>
      </c>
      <c r="M2829">
        <v>0</v>
      </c>
      <c r="N2829">
        <v>0</v>
      </c>
      <c r="O2829">
        <v>23602</v>
      </c>
    </row>
    <row r="2830" spans="1:15">
      <c r="A2830" t="s">
        <v>31</v>
      </c>
      <c r="B2830" t="s">
        <v>40</v>
      </c>
      <c r="C2830" t="s">
        <v>47</v>
      </c>
      <c r="D2830" t="s">
        <v>27</v>
      </c>
      <c r="E2830">
        <v>12</v>
      </c>
      <c r="F2830" t="str">
        <f t="shared" si="44"/>
        <v>Average Per Ton1-in-2July System Peak DayAll12</v>
      </c>
      <c r="G2830">
        <v>0.32704610000000001</v>
      </c>
      <c r="H2830">
        <v>0.32704610000000001</v>
      </c>
      <c r="I2830">
        <v>85.659300000000002</v>
      </c>
      <c r="J2830">
        <v>0</v>
      </c>
      <c r="K2830">
        <v>0</v>
      </c>
      <c r="L2830">
        <v>0</v>
      </c>
      <c r="M2830">
        <v>0</v>
      </c>
      <c r="N2830">
        <v>0</v>
      </c>
      <c r="O2830">
        <v>23602</v>
      </c>
    </row>
    <row r="2831" spans="1:15">
      <c r="A2831" t="s">
        <v>29</v>
      </c>
      <c r="B2831" t="s">
        <v>40</v>
      </c>
      <c r="C2831" t="s">
        <v>47</v>
      </c>
      <c r="D2831" t="s">
        <v>27</v>
      </c>
      <c r="E2831">
        <v>12</v>
      </c>
      <c r="F2831" t="str">
        <f t="shared" si="44"/>
        <v>Average Per Premise1-in-2July System Peak DayAll12</v>
      </c>
      <c r="G2831">
        <v>1.4019239999999999</v>
      </c>
      <c r="H2831">
        <v>1.4019239999999999</v>
      </c>
      <c r="I2831">
        <v>85.659300000000002</v>
      </c>
      <c r="J2831">
        <v>0</v>
      </c>
      <c r="K2831">
        <v>0</v>
      </c>
      <c r="L2831">
        <v>0</v>
      </c>
      <c r="M2831">
        <v>0</v>
      </c>
      <c r="N2831">
        <v>0</v>
      </c>
      <c r="O2831">
        <v>23602</v>
      </c>
    </row>
    <row r="2832" spans="1:15">
      <c r="A2832" t="s">
        <v>30</v>
      </c>
      <c r="B2832" t="s">
        <v>40</v>
      </c>
      <c r="C2832" t="s">
        <v>47</v>
      </c>
      <c r="D2832" t="s">
        <v>27</v>
      </c>
      <c r="E2832">
        <v>12</v>
      </c>
      <c r="F2832" t="str">
        <f t="shared" si="44"/>
        <v>Average Per Device1-in-2July System Peak DayAll12</v>
      </c>
      <c r="G2832">
        <v>1.16516</v>
      </c>
      <c r="H2832">
        <v>1.16516</v>
      </c>
      <c r="I2832">
        <v>85.659300000000002</v>
      </c>
      <c r="J2832">
        <v>0</v>
      </c>
      <c r="K2832">
        <v>0</v>
      </c>
      <c r="L2832">
        <v>0</v>
      </c>
      <c r="M2832">
        <v>0</v>
      </c>
      <c r="N2832">
        <v>0</v>
      </c>
      <c r="O2832">
        <v>23602</v>
      </c>
    </row>
    <row r="2833" spans="1:15">
      <c r="A2833" t="s">
        <v>52</v>
      </c>
      <c r="B2833" t="s">
        <v>40</v>
      </c>
      <c r="C2833" t="s">
        <v>47</v>
      </c>
      <c r="D2833" t="s">
        <v>27</v>
      </c>
      <c r="E2833">
        <v>12</v>
      </c>
      <c r="F2833" t="str">
        <f t="shared" si="44"/>
        <v>Aggregate1-in-2July System Peak DayAll12</v>
      </c>
      <c r="G2833">
        <v>33.088200000000001</v>
      </c>
      <c r="H2833">
        <v>33.088200000000001</v>
      </c>
      <c r="I2833">
        <v>85.659300000000002</v>
      </c>
      <c r="J2833">
        <v>0</v>
      </c>
      <c r="K2833">
        <v>0</v>
      </c>
      <c r="L2833">
        <v>0</v>
      </c>
      <c r="M2833">
        <v>0</v>
      </c>
      <c r="N2833">
        <v>0</v>
      </c>
      <c r="O2833">
        <v>23602</v>
      </c>
    </row>
    <row r="2834" spans="1:15">
      <c r="A2834" t="s">
        <v>31</v>
      </c>
      <c r="B2834" t="s">
        <v>40</v>
      </c>
      <c r="C2834" t="s">
        <v>47</v>
      </c>
      <c r="D2834" t="s">
        <v>27</v>
      </c>
      <c r="E2834">
        <v>13</v>
      </c>
      <c r="F2834" t="str">
        <f t="shared" si="44"/>
        <v>Average Per Ton1-in-2July System Peak DayAll13</v>
      </c>
      <c r="G2834">
        <v>0.376749</v>
      </c>
      <c r="H2834">
        <v>0.376749</v>
      </c>
      <c r="I2834">
        <v>85.762600000000006</v>
      </c>
      <c r="J2834">
        <v>0</v>
      </c>
      <c r="K2834">
        <v>0</v>
      </c>
      <c r="L2834">
        <v>0</v>
      </c>
      <c r="M2834">
        <v>0</v>
      </c>
      <c r="N2834">
        <v>0</v>
      </c>
      <c r="O2834">
        <v>23602</v>
      </c>
    </row>
    <row r="2835" spans="1:15">
      <c r="A2835" t="s">
        <v>29</v>
      </c>
      <c r="B2835" t="s">
        <v>40</v>
      </c>
      <c r="C2835" t="s">
        <v>47</v>
      </c>
      <c r="D2835" t="s">
        <v>27</v>
      </c>
      <c r="E2835">
        <v>13</v>
      </c>
      <c r="F2835" t="str">
        <f t="shared" si="44"/>
        <v>Average Per Premise1-in-2July System Peak DayAll13</v>
      </c>
      <c r="G2835">
        <v>1.614981</v>
      </c>
      <c r="H2835">
        <v>1.614981</v>
      </c>
      <c r="I2835">
        <v>85.762600000000006</v>
      </c>
      <c r="J2835">
        <v>0</v>
      </c>
      <c r="K2835">
        <v>0</v>
      </c>
      <c r="L2835">
        <v>0</v>
      </c>
      <c r="M2835">
        <v>0</v>
      </c>
      <c r="N2835">
        <v>0</v>
      </c>
      <c r="O2835">
        <v>23602</v>
      </c>
    </row>
    <row r="2836" spans="1:15">
      <c r="A2836" t="s">
        <v>30</v>
      </c>
      <c r="B2836" t="s">
        <v>40</v>
      </c>
      <c r="C2836" t="s">
        <v>47</v>
      </c>
      <c r="D2836" t="s">
        <v>27</v>
      </c>
      <c r="E2836">
        <v>13</v>
      </c>
      <c r="F2836" t="str">
        <f t="shared" si="44"/>
        <v>Average Per Device1-in-2July System Peak DayAll13</v>
      </c>
      <c r="G2836">
        <v>1.3422350000000001</v>
      </c>
      <c r="H2836">
        <v>1.3422350000000001</v>
      </c>
      <c r="I2836">
        <v>85.762600000000006</v>
      </c>
      <c r="J2836">
        <v>0</v>
      </c>
      <c r="K2836">
        <v>0</v>
      </c>
      <c r="L2836">
        <v>0</v>
      </c>
      <c r="M2836">
        <v>0</v>
      </c>
      <c r="N2836">
        <v>0</v>
      </c>
      <c r="O2836">
        <v>23602</v>
      </c>
    </row>
    <row r="2837" spans="1:15">
      <c r="A2837" t="s">
        <v>52</v>
      </c>
      <c r="B2837" t="s">
        <v>40</v>
      </c>
      <c r="C2837" t="s">
        <v>47</v>
      </c>
      <c r="D2837" t="s">
        <v>27</v>
      </c>
      <c r="E2837">
        <v>13</v>
      </c>
      <c r="F2837" t="str">
        <f t="shared" si="44"/>
        <v>Aggregate1-in-2July System Peak DayAll13</v>
      </c>
      <c r="G2837">
        <v>38.116790000000002</v>
      </c>
      <c r="H2837">
        <v>38.116790000000002</v>
      </c>
      <c r="I2837">
        <v>85.762600000000006</v>
      </c>
      <c r="J2837">
        <v>0</v>
      </c>
      <c r="K2837">
        <v>0</v>
      </c>
      <c r="L2837">
        <v>0</v>
      </c>
      <c r="M2837">
        <v>0</v>
      </c>
      <c r="N2837">
        <v>0</v>
      </c>
      <c r="O2837">
        <v>23602</v>
      </c>
    </row>
    <row r="2838" spans="1:15">
      <c r="A2838" t="s">
        <v>31</v>
      </c>
      <c r="B2838" t="s">
        <v>40</v>
      </c>
      <c r="C2838" t="s">
        <v>47</v>
      </c>
      <c r="D2838" t="s">
        <v>27</v>
      </c>
      <c r="E2838">
        <v>14</v>
      </c>
      <c r="F2838" t="str">
        <f t="shared" si="44"/>
        <v>Average Per Ton1-in-2July System Peak DayAll14</v>
      </c>
      <c r="G2838">
        <v>0.30354979999999998</v>
      </c>
      <c r="H2838">
        <v>0.4078155</v>
      </c>
      <c r="I2838">
        <v>86.879599999999996</v>
      </c>
      <c r="J2838">
        <v>7.0944199999999999E-2</v>
      </c>
      <c r="K2838">
        <v>9.0630799999999997E-2</v>
      </c>
      <c r="L2838">
        <v>0.1042656</v>
      </c>
      <c r="M2838">
        <v>0.11790050000000001</v>
      </c>
      <c r="N2838">
        <v>0.13758699999999999</v>
      </c>
      <c r="O2838">
        <v>23602</v>
      </c>
    </row>
    <row r="2839" spans="1:15">
      <c r="A2839" t="s">
        <v>29</v>
      </c>
      <c r="B2839" t="s">
        <v>40</v>
      </c>
      <c r="C2839" t="s">
        <v>47</v>
      </c>
      <c r="D2839" t="s">
        <v>27</v>
      </c>
      <c r="E2839">
        <v>14</v>
      </c>
      <c r="F2839" t="str">
        <f t="shared" si="44"/>
        <v>Average Per Premise1-in-2July System Peak DayAll14</v>
      </c>
      <c r="G2839">
        <v>1.301204</v>
      </c>
      <c r="H2839">
        <v>1.748151</v>
      </c>
      <c r="I2839">
        <v>86.879599999999996</v>
      </c>
      <c r="J2839">
        <v>0.30411100000000002</v>
      </c>
      <c r="K2839">
        <v>0.38850000000000001</v>
      </c>
      <c r="L2839">
        <v>0.44694739999999999</v>
      </c>
      <c r="M2839">
        <v>0.50539489999999998</v>
      </c>
      <c r="N2839">
        <v>0.58978379999999997</v>
      </c>
      <c r="O2839">
        <v>23602</v>
      </c>
    </row>
    <row r="2840" spans="1:15">
      <c r="A2840" t="s">
        <v>30</v>
      </c>
      <c r="B2840" t="s">
        <v>40</v>
      </c>
      <c r="C2840" t="s">
        <v>47</v>
      </c>
      <c r="D2840" t="s">
        <v>27</v>
      </c>
      <c r="E2840">
        <v>14</v>
      </c>
      <c r="F2840" t="str">
        <f t="shared" si="44"/>
        <v>Average Per Device1-in-2July System Peak DayAll14</v>
      </c>
      <c r="G2840">
        <v>1.08145</v>
      </c>
      <c r="H2840">
        <v>1.452915</v>
      </c>
      <c r="I2840">
        <v>86.879599999999996</v>
      </c>
      <c r="J2840">
        <v>0.25275120000000001</v>
      </c>
      <c r="K2840">
        <v>0.32288810000000001</v>
      </c>
      <c r="L2840">
        <v>0.37146469999999998</v>
      </c>
      <c r="M2840">
        <v>0.4200412</v>
      </c>
      <c r="N2840">
        <v>0.49017810000000001</v>
      </c>
      <c r="O2840">
        <v>23602</v>
      </c>
    </row>
    <row r="2841" spans="1:15">
      <c r="A2841" t="s">
        <v>52</v>
      </c>
      <c r="B2841" t="s">
        <v>40</v>
      </c>
      <c r="C2841" t="s">
        <v>47</v>
      </c>
      <c r="D2841" t="s">
        <v>27</v>
      </c>
      <c r="E2841">
        <v>14</v>
      </c>
      <c r="F2841" t="str">
        <f t="shared" si="44"/>
        <v>Aggregate1-in-2July System Peak DayAll14</v>
      </c>
      <c r="G2841">
        <v>30.711020000000001</v>
      </c>
      <c r="H2841">
        <v>41.259869999999999</v>
      </c>
      <c r="I2841">
        <v>86.879599999999996</v>
      </c>
      <c r="J2841">
        <v>7.1776289999999996</v>
      </c>
      <c r="K2841">
        <v>9.1693759999999997</v>
      </c>
      <c r="L2841">
        <v>10.54885</v>
      </c>
      <c r="M2841">
        <v>11.928330000000001</v>
      </c>
      <c r="N2841">
        <v>13.92008</v>
      </c>
      <c r="O2841">
        <v>23602</v>
      </c>
    </row>
    <row r="2842" spans="1:15">
      <c r="A2842" t="s">
        <v>31</v>
      </c>
      <c r="B2842" t="s">
        <v>40</v>
      </c>
      <c r="C2842" t="s">
        <v>47</v>
      </c>
      <c r="D2842" t="s">
        <v>27</v>
      </c>
      <c r="E2842">
        <v>15</v>
      </c>
      <c r="F2842" t="str">
        <f t="shared" si="44"/>
        <v>Average Per Ton1-in-2July System Peak DayAll15</v>
      </c>
      <c r="G2842">
        <v>0.31620759999999998</v>
      </c>
      <c r="H2842">
        <v>0.4406929</v>
      </c>
      <c r="I2842">
        <v>85.829599999999999</v>
      </c>
      <c r="J2842">
        <v>8.4638099999999994E-2</v>
      </c>
      <c r="K2842">
        <v>0.1081801</v>
      </c>
      <c r="L2842">
        <v>0.1244852</v>
      </c>
      <c r="M2842">
        <v>0.14079040000000001</v>
      </c>
      <c r="N2842">
        <v>0.16433239999999999</v>
      </c>
      <c r="O2842">
        <v>23602</v>
      </c>
    </row>
    <row r="2843" spans="1:15">
      <c r="A2843" t="s">
        <v>29</v>
      </c>
      <c r="B2843" t="s">
        <v>40</v>
      </c>
      <c r="C2843" t="s">
        <v>47</v>
      </c>
      <c r="D2843" t="s">
        <v>27</v>
      </c>
      <c r="E2843">
        <v>15</v>
      </c>
      <c r="F2843" t="str">
        <f t="shared" si="44"/>
        <v>Average Per Premise1-in-2July System Peak DayAll15</v>
      </c>
      <c r="G2843">
        <v>1.3554630000000001</v>
      </c>
      <c r="H2843">
        <v>1.8890849999999999</v>
      </c>
      <c r="I2843">
        <v>85.829599999999999</v>
      </c>
      <c r="J2843">
        <v>0.36281150000000001</v>
      </c>
      <c r="K2843">
        <v>0.46372740000000001</v>
      </c>
      <c r="L2843">
        <v>0.53362140000000002</v>
      </c>
      <c r="M2843">
        <v>0.60351540000000004</v>
      </c>
      <c r="N2843">
        <v>0.70443129999999998</v>
      </c>
      <c r="O2843">
        <v>23602</v>
      </c>
    </row>
    <row r="2844" spans="1:15">
      <c r="A2844" t="s">
        <v>30</v>
      </c>
      <c r="B2844" t="s">
        <v>40</v>
      </c>
      <c r="C2844" t="s">
        <v>47</v>
      </c>
      <c r="D2844" t="s">
        <v>27</v>
      </c>
      <c r="E2844">
        <v>15</v>
      </c>
      <c r="F2844" t="str">
        <f t="shared" si="44"/>
        <v>Average Per Device1-in-2July System Peak DayAll15</v>
      </c>
      <c r="G2844">
        <v>1.126546</v>
      </c>
      <c r="H2844">
        <v>1.5700460000000001</v>
      </c>
      <c r="I2844">
        <v>85.829599999999999</v>
      </c>
      <c r="J2844">
        <v>0.30153799999999997</v>
      </c>
      <c r="K2844">
        <v>0.38541069999999999</v>
      </c>
      <c r="L2844">
        <v>0.44350070000000003</v>
      </c>
      <c r="M2844">
        <v>0.50159069999999994</v>
      </c>
      <c r="N2844">
        <v>0.58546330000000002</v>
      </c>
      <c r="O2844">
        <v>23602</v>
      </c>
    </row>
    <row r="2845" spans="1:15">
      <c r="A2845" t="s">
        <v>52</v>
      </c>
      <c r="B2845" t="s">
        <v>40</v>
      </c>
      <c r="C2845" t="s">
        <v>47</v>
      </c>
      <c r="D2845" t="s">
        <v>27</v>
      </c>
      <c r="E2845">
        <v>15</v>
      </c>
      <c r="F2845" t="str">
        <f t="shared" si="44"/>
        <v>Aggregate1-in-2July System Peak DayAll15</v>
      </c>
      <c r="G2845">
        <v>31.99164</v>
      </c>
      <c r="H2845">
        <v>44.586179999999999</v>
      </c>
      <c r="I2845">
        <v>85.829599999999999</v>
      </c>
      <c r="J2845">
        <v>8.5630769999999998</v>
      </c>
      <c r="K2845">
        <v>10.944889999999999</v>
      </c>
      <c r="L2845">
        <v>12.594530000000001</v>
      </c>
      <c r="M2845">
        <v>14.24417</v>
      </c>
      <c r="N2845">
        <v>16.625990000000002</v>
      </c>
      <c r="O2845">
        <v>23602</v>
      </c>
    </row>
    <row r="2846" spans="1:15">
      <c r="A2846" t="s">
        <v>31</v>
      </c>
      <c r="B2846" t="s">
        <v>40</v>
      </c>
      <c r="C2846" t="s">
        <v>47</v>
      </c>
      <c r="D2846" t="s">
        <v>27</v>
      </c>
      <c r="E2846">
        <v>16</v>
      </c>
      <c r="F2846" t="str">
        <f t="shared" si="44"/>
        <v>Average Per Ton1-in-2July System Peak DayAll16</v>
      </c>
      <c r="G2846">
        <v>0.34099360000000001</v>
      </c>
      <c r="H2846">
        <v>0.48046280000000002</v>
      </c>
      <c r="I2846">
        <v>85.811300000000003</v>
      </c>
      <c r="J2846">
        <v>9.4845799999999994E-2</v>
      </c>
      <c r="K2846">
        <v>0.1212097</v>
      </c>
      <c r="L2846">
        <v>0.13946919999999999</v>
      </c>
      <c r="M2846">
        <v>0.1577288</v>
      </c>
      <c r="N2846">
        <v>0.1840927</v>
      </c>
      <c r="O2846">
        <v>23602</v>
      </c>
    </row>
    <row r="2847" spans="1:15">
      <c r="A2847" t="s">
        <v>29</v>
      </c>
      <c r="B2847" t="s">
        <v>40</v>
      </c>
      <c r="C2847" t="s">
        <v>47</v>
      </c>
      <c r="D2847" t="s">
        <v>27</v>
      </c>
      <c r="E2847">
        <v>16</v>
      </c>
      <c r="F2847" t="str">
        <f t="shared" si="44"/>
        <v>Average Per Premise1-in-2July System Peak DayAll16</v>
      </c>
      <c r="G2847">
        <v>1.461711</v>
      </c>
      <c r="H2847">
        <v>2.0595629999999998</v>
      </c>
      <c r="I2847">
        <v>85.811300000000003</v>
      </c>
      <c r="J2847">
        <v>0.40656809999999999</v>
      </c>
      <c r="K2847">
        <v>0.51958020000000005</v>
      </c>
      <c r="L2847">
        <v>0.59785200000000005</v>
      </c>
      <c r="M2847">
        <v>0.6761239</v>
      </c>
      <c r="N2847">
        <v>0.78913599999999995</v>
      </c>
      <c r="O2847">
        <v>23602</v>
      </c>
    </row>
    <row r="2848" spans="1:15">
      <c r="A2848" t="s">
        <v>30</v>
      </c>
      <c r="B2848" t="s">
        <v>40</v>
      </c>
      <c r="C2848" t="s">
        <v>47</v>
      </c>
      <c r="D2848" t="s">
        <v>27</v>
      </c>
      <c r="E2848">
        <v>16</v>
      </c>
      <c r="F2848" t="str">
        <f t="shared" si="44"/>
        <v>Average Per Device1-in-2July System Peak DayAll16</v>
      </c>
      <c r="G2848">
        <v>1.21485</v>
      </c>
      <c r="H2848">
        <v>1.7117340000000001</v>
      </c>
      <c r="I2848">
        <v>85.811300000000003</v>
      </c>
      <c r="J2848">
        <v>0.33790480000000001</v>
      </c>
      <c r="K2848">
        <v>0.43183090000000002</v>
      </c>
      <c r="L2848">
        <v>0.49688369999999998</v>
      </c>
      <c r="M2848">
        <v>0.56193660000000001</v>
      </c>
      <c r="N2848">
        <v>0.65586270000000002</v>
      </c>
      <c r="O2848">
        <v>23602</v>
      </c>
    </row>
    <row r="2849" spans="1:15">
      <c r="A2849" t="s">
        <v>52</v>
      </c>
      <c r="B2849" t="s">
        <v>40</v>
      </c>
      <c r="C2849" t="s">
        <v>47</v>
      </c>
      <c r="D2849" t="s">
        <v>27</v>
      </c>
      <c r="E2849">
        <v>16</v>
      </c>
      <c r="F2849" t="str">
        <f t="shared" si="44"/>
        <v>Aggregate1-in-2July System Peak DayAll16</v>
      </c>
      <c r="G2849">
        <v>34.499310000000001</v>
      </c>
      <c r="H2849">
        <v>48.609810000000003</v>
      </c>
      <c r="I2849">
        <v>85.811300000000003</v>
      </c>
      <c r="J2849">
        <v>9.5958210000000008</v>
      </c>
      <c r="K2849">
        <v>12.26313</v>
      </c>
      <c r="L2849">
        <v>14.1105</v>
      </c>
      <c r="M2849">
        <v>15.957879999999999</v>
      </c>
      <c r="N2849">
        <v>18.62519</v>
      </c>
      <c r="O2849">
        <v>23602</v>
      </c>
    </row>
    <row r="2850" spans="1:15">
      <c r="A2850" t="s">
        <v>31</v>
      </c>
      <c r="B2850" t="s">
        <v>40</v>
      </c>
      <c r="C2850" t="s">
        <v>47</v>
      </c>
      <c r="D2850" t="s">
        <v>27</v>
      </c>
      <c r="E2850">
        <v>17</v>
      </c>
      <c r="F2850" t="str">
        <f t="shared" si="44"/>
        <v>Average Per Ton1-in-2July System Peak DayAll17</v>
      </c>
      <c r="G2850">
        <v>0.36936600000000003</v>
      </c>
      <c r="H2850">
        <v>0.52468119999999996</v>
      </c>
      <c r="I2850">
        <v>84.081999999999994</v>
      </c>
      <c r="J2850">
        <v>0.1055098</v>
      </c>
      <c r="K2850">
        <v>0.13493520000000001</v>
      </c>
      <c r="L2850">
        <v>0.15531510000000001</v>
      </c>
      <c r="M2850">
        <v>0.17569509999999999</v>
      </c>
      <c r="N2850">
        <v>0.20512050000000001</v>
      </c>
      <c r="O2850">
        <v>23602</v>
      </c>
    </row>
    <row r="2851" spans="1:15">
      <c r="A2851" t="s">
        <v>29</v>
      </c>
      <c r="B2851" t="s">
        <v>40</v>
      </c>
      <c r="C2851" t="s">
        <v>47</v>
      </c>
      <c r="D2851" t="s">
        <v>27</v>
      </c>
      <c r="E2851">
        <v>17</v>
      </c>
      <c r="F2851" t="str">
        <f t="shared" si="44"/>
        <v>Average Per Premise1-in-2July System Peak DayAll17</v>
      </c>
      <c r="G2851">
        <v>1.5833330000000001</v>
      </c>
      <c r="H2851">
        <v>2.2491110000000001</v>
      </c>
      <c r="I2851">
        <v>84.081999999999994</v>
      </c>
      <c r="J2851">
        <v>0.45228079999999998</v>
      </c>
      <c r="K2851">
        <v>0.5784165</v>
      </c>
      <c r="L2851">
        <v>0.66577759999999997</v>
      </c>
      <c r="M2851">
        <v>0.7531388</v>
      </c>
      <c r="N2851">
        <v>0.87927440000000001</v>
      </c>
      <c r="O2851">
        <v>23602</v>
      </c>
    </row>
    <row r="2852" spans="1:15">
      <c r="A2852" t="s">
        <v>30</v>
      </c>
      <c r="B2852" t="s">
        <v>40</v>
      </c>
      <c r="C2852" t="s">
        <v>47</v>
      </c>
      <c r="D2852" t="s">
        <v>27</v>
      </c>
      <c r="E2852">
        <v>17</v>
      </c>
      <c r="F2852" t="str">
        <f t="shared" si="44"/>
        <v>Average Per Device1-in-2July System Peak DayAll17</v>
      </c>
      <c r="G2852">
        <v>1.3159320000000001</v>
      </c>
      <c r="H2852">
        <v>1.8692690000000001</v>
      </c>
      <c r="I2852">
        <v>84.081999999999994</v>
      </c>
      <c r="J2852">
        <v>0.37589729999999999</v>
      </c>
      <c r="K2852">
        <v>0.48073060000000001</v>
      </c>
      <c r="L2852">
        <v>0.55333770000000004</v>
      </c>
      <c r="M2852">
        <v>0.62594479999999997</v>
      </c>
      <c r="N2852">
        <v>0.73077809999999999</v>
      </c>
      <c r="O2852">
        <v>23602</v>
      </c>
    </row>
    <row r="2853" spans="1:15">
      <c r="A2853" t="s">
        <v>52</v>
      </c>
      <c r="B2853" t="s">
        <v>40</v>
      </c>
      <c r="C2853" t="s">
        <v>47</v>
      </c>
      <c r="D2853" t="s">
        <v>27</v>
      </c>
      <c r="E2853">
        <v>17</v>
      </c>
      <c r="F2853" t="str">
        <f t="shared" si="44"/>
        <v>Aggregate1-in-2July System Peak DayAll17</v>
      </c>
      <c r="G2853">
        <v>37.36983</v>
      </c>
      <c r="H2853">
        <v>53.083509999999997</v>
      </c>
      <c r="I2853">
        <v>84.081999999999994</v>
      </c>
      <c r="J2853">
        <v>10.67473</v>
      </c>
      <c r="K2853">
        <v>13.65179</v>
      </c>
      <c r="L2853">
        <v>15.71368</v>
      </c>
      <c r="M2853">
        <v>17.775580000000001</v>
      </c>
      <c r="N2853">
        <v>20.75263</v>
      </c>
      <c r="O2853">
        <v>23602</v>
      </c>
    </row>
    <row r="2854" spans="1:15">
      <c r="A2854" t="s">
        <v>31</v>
      </c>
      <c r="B2854" t="s">
        <v>40</v>
      </c>
      <c r="C2854" t="s">
        <v>47</v>
      </c>
      <c r="D2854" t="s">
        <v>27</v>
      </c>
      <c r="E2854">
        <v>18</v>
      </c>
      <c r="F2854" t="str">
        <f t="shared" si="44"/>
        <v>Average Per Ton1-in-2July System Peak DayAll18</v>
      </c>
      <c r="G2854">
        <v>0.42324469999999997</v>
      </c>
      <c r="H2854">
        <v>0.55347809999999997</v>
      </c>
      <c r="I2854">
        <v>82.329300000000003</v>
      </c>
      <c r="J2854">
        <v>8.8521100000000005E-2</v>
      </c>
      <c r="K2854">
        <v>0.1131651</v>
      </c>
      <c r="L2854">
        <v>0.1302334</v>
      </c>
      <c r="M2854">
        <v>0.14730170000000001</v>
      </c>
      <c r="N2854">
        <v>0.17194570000000001</v>
      </c>
      <c r="O2854">
        <v>23602</v>
      </c>
    </row>
    <row r="2855" spans="1:15">
      <c r="A2855" t="s">
        <v>29</v>
      </c>
      <c r="B2855" t="s">
        <v>40</v>
      </c>
      <c r="C2855" t="s">
        <v>47</v>
      </c>
      <c r="D2855" t="s">
        <v>27</v>
      </c>
      <c r="E2855">
        <v>18</v>
      </c>
      <c r="F2855" t="str">
        <f t="shared" si="44"/>
        <v>Average Per Premise1-in-2July System Peak DayAll18</v>
      </c>
      <c r="G2855">
        <v>1.8142910000000001</v>
      </c>
      <c r="H2855">
        <v>2.3725520000000002</v>
      </c>
      <c r="I2855">
        <v>82.329300000000003</v>
      </c>
      <c r="J2855">
        <v>0.37945659999999998</v>
      </c>
      <c r="K2855">
        <v>0.48509600000000003</v>
      </c>
      <c r="L2855">
        <v>0.55826149999999997</v>
      </c>
      <c r="M2855">
        <v>0.63142699999999996</v>
      </c>
      <c r="N2855">
        <v>0.73706629999999995</v>
      </c>
      <c r="O2855">
        <v>23602</v>
      </c>
    </row>
    <row r="2856" spans="1:15">
      <c r="A2856" t="s">
        <v>30</v>
      </c>
      <c r="B2856" t="s">
        <v>40</v>
      </c>
      <c r="C2856" t="s">
        <v>47</v>
      </c>
      <c r="D2856" t="s">
        <v>27</v>
      </c>
      <c r="E2856">
        <v>18</v>
      </c>
      <c r="F2856" t="str">
        <f t="shared" si="44"/>
        <v>Average Per Device1-in-2July System Peak DayAll18</v>
      </c>
      <c r="G2856">
        <v>1.507884</v>
      </c>
      <c r="H2856">
        <v>1.9718640000000001</v>
      </c>
      <c r="I2856">
        <v>82.329300000000003</v>
      </c>
      <c r="J2856">
        <v>0.31537199999999999</v>
      </c>
      <c r="K2856">
        <v>0.40317049999999999</v>
      </c>
      <c r="L2856">
        <v>0.46397939999999999</v>
      </c>
      <c r="M2856">
        <v>0.52478840000000004</v>
      </c>
      <c r="N2856">
        <v>0.61258679999999999</v>
      </c>
      <c r="O2856">
        <v>23602</v>
      </c>
    </row>
    <row r="2857" spans="1:15">
      <c r="A2857" t="s">
        <v>52</v>
      </c>
      <c r="B2857" t="s">
        <v>40</v>
      </c>
      <c r="C2857" t="s">
        <v>47</v>
      </c>
      <c r="D2857" t="s">
        <v>27</v>
      </c>
      <c r="E2857">
        <v>18</v>
      </c>
      <c r="F2857" t="str">
        <f t="shared" si="44"/>
        <v>Aggregate1-in-2July System Peak DayAll18</v>
      </c>
      <c r="G2857">
        <v>42.820889999999999</v>
      </c>
      <c r="H2857">
        <v>55.996980000000001</v>
      </c>
      <c r="I2857">
        <v>82.329300000000003</v>
      </c>
      <c r="J2857">
        <v>8.9559350000000002</v>
      </c>
      <c r="K2857">
        <v>11.44924</v>
      </c>
      <c r="L2857">
        <v>13.17609</v>
      </c>
      <c r="M2857">
        <v>14.902939999999999</v>
      </c>
      <c r="N2857">
        <v>17.396239999999999</v>
      </c>
      <c r="O2857">
        <v>23602</v>
      </c>
    </row>
    <row r="2858" spans="1:15">
      <c r="A2858" t="s">
        <v>31</v>
      </c>
      <c r="B2858" t="s">
        <v>40</v>
      </c>
      <c r="C2858" t="s">
        <v>47</v>
      </c>
      <c r="D2858" t="s">
        <v>27</v>
      </c>
      <c r="E2858">
        <v>19</v>
      </c>
      <c r="F2858" t="str">
        <f t="shared" si="44"/>
        <v>Average Per Ton1-in-2July System Peak DayAll19</v>
      </c>
      <c r="G2858">
        <v>0.54982969999999998</v>
      </c>
      <c r="H2858">
        <v>0.5346088</v>
      </c>
      <c r="I2858">
        <v>78.457899999999995</v>
      </c>
      <c r="J2858">
        <v>0</v>
      </c>
      <c r="K2858">
        <v>0</v>
      </c>
      <c r="L2858">
        <v>0</v>
      </c>
      <c r="M2858">
        <v>0</v>
      </c>
      <c r="N2858">
        <v>0</v>
      </c>
      <c r="O2858">
        <v>23602</v>
      </c>
    </row>
    <row r="2859" spans="1:15">
      <c r="A2859" t="s">
        <v>29</v>
      </c>
      <c r="B2859" t="s">
        <v>40</v>
      </c>
      <c r="C2859" t="s">
        <v>47</v>
      </c>
      <c r="D2859" t="s">
        <v>27</v>
      </c>
      <c r="E2859">
        <v>19</v>
      </c>
      <c r="F2859" t="str">
        <f t="shared" si="44"/>
        <v>Average Per Premise1-in-2July System Peak DayAll19</v>
      </c>
      <c r="G2859">
        <v>2.356913</v>
      </c>
      <c r="H2859">
        <v>2.2916669999999999</v>
      </c>
      <c r="I2859">
        <v>78.457899999999995</v>
      </c>
      <c r="J2859">
        <v>0</v>
      </c>
      <c r="K2859">
        <v>0</v>
      </c>
      <c r="L2859">
        <v>0</v>
      </c>
      <c r="M2859">
        <v>0</v>
      </c>
      <c r="N2859">
        <v>0</v>
      </c>
      <c r="O2859">
        <v>23602</v>
      </c>
    </row>
    <row r="2860" spans="1:15">
      <c r="A2860" t="s">
        <v>30</v>
      </c>
      <c r="B2860" t="s">
        <v>40</v>
      </c>
      <c r="C2860" t="s">
        <v>47</v>
      </c>
      <c r="D2860" t="s">
        <v>27</v>
      </c>
      <c r="E2860">
        <v>19</v>
      </c>
      <c r="F2860" t="str">
        <f t="shared" si="44"/>
        <v>Average Per Device1-in-2July System Peak DayAll19</v>
      </c>
      <c r="G2860">
        <v>1.958866</v>
      </c>
      <c r="H2860">
        <v>1.9046380000000001</v>
      </c>
      <c r="I2860">
        <v>78.457899999999995</v>
      </c>
      <c r="J2860">
        <v>0</v>
      </c>
      <c r="K2860">
        <v>0</v>
      </c>
      <c r="L2860">
        <v>0</v>
      </c>
      <c r="M2860">
        <v>0</v>
      </c>
      <c r="N2860">
        <v>0</v>
      </c>
      <c r="O2860">
        <v>23602</v>
      </c>
    </row>
    <row r="2861" spans="1:15">
      <c r="A2861" t="s">
        <v>52</v>
      </c>
      <c r="B2861" t="s">
        <v>40</v>
      </c>
      <c r="C2861" t="s">
        <v>47</v>
      </c>
      <c r="D2861" t="s">
        <v>27</v>
      </c>
      <c r="E2861">
        <v>19</v>
      </c>
      <c r="F2861" t="str">
        <f t="shared" si="44"/>
        <v>Aggregate1-in-2July System Peak DayAll19</v>
      </c>
      <c r="G2861">
        <v>55.627859999999998</v>
      </c>
      <c r="H2861">
        <v>54.087919999999997</v>
      </c>
      <c r="I2861">
        <v>78.457899999999995</v>
      </c>
      <c r="J2861">
        <v>0</v>
      </c>
      <c r="K2861">
        <v>0</v>
      </c>
      <c r="L2861">
        <v>0</v>
      </c>
      <c r="M2861">
        <v>0</v>
      </c>
      <c r="N2861">
        <v>0</v>
      </c>
      <c r="O2861">
        <v>23602</v>
      </c>
    </row>
    <row r="2862" spans="1:15">
      <c r="A2862" t="s">
        <v>31</v>
      </c>
      <c r="B2862" t="s">
        <v>40</v>
      </c>
      <c r="C2862" t="s">
        <v>47</v>
      </c>
      <c r="D2862" t="s">
        <v>27</v>
      </c>
      <c r="E2862">
        <v>20</v>
      </c>
      <c r="F2862" t="str">
        <f t="shared" si="44"/>
        <v>Average Per Ton1-in-2July System Peak DayAll20</v>
      </c>
      <c r="G2862">
        <v>0.57534779999999996</v>
      </c>
      <c r="H2862">
        <v>0.5043086</v>
      </c>
      <c r="I2862">
        <v>74.047799999999995</v>
      </c>
      <c r="J2862">
        <v>0</v>
      </c>
      <c r="K2862">
        <v>0</v>
      </c>
      <c r="L2862">
        <v>0</v>
      </c>
      <c r="M2862">
        <v>0</v>
      </c>
      <c r="N2862">
        <v>0</v>
      </c>
      <c r="O2862">
        <v>23602</v>
      </c>
    </row>
    <row r="2863" spans="1:15">
      <c r="A2863" t="s">
        <v>29</v>
      </c>
      <c r="B2863" t="s">
        <v>40</v>
      </c>
      <c r="C2863" t="s">
        <v>47</v>
      </c>
      <c r="D2863" t="s">
        <v>27</v>
      </c>
      <c r="E2863">
        <v>20</v>
      </c>
      <c r="F2863" t="str">
        <f t="shared" si="44"/>
        <v>Average Per Premise1-in-2July System Peak DayAll20</v>
      </c>
      <c r="G2863">
        <v>2.4662999999999999</v>
      </c>
      <c r="H2863">
        <v>2.161781</v>
      </c>
      <c r="I2863">
        <v>74.047799999999995</v>
      </c>
      <c r="J2863">
        <v>0</v>
      </c>
      <c r="K2863">
        <v>0</v>
      </c>
      <c r="L2863">
        <v>0</v>
      </c>
      <c r="M2863">
        <v>0</v>
      </c>
      <c r="N2863">
        <v>0</v>
      </c>
      <c r="O2863">
        <v>23602</v>
      </c>
    </row>
    <row r="2864" spans="1:15">
      <c r="A2864" t="s">
        <v>30</v>
      </c>
      <c r="B2864" t="s">
        <v>40</v>
      </c>
      <c r="C2864" t="s">
        <v>47</v>
      </c>
      <c r="D2864" t="s">
        <v>27</v>
      </c>
      <c r="E2864">
        <v>20</v>
      </c>
      <c r="F2864" t="str">
        <f t="shared" si="44"/>
        <v>Average Per Device1-in-2July System Peak DayAll20</v>
      </c>
      <c r="G2864">
        <v>2.0497779999999999</v>
      </c>
      <c r="H2864">
        <v>1.796689</v>
      </c>
      <c r="I2864">
        <v>74.047799999999995</v>
      </c>
      <c r="J2864">
        <v>0</v>
      </c>
      <c r="K2864">
        <v>0</v>
      </c>
      <c r="L2864">
        <v>0</v>
      </c>
      <c r="M2864">
        <v>0</v>
      </c>
      <c r="N2864">
        <v>0</v>
      </c>
      <c r="O2864">
        <v>23602</v>
      </c>
    </row>
    <row r="2865" spans="1:15">
      <c r="A2865" t="s">
        <v>52</v>
      </c>
      <c r="B2865" t="s">
        <v>40</v>
      </c>
      <c r="C2865" t="s">
        <v>47</v>
      </c>
      <c r="D2865" t="s">
        <v>27</v>
      </c>
      <c r="E2865">
        <v>20</v>
      </c>
      <c r="F2865" t="str">
        <f t="shared" si="44"/>
        <v>Aggregate1-in-2July System Peak DayAll20</v>
      </c>
      <c r="G2865">
        <v>58.209600000000002</v>
      </c>
      <c r="H2865">
        <v>51.022370000000002</v>
      </c>
      <c r="I2865">
        <v>74.047799999999995</v>
      </c>
      <c r="J2865">
        <v>0</v>
      </c>
      <c r="K2865">
        <v>0</v>
      </c>
      <c r="L2865">
        <v>0</v>
      </c>
      <c r="M2865">
        <v>0</v>
      </c>
      <c r="N2865">
        <v>0</v>
      </c>
      <c r="O2865">
        <v>23602</v>
      </c>
    </row>
    <row r="2866" spans="1:15">
      <c r="A2866" t="s">
        <v>31</v>
      </c>
      <c r="B2866" t="s">
        <v>40</v>
      </c>
      <c r="C2866" t="s">
        <v>47</v>
      </c>
      <c r="D2866" t="s">
        <v>27</v>
      </c>
      <c r="E2866">
        <v>21</v>
      </c>
      <c r="F2866" t="str">
        <f t="shared" si="44"/>
        <v>Average Per Ton1-in-2July System Peak DayAll21</v>
      </c>
      <c r="G2866">
        <v>0.54843509999999995</v>
      </c>
      <c r="H2866">
        <v>0.48583989999999999</v>
      </c>
      <c r="I2866">
        <v>72.671499999999995</v>
      </c>
      <c r="J2866">
        <v>0</v>
      </c>
      <c r="K2866">
        <v>0</v>
      </c>
      <c r="L2866">
        <v>0</v>
      </c>
      <c r="M2866">
        <v>0</v>
      </c>
      <c r="N2866">
        <v>0</v>
      </c>
      <c r="O2866">
        <v>23602</v>
      </c>
    </row>
    <row r="2867" spans="1:15">
      <c r="A2867" t="s">
        <v>29</v>
      </c>
      <c r="B2867" t="s">
        <v>40</v>
      </c>
      <c r="C2867" t="s">
        <v>47</v>
      </c>
      <c r="D2867" t="s">
        <v>27</v>
      </c>
      <c r="E2867">
        <v>21</v>
      </c>
      <c r="F2867" t="str">
        <f t="shared" si="44"/>
        <v>Average Per Premise1-in-2July System Peak DayAll21</v>
      </c>
      <c r="G2867">
        <v>2.3509350000000002</v>
      </c>
      <c r="H2867">
        <v>2.0826129999999998</v>
      </c>
      <c r="I2867">
        <v>72.671499999999995</v>
      </c>
      <c r="J2867">
        <v>0</v>
      </c>
      <c r="K2867">
        <v>0</v>
      </c>
      <c r="L2867">
        <v>0</v>
      </c>
      <c r="M2867">
        <v>0</v>
      </c>
      <c r="N2867">
        <v>0</v>
      </c>
      <c r="O2867">
        <v>23602</v>
      </c>
    </row>
    <row r="2868" spans="1:15">
      <c r="A2868" t="s">
        <v>30</v>
      </c>
      <c r="B2868" t="s">
        <v>40</v>
      </c>
      <c r="C2868" t="s">
        <v>47</v>
      </c>
      <c r="D2868" t="s">
        <v>27</v>
      </c>
      <c r="E2868">
        <v>21</v>
      </c>
      <c r="F2868" t="str">
        <f t="shared" si="44"/>
        <v>Average Per Device1-in-2July System Peak DayAll21</v>
      </c>
      <c r="G2868">
        <v>1.953897</v>
      </c>
      <c r="H2868">
        <v>1.730891</v>
      </c>
      <c r="I2868">
        <v>72.671499999999995</v>
      </c>
      <c r="J2868">
        <v>0</v>
      </c>
      <c r="K2868">
        <v>0</v>
      </c>
      <c r="L2868">
        <v>0</v>
      </c>
      <c r="M2868">
        <v>0</v>
      </c>
      <c r="N2868">
        <v>0</v>
      </c>
      <c r="O2868">
        <v>23602</v>
      </c>
    </row>
    <row r="2869" spans="1:15">
      <c r="A2869" t="s">
        <v>52</v>
      </c>
      <c r="B2869" t="s">
        <v>40</v>
      </c>
      <c r="C2869" t="s">
        <v>47</v>
      </c>
      <c r="D2869" t="s">
        <v>27</v>
      </c>
      <c r="E2869">
        <v>21</v>
      </c>
      <c r="F2869" t="str">
        <f t="shared" si="44"/>
        <v>Aggregate1-in-2July System Peak DayAll21</v>
      </c>
      <c r="G2869">
        <v>55.48677</v>
      </c>
      <c r="H2869">
        <v>49.153829999999999</v>
      </c>
      <c r="I2869">
        <v>72.671499999999995</v>
      </c>
      <c r="J2869">
        <v>0</v>
      </c>
      <c r="K2869">
        <v>0</v>
      </c>
      <c r="L2869">
        <v>0</v>
      </c>
      <c r="M2869">
        <v>0</v>
      </c>
      <c r="N2869">
        <v>0</v>
      </c>
      <c r="O2869">
        <v>23602</v>
      </c>
    </row>
    <row r="2870" spans="1:15">
      <c r="A2870" t="s">
        <v>31</v>
      </c>
      <c r="B2870" t="s">
        <v>40</v>
      </c>
      <c r="C2870" t="s">
        <v>47</v>
      </c>
      <c r="D2870" t="s">
        <v>27</v>
      </c>
      <c r="E2870">
        <v>22</v>
      </c>
      <c r="F2870" t="str">
        <f t="shared" si="44"/>
        <v>Average Per Ton1-in-2July System Peak DayAll22</v>
      </c>
      <c r="G2870">
        <v>0.47883100000000001</v>
      </c>
      <c r="H2870">
        <v>0.43686540000000001</v>
      </c>
      <c r="I2870">
        <v>71.476399999999998</v>
      </c>
      <c r="J2870">
        <v>0</v>
      </c>
      <c r="K2870">
        <v>0</v>
      </c>
      <c r="L2870">
        <v>0</v>
      </c>
      <c r="M2870">
        <v>0</v>
      </c>
      <c r="N2870">
        <v>0</v>
      </c>
      <c r="O2870">
        <v>23602</v>
      </c>
    </row>
    <row r="2871" spans="1:15">
      <c r="A2871" t="s">
        <v>29</v>
      </c>
      <c r="B2871" t="s">
        <v>40</v>
      </c>
      <c r="C2871" t="s">
        <v>47</v>
      </c>
      <c r="D2871" t="s">
        <v>27</v>
      </c>
      <c r="E2871">
        <v>22</v>
      </c>
      <c r="F2871" t="str">
        <f t="shared" si="44"/>
        <v>Average Per Premise1-in-2July System Peak DayAll22</v>
      </c>
      <c r="G2871">
        <v>2.0525679999999999</v>
      </c>
      <c r="H2871">
        <v>1.8726780000000001</v>
      </c>
      <c r="I2871">
        <v>71.476399999999998</v>
      </c>
      <c r="J2871">
        <v>0</v>
      </c>
      <c r="K2871">
        <v>0</v>
      </c>
      <c r="L2871">
        <v>0</v>
      </c>
      <c r="M2871">
        <v>0</v>
      </c>
      <c r="N2871">
        <v>0</v>
      </c>
      <c r="O2871">
        <v>23602</v>
      </c>
    </row>
    <row r="2872" spans="1:15">
      <c r="A2872" t="s">
        <v>30</v>
      </c>
      <c r="B2872" t="s">
        <v>40</v>
      </c>
      <c r="C2872" t="s">
        <v>47</v>
      </c>
      <c r="D2872" t="s">
        <v>27</v>
      </c>
      <c r="E2872">
        <v>22</v>
      </c>
      <c r="F2872" t="str">
        <f t="shared" si="44"/>
        <v>Average Per Device1-in-2July System Peak DayAll22</v>
      </c>
      <c r="G2872">
        <v>1.7059200000000001</v>
      </c>
      <c r="H2872">
        <v>1.5564100000000001</v>
      </c>
      <c r="I2872">
        <v>71.476399999999998</v>
      </c>
      <c r="J2872">
        <v>0</v>
      </c>
      <c r="K2872">
        <v>0</v>
      </c>
      <c r="L2872">
        <v>0</v>
      </c>
      <c r="M2872">
        <v>0</v>
      </c>
      <c r="N2872">
        <v>0</v>
      </c>
      <c r="O2872">
        <v>23602</v>
      </c>
    </row>
    <row r="2873" spans="1:15">
      <c r="A2873" t="s">
        <v>52</v>
      </c>
      <c r="B2873" t="s">
        <v>40</v>
      </c>
      <c r="C2873" t="s">
        <v>47</v>
      </c>
      <c r="D2873" t="s">
        <v>27</v>
      </c>
      <c r="E2873">
        <v>22</v>
      </c>
      <c r="F2873" t="str">
        <f t="shared" si="44"/>
        <v>Aggregate1-in-2July System Peak DayAll22</v>
      </c>
      <c r="G2873">
        <v>48.444719999999997</v>
      </c>
      <c r="H2873">
        <v>44.19894</v>
      </c>
      <c r="I2873">
        <v>71.476399999999998</v>
      </c>
      <c r="J2873">
        <v>0</v>
      </c>
      <c r="K2873">
        <v>0</v>
      </c>
      <c r="L2873">
        <v>0</v>
      </c>
      <c r="M2873">
        <v>0</v>
      </c>
      <c r="N2873">
        <v>0</v>
      </c>
      <c r="O2873">
        <v>23602</v>
      </c>
    </row>
    <row r="2874" spans="1:15">
      <c r="A2874" t="s">
        <v>31</v>
      </c>
      <c r="B2874" t="s">
        <v>40</v>
      </c>
      <c r="C2874" t="s">
        <v>47</v>
      </c>
      <c r="D2874" t="s">
        <v>27</v>
      </c>
      <c r="E2874">
        <v>23</v>
      </c>
      <c r="F2874" t="str">
        <f t="shared" si="44"/>
        <v>Average Per Ton1-in-2July System Peak DayAll23</v>
      </c>
      <c r="G2874">
        <v>0.38883580000000001</v>
      </c>
      <c r="H2874">
        <v>0.36313980000000001</v>
      </c>
      <c r="I2874">
        <v>70.137799999999999</v>
      </c>
      <c r="J2874">
        <v>0</v>
      </c>
      <c r="K2874">
        <v>0</v>
      </c>
      <c r="L2874">
        <v>0</v>
      </c>
      <c r="M2874">
        <v>0</v>
      </c>
      <c r="N2874">
        <v>0</v>
      </c>
      <c r="O2874">
        <v>23602</v>
      </c>
    </row>
    <row r="2875" spans="1:15">
      <c r="A2875" t="s">
        <v>29</v>
      </c>
      <c r="B2875" t="s">
        <v>40</v>
      </c>
      <c r="C2875" t="s">
        <v>47</v>
      </c>
      <c r="D2875" t="s">
        <v>27</v>
      </c>
      <c r="E2875">
        <v>23</v>
      </c>
      <c r="F2875" t="str">
        <f t="shared" si="44"/>
        <v>Average Per Premise1-in-2July System Peak DayAll23</v>
      </c>
      <c r="G2875">
        <v>1.666793</v>
      </c>
      <c r="H2875">
        <v>1.5566439999999999</v>
      </c>
      <c r="I2875">
        <v>70.137799999999999</v>
      </c>
      <c r="J2875">
        <v>0</v>
      </c>
      <c r="K2875">
        <v>0</v>
      </c>
      <c r="L2875">
        <v>0</v>
      </c>
      <c r="M2875">
        <v>0</v>
      </c>
      <c r="N2875">
        <v>0</v>
      </c>
      <c r="O2875">
        <v>23602</v>
      </c>
    </row>
    <row r="2876" spans="1:15">
      <c r="A2876" t="s">
        <v>30</v>
      </c>
      <c r="B2876" t="s">
        <v>40</v>
      </c>
      <c r="C2876" t="s">
        <v>47</v>
      </c>
      <c r="D2876" t="s">
        <v>27</v>
      </c>
      <c r="E2876">
        <v>23</v>
      </c>
      <c r="F2876" t="str">
        <f t="shared" si="44"/>
        <v>Average Per Device1-in-2July System Peak DayAll23</v>
      </c>
      <c r="G2876">
        <v>1.3852960000000001</v>
      </c>
      <c r="H2876">
        <v>1.29375</v>
      </c>
      <c r="I2876">
        <v>70.137799999999999</v>
      </c>
      <c r="J2876">
        <v>0</v>
      </c>
      <c r="K2876">
        <v>0</v>
      </c>
      <c r="L2876">
        <v>0</v>
      </c>
      <c r="M2876">
        <v>0</v>
      </c>
      <c r="N2876">
        <v>0</v>
      </c>
      <c r="O2876">
        <v>23602</v>
      </c>
    </row>
    <row r="2877" spans="1:15">
      <c r="A2877" t="s">
        <v>52</v>
      </c>
      <c r="B2877" t="s">
        <v>40</v>
      </c>
      <c r="C2877" t="s">
        <v>47</v>
      </c>
      <c r="D2877" t="s">
        <v>27</v>
      </c>
      <c r="E2877">
        <v>23</v>
      </c>
      <c r="F2877" t="str">
        <f t="shared" si="44"/>
        <v>Aggregate1-in-2July System Peak DayAll23</v>
      </c>
      <c r="G2877">
        <v>39.339640000000003</v>
      </c>
      <c r="H2877">
        <v>36.739899999999999</v>
      </c>
      <c r="I2877">
        <v>70.137799999999999</v>
      </c>
      <c r="J2877">
        <v>0</v>
      </c>
      <c r="K2877">
        <v>0</v>
      </c>
      <c r="L2877">
        <v>0</v>
      </c>
      <c r="M2877">
        <v>0</v>
      </c>
      <c r="N2877">
        <v>0</v>
      </c>
      <c r="O2877">
        <v>23602</v>
      </c>
    </row>
    <row r="2878" spans="1:15">
      <c r="A2878" t="s">
        <v>31</v>
      </c>
      <c r="B2878" t="s">
        <v>40</v>
      </c>
      <c r="C2878" t="s">
        <v>47</v>
      </c>
      <c r="D2878" t="s">
        <v>27</v>
      </c>
      <c r="E2878">
        <v>24</v>
      </c>
      <c r="F2878" t="str">
        <f t="shared" si="44"/>
        <v>Average Per Ton1-in-2July System Peak DayAll24</v>
      </c>
      <c r="G2878">
        <v>0.3128763</v>
      </c>
      <c r="H2878">
        <v>0.29407359999999999</v>
      </c>
      <c r="I2878">
        <v>68.084199999999996</v>
      </c>
      <c r="J2878">
        <v>0</v>
      </c>
      <c r="K2878">
        <v>0</v>
      </c>
      <c r="L2878">
        <v>0</v>
      </c>
      <c r="M2878">
        <v>0</v>
      </c>
      <c r="N2878">
        <v>0</v>
      </c>
      <c r="O2878">
        <v>23602</v>
      </c>
    </row>
    <row r="2879" spans="1:15">
      <c r="A2879" t="s">
        <v>29</v>
      </c>
      <c r="B2879" t="s">
        <v>40</v>
      </c>
      <c r="C2879" t="s">
        <v>47</v>
      </c>
      <c r="D2879" t="s">
        <v>27</v>
      </c>
      <c r="E2879">
        <v>24</v>
      </c>
      <c r="F2879" t="str">
        <f t="shared" si="44"/>
        <v>Average Per Premise1-in-2July System Peak DayAll24</v>
      </c>
      <c r="G2879">
        <v>1.341183</v>
      </c>
      <c r="H2879">
        <v>1.260583</v>
      </c>
      <c r="I2879">
        <v>68.084199999999996</v>
      </c>
      <c r="J2879">
        <v>0</v>
      </c>
      <c r="K2879">
        <v>0</v>
      </c>
      <c r="L2879">
        <v>0</v>
      </c>
      <c r="M2879">
        <v>0</v>
      </c>
      <c r="N2879">
        <v>0</v>
      </c>
      <c r="O2879">
        <v>23602</v>
      </c>
    </row>
    <row r="2880" spans="1:15">
      <c r="A2880" t="s">
        <v>30</v>
      </c>
      <c r="B2880" t="s">
        <v>40</v>
      </c>
      <c r="C2880" t="s">
        <v>47</v>
      </c>
      <c r="D2880" t="s">
        <v>27</v>
      </c>
      <c r="E2880">
        <v>24</v>
      </c>
      <c r="F2880" t="str">
        <f t="shared" si="44"/>
        <v>Average Per Device1-in-2July System Peak DayAll24</v>
      </c>
      <c r="G2880">
        <v>1.1146769999999999</v>
      </c>
      <c r="H2880">
        <v>1.0476890000000001</v>
      </c>
      <c r="I2880">
        <v>68.084199999999996</v>
      </c>
      <c r="J2880">
        <v>0</v>
      </c>
      <c r="K2880">
        <v>0</v>
      </c>
      <c r="L2880">
        <v>0</v>
      </c>
      <c r="M2880">
        <v>0</v>
      </c>
      <c r="N2880">
        <v>0</v>
      </c>
      <c r="O2880">
        <v>23602</v>
      </c>
    </row>
    <row r="2881" spans="1:15">
      <c r="A2881" t="s">
        <v>52</v>
      </c>
      <c r="B2881" t="s">
        <v>40</v>
      </c>
      <c r="C2881" t="s">
        <v>47</v>
      </c>
      <c r="D2881" t="s">
        <v>27</v>
      </c>
      <c r="E2881">
        <v>24</v>
      </c>
      <c r="F2881" t="str">
        <f t="shared" si="44"/>
        <v>Aggregate1-in-2July System Peak DayAll24</v>
      </c>
      <c r="G2881">
        <v>31.654610000000002</v>
      </c>
      <c r="H2881">
        <v>29.752279999999999</v>
      </c>
      <c r="I2881">
        <v>68.084199999999996</v>
      </c>
      <c r="J2881">
        <v>0</v>
      </c>
      <c r="K2881">
        <v>0</v>
      </c>
      <c r="L2881">
        <v>0</v>
      </c>
      <c r="M2881">
        <v>0</v>
      </c>
      <c r="N2881">
        <v>0</v>
      </c>
      <c r="O2881">
        <v>23602</v>
      </c>
    </row>
    <row r="2882" spans="1:15">
      <c r="A2882" t="s">
        <v>31</v>
      </c>
      <c r="B2882" t="s">
        <v>40</v>
      </c>
      <c r="C2882" t="s">
        <v>46</v>
      </c>
      <c r="D2882" t="s">
        <v>33</v>
      </c>
      <c r="E2882">
        <v>1</v>
      </c>
      <c r="F2882" t="str">
        <f t="shared" si="44"/>
        <v>Average Per Ton1-in-2June System Peak Day100% Cycling1</v>
      </c>
      <c r="G2882">
        <v>5.1687200000000003E-2</v>
      </c>
      <c r="H2882">
        <v>5.1687200000000003E-2</v>
      </c>
      <c r="I2882">
        <v>63.2363</v>
      </c>
      <c r="J2882">
        <v>0</v>
      </c>
      <c r="K2882">
        <v>0</v>
      </c>
      <c r="L2882">
        <v>0</v>
      </c>
      <c r="M2882">
        <v>0</v>
      </c>
      <c r="N2882">
        <v>0</v>
      </c>
      <c r="O2882">
        <v>11444</v>
      </c>
    </row>
    <row r="2883" spans="1:15">
      <c r="A2883" t="s">
        <v>29</v>
      </c>
      <c r="B2883" t="s">
        <v>40</v>
      </c>
      <c r="C2883" t="s">
        <v>46</v>
      </c>
      <c r="D2883" t="s">
        <v>33</v>
      </c>
      <c r="E2883">
        <v>1</v>
      </c>
      <c r="F2883" t="str">
        <f t="shared" ref="F2883:F2946" si="45">CONCATENATE(A2883,B2883,C2883,D2883,E2883)</f>
        <v>Average Per Premise1-in-2June System Peak Day100% Cycling1</v>
      </c>
      <c r="G2883">
        <v>0.23097309999999999</v>
      </c>
      <c r="H2883">
        <v>0.23097309999999999</v>
      </c>
      <c r="I2883">
        <v>63.2363</v>
      </c>
      <c r="J2883">
        <v>0</v>
      </c>
      <c r="K2883">
        <v>0</v>
      </c>
      <c r="L2883">
        <v>0</v>
      </c>
      <c r="M2883">
        <v>0</v>
      </c>
      <c r="N2883">
        <v>0</v>
      </c>
      <c r="O2883">
        <v>11444</v>
      </c>
    </row>
    <row r="2884" spans="1:15">
      <c r="A2884" t="s">
        <v>30</v>
      </c>
      <c r="B2884" t="s">
        <v>40</v>
      </c>
      <c r="C2884" t="s">
        <v>46</v>
      </c>
      <c r="D2884" t="s">
        <v>33</v>
      </c>
      <c r="E2884">
        <v>1</v>
      </c>
      <c r="F2884" t="str">
        <f t="shared" si="45"/>
        <v>Average Per Device1-in-2June System Peak Day100% Cycling1</v>
      </c>
      <c r="G2884">
        <v>0.18735869999999999</v>
      </c>
      <c r="H2884">
        <v>0.18735869999999999</v>
      </c>
      <c r="I2884">
        <v>63.2363</v>
      </c>
      <c r="J2884">
        <v>0</v>
      </c>
      <c r="K2884">
        <v>0</v>
      </c>
      <c r="L2884">
        <v>0</v>
      </c>
      <c r="M2884">
        <v>0</v>
      </c>
      <c r="N2884">
        <v>0</v>
      </c>
      <c r="O2884">
        <v>11444</v>
      </c>
    </row>
    <row r="2885" spans="1:15">
      <c r="A2885" t="s">
        <v>52</v>
      </c>
      <c r="B2885" t="s">
        <v>40</v>
      </c>
      <c r="C2885" t="s">
        <v>46</v>
      </c>
      <c r="D2885" t="s">
        <v>33</v>
      </c>
      <c r="E2885">
        <v>1</v>
      </c>
      <c r="F2885" t="str">
        <f t="shared" si="45"/>
        <v>Aggregate1-in-2June System Peak Day100% Cycling1</v>
      </c>
      <c r="G2885">
        <v>2.643256</v>
      </c>
      <c r="H2885">
        <v>2.643256</v>
      </c>
      <c r="I2885">
        <v>63.2363</v>
      </c>
      <c r="J2885">
        <v>0</v>
      </c>
      <c r="K2885">
        <v>0</v>
      </c>
      <c r="L2885">
        <v>0</v>
      </c>
      <c r="M2885">
        <v>0</v>
      </c>
      <c r="N2885">
        <v>0</v>
      </c>
      <c r="O2885">
        <v>11444</v>
      </c>
    </row>
    <row r="2886" spans="1:15">
      <c r="A2886" t="s">
        <v>31</v>
      </c>
      <c r="B2886" t="s">
        <v>40</v>
      </c>
      <c r="C2886" t="s">
        <v>46</v>
      </c>
      <c r="D2886" t="s">
        <v>33</v>
      </c>
      <c r="E2886">
        <v>2</v>
      </c>
      <c r="F2886" t="str">
        <f t="shared" si="45"/>
        <v>Average Per Ton1-in-2June System Peak Day100% Cycling2</v>
      </c>
      <c r="G2886">
        <v>4.4284299999999999E-2</v>
      </c>
      <c r="H2886">
        <v>4.4284299999999999E-2</v>
      </c>
      <c r="I2886">
        <v>61.304000000000002</v>
      </c>
      <c r="J2886">
        <v>0</v>
      </c>
      <c r="K2886">
        <v>0</v>
      </c>
      <c r="L2886">
        <v>0</v>
      </c>
      <c r="M2886">
        <v>0</v>
      </c>
      <c r="N2886">
        <v>0</v>
      </c>
      <c r="O2886">
        <v>11444</v>
      </c>
    </row>
    <row r="2887" spans="1:15">
      <c r="A2887" t="s">
        <v>29</v>
      </c>
      <c r="B2887" t="s">
        <v>40</v>
      </c>
      <c r="C2887" t="s">
        <v>46</v>
      </c>
      <c r="D2887" t="s">
        <v>33</v>
      </c>
      <c r="E2887">
        <v>2</v>
      </c>
      <c r="F2887" t="str">
        <f t="shared" si="45"/>
        <v>Average Per Premise1-in-2June System Peak Day100% Cycling2</v>
      </c>
      <c r="G2887">
        <v>0.19789219999999999</v>
      </c>
      <c r="H2887">
        <v>0.19789219999999999</v>
      </c>
      <c r="I2887">
        <v>61.304000000000002</v>
      </c>
      <c r="J2887">
        <v>0</v>
      </c>
      <c r="K2887">
        <v>0</v>
      </c>
      <c r="L2887">
        <v>0</v>
      </c>
      <c r="M2887">
        <v>0</v>
      </c>
      <c r="N2887">
        <v>0</v>
      </c>
      <c r="O2887">
        <v>11444</v>
      </c>
    </row>
    <row r="2888" spans="1:15">
      <c r="A2888" t="s">
        <v>30</v>
      </c>
      <c r="B2888" t="s">
        <v>40</v>
      </c>
      <c r="C2888" t="s">
        <v>46</v>
      </c>
      <c r="D2888" t="s">
        <v>33</v>
      </c>
      <c r="E2888">
        <v>2</v>
      </c>
      <c r="F2888" t="str">
        <f t="shared" si="45"/>
        <v>Average Per Device1-in-2June System Peak Day100% Cycling2</v>
      </c>
      <c r="G2888">
        <v>0.16052440000000001</v>
      </c>
      <c r="H2888">
        <v>0.16052440000000001</v>
      </c>
      <c r="I2888">
        <v>61.304000000000002</v>
      </c>
      <c r="J2888">
        <v>0</v>
      </c>
      <c r="K2888">
        <v>0</v>
      </c>
      <c r="L2888">
        <v>0</v>
      </c>
      <c r="M2888">
        <v>0</v>
      </c>
      <c r="N2888">
        <v>0</v>
      </c>
      <c r="O2888">
        <v>11444</v>
      </c>
    </row>
    <row r="2889" spans="1:15">
      <c r="A2889" t="s">
        <v>52</v>
      </c>
      <c r="B2889" t="s">
        <v>40</v>
      </c>
      <c r="C2889" t="s">
        <v>46</v>
      </c>
      <c r="D2889" t="s">
        <v>33</v>
      </c>
      <c r="E2889">
        <v>2</v>
      </c>
      <c r="F2889" t="str">
        <f t="shared" si="45"/>
        <v>Aggregate1-in-2June System Peak Day100% Cycling2</v>
      </c>
      <c r="G2889">
        <v>2.264678</v>
      </c>
      <c r="H2889">
        <v>2.264678</v>
      </c>
      <c r="I2889">
        <v>61.304000000000002</v>
      </c>
      <c r="J2889">
        <v>0</v>
      </c>
      <c r="K2889">
        <v>0</v>
      </c>
      <c r="L2889">
        <v>0</v>
      </c>
      <c r="M2889">
        <v>0</v>
      </c>
      <c r="N2889">
        <v>0</v>
      </c>
      <c r="O2889">
        <v>11444</v>
      </c>
    </row>
    <row r="2890" spans="1:15">
      <c r="A2890" t="s">
        <v>31</v>
      </c>
      <c r="B2890" t="s">
        <v>40</v>
      </c>
      <c r="C2890" t="s">
        <v>46</v>
      </c>
      <c r="D2890" t="s">
        <v>33</v>
      </c>
      <c r="E2890">
        <v>3</v>
      </c>
      <c r="F2890" t="str">
        <f t="shared" si="45"/>
        <v>Average Per Ton1-in-2June System Peak Day100% Cycling3</v>
      </c>
      <c r="G2890">
        <v>4.1212100000000002E-2</v>
      </c>
      <c r="H2890">
        <v>4.1212100000000002E-2</v>
      </c>
      <c r="I2890">
        <v>61.509799999999998</v>
      </c>
      <c r="J2890">
        <v>0</v>
      </c>
      <c r="K2890">
        <v>0</v>
      </c>
      <c r="L2890">
        <v>0</v>
      </c>
      <c r="M2890">
        <v>0</v>
      </c>
      <c r="N2890">
        <v>0</v>
      </c>
      <c r="O2890">
        <v>11444</v>
      </c>
    </row>
    <row r="2891" spans="1:15">
      <c r="A2891" t="s">
        <v>29</v>
      </c>
      <c r="B2891" t="s">
        <v>40</v>
      </c>
      <c r="C2891" t="s">
        <v>46</v>
      </c>
      <c r="D2891" t="s">
        <v>33</v>
      </c>
      <c r="E2891">
        <v>3</v>
      </c>
      <c r="F2891" t="str">
        <f t="shared" si="45"/>
        <v>Average Per Premise1-in-2June System Peak Day100% Cycling3</v>
      </c>
      <c r="G2891">
        <v>0.18416360000000001</v>
      </c>
      <c r="H2891">
        <v>0.18416360000000001</v>
      </c>
      <c r="I2891">
        <v>61.509799999999998</v>
      </c>
      <c r="J2891">
        <v>0</v>
      </c>
      <c r="K2891">
        <v>0</v>
      </c>
      <c r="L2891">
        <v>0</v>
      </c>
      <c r="M2891">
        <v>0</v>
      </c>
      <c r="N2891">
        <v>0</v>
      </c>
      <c r="O2891">
        <v>11444</v>
      </c>
    </row>
    <row r="2892" spans="1:15">
      <c r="A2892" t="s">
        <v>30</v>
      </c>
      <c r="B2892" t="s">
        <v>40</v>
      </c>
      <c r="C2892" t="s">
        <v>46</v>
      </c>
      <c r="D2892" t="s">
        <v>33</v>
      </c>
      <c r="E2892">
        <v>3</v>
      </c>
      <c r="F2892" t="str">
        <f t="shared" si="45"/>
        <v>Average Per Device1-in-2June System Peak Day100% Cycling3</v>
      </c>
      <c r="G2892">
        <v>0.1493882</v>
      </c>
      <c r="H2892">
        <v>0.1493882</v>
      </c>
      <c r="I2892">
        <v>61.509799999999998</v>
      </c>
      <c r="J2892">
        <v>0</v>
      </c>
      <c r="K2892">
        <v>0</v>
      </c>
      <c r="L2892">
        <v>0</v>
      </c>
      <c r="M2892">
        <v>0</v>
      </c>
      <c r="N2892">
        <v>0</v>
      </c>
      <c r="O2892">
        <v>11444</v>
      </c>
    </row>
    <row r="2893" spans="1:15">
      <c r="A2893" t="s">
        <v>52</v>
      </c>
      <c r="B2893" t="s">
        <v>40</v>
      </c>
      <c r="C2893" t="s">
        <v>46</v>
      </c>
      <c r="D2893" t="s">
        <v>33</v>
      </c>
      <c r="E2893">
        <v>3</v>
      </c>
      <c r="F2893" t="str">
        <f t="shared" si="45"/>
        <v>Aggregate1-in-2June System Peak Day100% Cycling3</v>
      </c>
      <c r="G2893">
        <v>2.1075680000000001</v>
      </c>
      <c r="H2893">
        <v>2.1075680000000001</v>
      </c>
      <c r="I2893">
        <v>61.509799999999998</v>
      </c>
      <c r="J2893">
        <v>0</v>
      </c>
      <c r="K2893">
        <v>0</v>
      </c>
      <c r="L2893">
        <v>0</v>
      </c>
      <c r="M2893">
        <v>0</v>
      </c>
      <c r="N2893">
        <v>0</v>
      </c>
      <c r="O2893">
        <v>11444</v>
      </c>
    </row>
    <row r="2894" spans="1:15">
      <c r="A2894" t="s">
        <v>31</v>
      </c>
      <c r="B2894" t="s">
        <v>40</v>
      </c>
      <c r="C2894" t="s">
        <v>46</v>
      </c>
      <c r="D2894" t="s">
        <v>33</v>
      </c>
      <c r="E2894">
        <v>4</v>
      </c>
      <c r="F2894" t="str">
        <f t="shared" si="45"/>
        <v>Average Per Ton1-in-2June System Peak Day100% Cycling4</v>
      </c>
      <c r="G2894">
        <v>3.7490200000000001E-2</v>
      </c>
      <c r="H2894">
        <v>3.7490200000000001E-2</v>
      </c>
      <c r="I2894">
        <v>61.993600000000001</v>
      </c>
      <c r="J2894">
        <v>0</v>
      </c>
      <c r="K2894">
        <v>0</v>
      </c>
      <c r="L2894">
        <v>0</v>
      </c>
      <c r="M2894">
        <v>0</v>
      </c>
      <c r="N2894">
        <v>0</v>
      </c>
      <c r="O2894">
        <v>11444</v>
      </c>
    </row>
    <row r="2895" spans="1:15">
      <c r="A2895" t="s">
        <v>29</v>
      </c>
      <c r="B2895" t="s">
        <v>40</v>
      </c>
      <c r="C2895" t="s">
        <v>46</v>
      </c>
      <c r="D2895" t="s">
        <v>33</v>
      </c>
      <c r="E2895">
        <v>4</v>
      </c>
      <c r="F2895" t="str">
        <f t="shared" si="45"/>
        <v>Average Per Premise1-in-2June System Peak Day100% Cycling4</v>
      </c>
      <c r="G2895">
        <v>0.16753170000000001</v>
      </c>
      <c r="H2895">
        <v>0.16753170000000001</v>
      </c>
      <c r="I2895">
        <v>61.993600000000001</v>
      </c>
      <c r="J2895">
        <v>0</v>
      </c>
      <c r="K2895">
        <v>0</v>
      </c>
      <c r="L2895">
        <v>0</v>
      </c>
      <c r="M2895">
        <v>0</v>
      </c>
      <c r="N2895">
        <v>0</v>
      </c>
      <c r="O2895">
        <v>11444</v>
      </c>
    </row>
    <row r="2896" spans="1:15">
      <c r="A2896" t="s">
        <v>30</v>
      </c>
      <c r="B2896" t="s">
        <v>40</v>
      </c>
      <c r="C2896" t="s">
        <v>46</v>
      </c>
      <c r="D2896" t="s">
        <v>33</v>
      </c>
      <c r="E2896">
        <v>4</v>
      </c>
      <c r="F2896" t="str">
        <f t="shared" si="45"/>
        <v>Average Per Device1-in-2June System Peak Day100% Cycling4</v>
      </c>
      <c r="G2896">
        <v>0.13589680000000001</v>
      </c>
      <c r="H2896">
        <v>0.13589680000000001</v>
      </c>
      <c r="I2896">
        <v>61.993600000000001</v>
      </c>
      <c r="J2896">
        <v>0</v>
      </c>
      <c r="K2896">
        <v>0</v>
      </c>
      <c r="L2896">
        <v>0</v>
      </c>
      <c r="M2896">
        <v>0</v>
      </c>
      <c r="N2896">
        <v>0</v>
      </c>
      <c r="O2896">
        <v>11444</v>
      </c>
    </row>
    <row r="2897" spans="1:15">
      <c r="A2897" t="s">
        <v>52</v>
      </c>
      <c r="B2897" t="s">
        <v>40</v>
      </c>
      <c r="C2897" t="s">
        <v>46</v>
      </c>
      <c r="D2897" t="s">
        <v>33</v>
      </c>
      <c r="E2897">
        <v>4</v>
      </c>
      <c r="F2897" t="str">
        <f t="shared" si="45"/>
        <v>Aggregate1-in-2June System Peak Day100% Cycling4</v>
      </c>
      <c r="G2897">
        <v>1.917232</v>
      </c>
      <c r="H2897">
        <v>1.917232</v>
      </c>
      <c r="I2897">
        <v>61.993600000000001</v>
      </c>
      <c r="J2897">
        <v>0</v>
      </c>
      <c r="K2897">
        <v>0</v>
      </c>
      <c r="L2897">
        <v>0</v>
      </c>
      <c r="M2897">
        <v>0</v>
      </c>
      <c r="N2897">
        <v>0</v>
      </c>
      <c r="O2897">
        <v>11444</v>
      </c>
    </row>
    <row r="2898" spans="1:15">
      <c r="A2898" t="s">
        <v>31</v>
      </c>
      <c r="B2898" t="s">
        <v>40</v>
      </c>
      <c r="C2898" t="s">
        <v>46</v>
      </c>
      <c r="D2898" t="s">
        <v>33</v>
      </c>
      <c r="E2898">
        <v>5</v>
      </c>
      <c r="F2898" t="str">
        <f t="shared" si="45"/>
        <v>Average Per Ton1-in-2June System Peak Day100% Cycling5</v>
      </c>
      <c r="G2898">
        <v>3.6875600000000001E-2</v>
      </c>
      <c r="H2898">
        <v>3.6875600000000001E-2</v>
      </c>
      <c r="I2898">
        <v>62.520400000000002</v>
      </c>
      <c r="J2898">
        <v>0</v>
      </c>
      <c r="K2898">
        <v>0</v>
      </c>
      <c r="L2898">
        <v>0</v>
      </c>
      <c r="M2898">
        <v>0</v>
      </c>
      <c r="N2898">
        <v>0</v>
      </c>
      <c r="O2898">
        <v>11444</v>
      </c>
    </row>
    <row r="2899" spans="1:15">
      <c r="A2899" t="s">
        <v>29</v>
      </c>
      <c r="B2899" t="s">
        <v>40</v>
      </c>
      <c r="C2899" t="s">
        <v>46</v>
      </c>
      <c r="D2899" t="s">
        <v>33</v>
      </c>
      <c r="E2899">
        <v>5</v>
      </c>
      <c r="F2899" t="str">
        <f t="shared" si="45"/>
        <v>Average Per Premise1-in-2June System Peak Day100% Cycling5</v>
      </c>
      <c r="G2899">
        <v>0.16478519999999999</v>
      </c>
      <c r="H2899">
        <v>0.16478519999999999</v>
      </c>
      <c r="I2899">
        <v>62.520400000000002</v>
      </c>
      <c r="J2899">
        <v>0</v>
      </c>
      <c r="K2899">
        <v>0</v>
      </c>
      <c r="L2899">
        <v>0</v>
      </c>
      <c r="M2899">
        <v>0</v>
      </c>
      <c r="N2899">
        <v>0</v>
      </c>
      <c r="O2899">
        <v>11444</v>
      </c>
    </row>
    <row r="2900" spans="1:15">
      <c r="A2900" t="s">
        <v>30</v>
      </c>
      <c r="B2900" t="s">
        <v>40</v>
      </c>
      <c r="C2900" t="s">
        <v>46</v>
      </c>
      <c r="D2900" t="s">
        <v>33</v>
      </c>
      <c r="E2900">
        <v>5</v>
      </c>
      <c r="F2900" t="str">
        <f t="shared" si="45"/>
        <v>Average Per Device1-in-2June System Peak Day100% Cycling5</v>
      </c>
      <c r="G2900">
        <v>0.13366890000000001</v>
      </c>
      <c r="H2900">
        <v>0.13366890000000001</v>
      </c>
      <c r="I2900">
        <v>62.520400000000002</v>
      </c>
      <c r="J2900">
        <v>0</v>
      </c>
      <c r="K2900">
        <v>0</v>
      </c>
      <c r="L2900">
        <v>0</v>
      </c>
      <c r="M2900">
        <v>0</v>
      </c>
      <c r="N2900">
        <v>0</v>
      </c>
      <c r="O2900">
        <v>11444</v>
      </c>
    </row>
    <row r="2901" spans="1:15">
      <c r="A2901" t="s">
        <v>52</v>
      </c>
      <c r="B2901" t="s">
        <v>40</v>
      </c>
      <c r="C2901" t="s">
        <v>46</v>
      </c>
      <c r="D2901" t="s">
        <v>33</v>
      </c>
      <c r="E2901">
        <v>5</v>
      </c>
      <c r="F2901" t="str">
        <f t="shared" si="45"/>
        <v>Aggregate1-in-2June System Peak Day100% Cycling5</v>
      </c>
      <c r="G2901">
        <v>1.8858010000000001</v>
      </c>
      <c r="H2901">
        <v>1.8858010000000001</v>
      </c>
      <c r="I2901">
        <v>62.520400000000002</v>
      </c>
      <c r="J2901">
        <v>0</v>
      </c>
      <c r="K2901">
        <v>0</v>
      </c>
      <c r="L2901">
        <v>0</v>
      </c>
      <c r="M2901">
        <v>0</v>
      </c>
      <c r="N2901">
        <v>0</v>
      </c>
      <c r="O2901">
        <v>11444</v>
      </c>
    </row>
    <row r="2902" spans="1:15">
      <c r="A2902" t="s">
        <v>31</v>
      </c>
      <c r="B2902" t="s">
        <v>40</v>
      </c>
      <c r="C2902" t="s">
        <v>46</v>
      </c>
      <c r="D2902" t="s">
        <v>33</v>
      </c>
      <c r="E2902">
        <v>6</v>
      </c>
      <c r="F2902" t="str">
        <f t="shared" si="45"/>
        <v>Average Per Ton1-in-2June System Peak Day100% Cycling6</v>
      </c>
      <c r="G2902">
        <v>3.8765899999999999E-2</v>
      </c>
      <c r="H2902">
        <v>3.8765899999999999E-2</v>
      </c>
      <c r="I2902">
        <v>61.871400000000001</v>
      </c>
      <c r="J2902">
        <v>0</v>
      </c>
      <c r="K2902">
        <v>0</v>
      </c>
      <c r="L2902">
        <v>0</v>
      </c>
      <c r="M2902">
        <v>0</v>
      </c>
      <c r="N2902">
        <v>0</v>
      </c>
      <c r="O2902">
        <v>11444</v>
      </c>
    </row>
    <row r="2903" spans="1:15">
      <c r="A2903" t="s">
        <v>29</v>
      </c>
      <c r="B2903" t="s">
        <v>40</v>
      </c>
      <c r="C2903" t="s">
        <v>46</v>
      </c>
      <c r="D2903" t="s">
        <v>33</v>
      </c>
      <c r="E2903">
        <v>6</v>
      </c>
      <c r="F2903" t="str">
        <f t="shared" si="45"/>
        <v>Average Per Premise1-in-2June System Peak Day100% Cycling6</v>
      </c>
      <c r="G2903">
        <v>0.17323189999999999</v>
      </c>
      <c r="H2903">
        <v>0.17323189999999999</v>
      </c>
      <c r="I2903">
        <v>61.871400000000001</v>
      </c>
      <c r="J2903">
        <v>0</v>
      </c>
      <c r="K2903">
        <v>0</v>
      </c>
      <c r="L2903">
        <v>0</v>
      </c>
      <c r="M2903">
        <v>0</v>
      </c>
      <c r="N2903">
        <v>0</v>
      </c>
      <c r="O2903">
        <v>11444</v>
      </c>
    </row>
    <row r="2904" spans="1:15">
      <c r="A2904" t="s">
        <v>30</v>
      </c>
      <c r="B2904" t="s">
        <v>40</v>
      </c>
      <c r="C2904" t="s">
        <v>46</v>
      </c>
      <c r="D2904" t="s">
        <v>33</v>
      </c>
      <c r="E2904">
        <v>6</v>
      </c>
      <c r="F2904" t="str">
        <f t="shared" si="45"/>
        <v>Average Per Device1-in-2June System Peak Day100% Cycling6</v>
      </c>
      <c r="G2904">
        <v>0.1405207</v>
      </c>
      <c r="H2904">
        <v>0.1405207</v>
      </c>
      <c r="I2904">
        <v>61.871400000000001</v>
      </c>
      <c r="J2904">
        <v>0</v>
      </c>
      <c r="K2904">
        <v>0</v>
      </c>
      <c r="L2904">
        <v>0</v>
      </c>
      <c r="M2904">
        <v>0</v>
      </c>
      <c r="N2904">
        <v>0</v>
      </c>
      <c r="O2904">
        <v>11444</v>
      </c>
    </row>
    <row r="2905" spans="1:15">
      <c r="A2905" t="s">
        <v>52</v>
      </c>
      <c r="B2905" t="s">
        <v>40</v>
      </c>
      <c r="C2905" t="s">
        <v>46</v>
      </c>
      <c r="D2905" t="s">
        <v>33</v>
      </c>
      <c r="E2905">
        <v>6</v>
      </c>
      <c r="F2905" t="str">
        <f t="shared" si="45"/>
        <v>Aggregate1-in-2June System Peak Day100% Cycling6</v>
      </c>
      <c r="G2905">
        <v>1.9824660000000001</v>
      </c>
      <c r="H2905">
        <v>1.9824660000000001</v>
      </c>
      <c r="I2905">
        <v>61.871400000000001</v>
      </c>
      <c r="J2905">
        <v>0</v>
      </c>
      <c r="K2905">
        <v>0</v>
      </c>
      <c r="L2905">
        <v>0</v>
      </c>
      <c r="M2905">
        <v>0</v>
      </c>
      <c r="N2905">
        <v>0</v>
      </c>
      <c r="O2905">
        <v>11444</v>
      </c>
    </row>
    <row r="2906" spans="1:15">
      <c r="A2906" t="s">
        <v>31</v>
      </c>
      <c r="B2906" t="s">
        <v>40</v>
      </c>
      <c r="C2906" t="s">
        <v>46</v>
      </c>
      <c r="D2906" t="s">
        <v>33</v>
      </c>
      <c r="E2906">
        <v>7</v>
      </c>
      <c r="F2906" t="str">
        <f t="shared" si="45"/>
        <v>Average Per Ton1-in-2June System Peak Day100% Cycling7</v>
      </c>
      <c r="G2906">
        <v>4.4737800000000001E-2</v>
      </c>
      <c r="H2906">
        <v>4.4737800000000001E-2</v>
      </c>
      <c r="I2906">
        <v>62.643599999999999</v>
      </c>
      <c r="J2906">
        <v>0</v>
      </c>
      <c r="K2906">
        <v>0</v>
      </c>
      <c r="L2906">
        <v>0</v>
      </c>
      <c r="M2906">
        <v>0</v>
      </c>
      <c r="N2906">
        <v>0</v>
      </c>
      <c r="O2906">
        <v>11444</v>
      </c>
    </row>
    <row r="2907" spans="1:15">
      <c r="A2907" t="s">
        <v>29</v>
      </c>
      <c r="B2907" t="s">
        <v>40</v>
      </c>
      <c r="C2907" t="s">
        <v>46</v>
      </c>
      <c r="D2907" t="s">
        <v>33</v>
      </c>
      <c r="E2907">
        <v>7</v>
      </c>
      <c r="F2907" t="str">
        <f t="shared" si="45"/>
        <v>Average Per Premise1-in-2June System Peak Day100% Cycling7</v>
      </c>
      <c r="G2907">
        <v>0.1999186</v>
      </c>
      <c r="H2907">
        <v>0.1999186</v>
      </c>
      <c r="I2907">
        <v>62.643599999999999</v>
      </c>
      <c r="J2907">
        <v>0</v>
      </c>
      <c r="K2907">
        <v>0</v>
      </c>
      <c r="L2907">
        <v>0</v>
      </c>
      <c r="M2907">
        <v>0</v>
      </c>
      <c r="N2907">
        <v>0</v>
      </c>
      <c r="O2907">
        <v>11444</v>
      </c>
    </row>
    <row r="2908" spans="1:15">
      <c r="A2908" t="s">
        <v>30</v>
      </c>
      <c r="B2908" t="s">
        <v>40</v>
      </c>
      <c r="C2908" t="s">
        <v>46</v>
      </c>
      <c r="D2908" t="s">
        <v>33</v>
      </c>
      <c r="E2908">
        <v>7</v>
      </c>
      <c r="F2908" t="str">
        <f t="shared" si="45"/>
        <v>Average Per Device1-in-2June System Peak Day100% Cycling7</v>
      </c>
      <c r="G2908">
        <v>0.16216820000000001</v>
      </c>
      <c r="H2908">
        <v>0.16216820000000001</v>
      </c>
      <c r="I2908">
        <v>62.643599999999999</v>
      </c>
      <c r="J2908">
        <v>0</v>
      </c>
      <c r="K2908">
        <v>0</v>
      </c>
      <c r="L2908">
        <v>0</v>
      </c>
      <c r="M2908">
        <v>0</v>
      </c>
      <c r="N2908">
        <v>0</v>
      </c>
      <c r="O2908">
        <v>11444</v>
      </c>
    </row>
    <row r="2909" spans="1:15">
      <c r="A2909" t="s">
        <v>52</v>
      </c>
      <c r="B2909" t="s">
        <v>40</v>
      </c>
      <c r="C2909" t="s">
        <v>46</v>
      </c>
      <c r="D2909" t="s">
        <v>33</v>
      </c>
      <c r="E2909">
        <v>7</v>
      </c>
      <c r="F2909" t="str">
        <f t="shared" si="45"/>
        <v>Aggregate1-in-2June System Peak Day100% Cycling7</v>
      </c>
      <c r="G2909">
        <v>2.2878690000000002</v>
      </c>
      <c r="H2909">
        <v>2.2878690000000002</v>
      </c>
      <c r="I2909">
        <v>62.643599999999999</v>
      </c>
      <c r="J2909">
        <v>0</v>
      </c>
      <c r="K2909">
        <v>0</v>
      </c>
      <c r="L2909">
        <v>0</v>
      </c>
      <c r="M2909">
        <v>0</v>
      </c>
      <c r="N2909">
        <v>0</v>
      </c>
      <c r="O2909">
        <v>11444</v>
      </c>
    </row>
    <row r="2910" spans="1:15">
      <c r="A2910" t="s">
        <v>31</v>
      </c>
      <c r="B2910" t="s">
        <v>40</v>
      </c>
      <c r="C2910" t="s">
        <v>46</v>
      </c>
      <c r="D2910" t="s">
        <v>33</v>
      </c>
      <c r="E2910">
        <v>8</v>
      </c>
      <c r="F2910" t="str">
        <f t="shared" si="45"/>
        <v>Average Per Ton1-in-2June System Peak Day100% Cycling8</v>
      </c>
      <c r="G2910">
        <v>4.6790199999999997E-2</v>
      </c>
      <c r="H2910">
        <v>4.6790199999999997E-2</v>
      </c>
      <c r="I2910">
        <v>63.664400000000001</v>
      </c>
      <c r="J2910">
        <v>0</v>
      </c>
      <c r="K2910">
        <v>0</v>
      </c>
      <c r="L2910">
        <v>0</v>
      </c>
      <c r="M2910">
        <v>0</v>
      </c>
      <c r="N2910">
        <v>0</v>
      </c>
      <c r="O2910">
        <v>11444</v>
      </c>
    </row>
    <row r="2911" spans="1:15">
      <c r="A2911" t="s">
        <v>29</v>
      </c>
      <c r="B2911" t="s">
        <v>40</v>
      </c>
      <c r="C2911" t="s">
        <v>46</v>
      </c>
      <c r="D2911" t="s">
        <v>33</v>
      </c>
      <c r="E2911">
        <v>8</v>
      </c>
      <c r="F2911" t="str">
        <f t="shared" si="45"/>
        <v>Average Per Premise1-in-2June System Peak Day100% Cycling8</v>
      </c>
      <c r="G2911">
        <v>0.2090902</v>
      </c>
      <c r="H2911">
        <v>0.2090902</v>
      </c>
      <c r="I2911">
        <v>63.664400000000001</v>
      </c>
      <c r="J2911">
        <v>0</v>
      </c>
      <c r="K2911">
        <v>0</v>
      </c>
      <c r="L2911">
        <v>0</v>
      </c>
      <c r="M2911">
        <v>0</v>
      </c>
      <c r="N2911">
        <v>0</v>
      </c>
      <c r="O2911">
        <v>11444</v>
      </c>
    </row>
    <row r="2912" spans="1:15">
      <c r="A2912" t="s">
        <v>30</v>
      </c>
      <c r="B2912" t="s">
        <v>40</v>
      </c>
      <c r="C2912" t="s">
        <v>46</v>
      </c>
      <c r="D2912" t="s">
        <v>33</v>
      </c>
      <c r="E2912">
        <v>8</v>
      </c>
      <c r="F2912" t="str">
        <f t="shared" si="45"/>
        <v>Average Per Device1-in-2June System Peak Day100% Cycling8</v>
      </c>
      <c r="G2912">
        <v>0.16960790000000001</v>
      </c>
      <c r="H2912">
        <v>0.16960790000000001</v>
      </c>
      <c r="I2912">
        <v>63.664400000000001</v>
      </c>
      <c r="J2912">
        <v>0</v>
      </c>
      <c r="K2912">
        <v>0</v>
      </c>
      <c r="L2912">
        <v>0</v>
      </c>
      <c r="M2912">
        <v>0</v>
      </c>
      <c r="N2912">
        <v>0</v>
      </c>
      <c r="O2912">
        <v>11444</v>
      </c>
    </row>
    <row r="2913" spans="1:15">
      <c r="A2913" t="s">
        <v>52</v>
      </c>
      <c r="B2913" t="s">
        <v>40</v>
      </c>
      <c r="C2913" t="s">
        <v>46</v>
      </c>
      <c r="D2913" t="s">
        <v>33</v>
      </c>
      <c r="E2913">
        <v>8</v>
      </c>
      <c r="F2913" t="str">
        <f t="shared" si="45"/>
        <v>Aggregate1-in-2June System Peak Day100% Cycling8</v>
      </c>
      <c r="G2913">
        <v>2.3928289999999999</v>
      </c>
      <c r="H2913">
        <v>2.3928289999999999</v>
      </c>
      <c r="I2913">
        <v>63.664400000000001</v>
      </c>
      <c r="J2913">
        <v>0</v>
      </c>
      <c r="K2913">
        <v>0</v>
      </c>
      <c r="L2913">
        <v>0</v>
      </c>
      <c r="M2913">
        <v>0</v>
      </c>
      <c r="N2913">
        <v>0</v>
      </c>
      <c r="O2913">
        <v>11444</v>
      </c>
    </row>
    <row r="2914" spans="1:15">
      <c r="A2914" t="s">
        <v>31</v>
      </c>
      <c r="B2914" t="s">
        <v>40</v>
      </c>
      <c r="C2914" t="s">
        <v>46</v>
      </c>
      <c r="D2914" t="s">
        <v>33</v>
      </c>
      <c r="E2914">
        <v>9</v>
      </c>
      <c r="F2914" t="str">
        <f t="shared" si="45"/>
        <v>Average Per Ton1-in-2June System Peak Day100% Cycling9</v>
      </c>
      <c r="G2914">
        <v>5.1056699999999997E-2</v>
      </c>
      <c r="H2914">
        <v>5.1056699999999997E-2</v>
      </c>
      <c r="I2914">
        <v>65.522300000000001</v>
      </c>
      <c r="J2914">
        <v>0</v>
      </c>
      <c r="K2914">
        <v>0</v>
      </c>
      <c r="L2914">
        <v>0</v>
      </c>
      <c r="M2914">
        <v>0</v>
      </c>
      <c r="N2914">
        <v>0</v>
      </c>
      <c r="O2914">
        <v>11444</v>
      </c>
    </row>
    <row r="2915" spans="1:15">
      <c r="A2915" t="s">
        <v>29</v>
      </c>
      <c r="B2915" t="s">
        <v>40</v>
      </c>
      <c r="C2915" t="s">
        <v>46</v>
      </c>
      <c r="D2915" t="s">
        <v>33</v>
      </c>
      <c r="E2915">
        <v>9</v>
      </c>
      <c r="F2915" t="str">
        <f t="shared" si="45"/>
        <v>Average Per Premise1-in-2June System Peak Day100% Cycling9</v>
      </c>
      <c r="G2915">
        <v>0.22815559999999999</v>
      </c>
      <c r="H2915">
        <v>0.22815559999999999</v>
      </c>
      <c r="I2915">
        <v>65.522300000000001</v>
      </c>
      <c r="J2915">
        <v>0</v>
      </c>
      <c r="K2915">
        <v>0</v>
      </c>
      <c r="L2915">
        <v>0</v>
      </c>
      <c r="M2915">
        <v>0</v>
      </c>
      <c r="N2915">
        <v>0</v>
      </c>
      <c r="O2915">
        <v>11444</v>
      </c>
    </row>
    <row r="2916" spans="1:15">
      <c r="A2916" t="s">
        <v>30</v>
      </c>
      <c r="B2916" t="s">
        <v>40</v>
      </c>
      <c r="C2916" t="s">
        <v>46</v>
      </c>
      <c r="D2916" t="s">
        <v>33</v>
      </c>
      <c r="E2916">
        <v>9</v>
      </c>
      <c r="F2916" t="str">
        <f t="shared" si="45"/>
        <v>Average Per Device1-in-2June System Peak Day100% Cycling9</v>
      </c>
      <c r="G2916">
        <v>0.18507319999999999</v>
      </c>
      <c r="H2916">
        <v>0.18507319999999999</v>
      </c>
      <c r="I2916">
        <v>65.522300000000001</v>
      </c>
      <c r="J2916">
        <v>0</v>
      </c>
      <c r="K2916">
        <v>0</v>
      </c>
      <c r="L2916">
        <v>0</v>
      </c>
      <c r="M2916">
        <v>0</v>
      </c>
      <c r="N2916">
        <v>0</v>
      </c>
      <c r="O2916">
        <v>11444</v>
      </c>
    </row>
    <row r="2917" spans="1:15">
      <c r="A2917" t="s">
        <v>52</v>
      </c>
      <c r="B2917" t="s">
        <v>40</v>
      </c>
      <c r="C2917" t="s">
        <v>46</v>
      </c>
      <c r="D2917" t="s">
        <v>33</v>
      </c>
      <c r="E2917">
        <v>9</v>
      </c>
      <c r="F2917" t="str">
        <f t="shared" si="45"/>
        <v>Aggregate1-in-2June System Peak Day100% Cycling9</v>
      </c>
      <c r="G2917">
        <v>2.6110129999999998</v>
      </c>
      <c r="H2917">
        <v>2.6110129999999998</v>
      </c>
      <c r="I2917">
        <v>65.522300000000001</v>
      </c>
      <c r="J2917">
        <v>0</v>
      </c>
      <c r="K2917">
        <v>0</v>
      </c>
      <c r="L2917">
        <v>0</v>
      </c>
      <c r="M2917">
        <v>0</v>
      </c>
      <c r="N2917">
        <v>0</v>
      </c>
      <c r="O2917">
        <v>11444</v>
      </c>
    </row>
    <row r="2918" spans="1:15">
      <c r="A2918" t="s">
        <v>31</v>
      </c>
      <c r="B2918" t="s">
        <v>40</v>
      </c>
      <c r="C2918" t="s">
        <v>46</v>
      </c>
      <c r="D2918" t="s">
        <v>33</v>
      </c>
      <c r="E2918">
        <v>10</v>
      </c>
      <c r="F2918" t="str">
        <f t="shared" si="45"/>
        <v>Average Per Ton1-in-2June System Peak Day100% Cycling10</v>
      </c>
      <c r="G2918">
        <v>5.53547E-2</v>
      </c>
      <c r="H2918">
        <v>5.53547E-2</v>
      </c>
      <c r="I2918">
        <v>69.633300000000006</v>
      </c>
      <c r="J2918">
        <v>0</v>
      </c>
      <c r="K2918">
        <v>0</v>
      </c>
      <c r="L2918">
        <v>0</v>
      </c>
      <c r="M2918">
        <v>0</v>
      </c>
      <c r="N2918">
        <v>0</v>
      </c>
      <c r="O2918">
        <v>11444</v>
      </c>
    </row>
    <row r="2919" spans="1:15">
      <c r="A2919" t="s">
        <v>29</v>
      </c>
      <c r="B2919" t="s">
        <v>40</v>
      </c>
      <c r="C2919" t="s">
        <v>46</v>
      </c>
      <c r="D2919" t="s">
        <v>33</v>
      </c>
      <c r="E2919">
        <v>10</v>
      </c>
      <c r="F2919" t="str">
        <f t="shared" si="45"/>
        <v>Average Per Premise1-in-2June System Peak Day100% Cycling10</v>
      </c>
      <c r="G2919">
        <v>0.2473622</v>
      </c>
      <c r="H2919">
        <v>0.2473622</v>
      </c>
      <c r="I2919">
        <v>69.633300000000006</v>
      </c>
      <c r="J2919">
        <v>0</v>
      </c>
      <c r="K2919">
        <v>0</v>
      </c>
      <c r="L2919">
        <v>0</v>
      </c>
      <c r="M2919">
        <v>0</v>
      </c>
      <c r="N2919">
        <v>0</v>
      </c>
      <c r="O2919">
        <v>11444</v>
      </c>
    </row>
    <row r="2920" spans="1:15">
      <c r="A2920" t="s">
        <v>30</v>
      </c>
      <c r="B2920" t="s">
        <v>40</v>
      </c>
      <c r="C2920" t="s">
        <v>46</v>
      </c>
      <c r="D2920" t="s">
        <v>33</v>
      </c>
      <c r="E2920">
        <v>10</v>
      </c>
      <c r="F2920" t="str">
        <f t="shared" si="45"/>
        <v>Average Per Device1-in-2June System Peak Day100% Cycling10</v>
      </c>
      <c r="G2920">
        <v>0.2006531</v>
      </c>
      <c r="H2920">
        <v>0.2006531</v>
      </c>
      <c r="I2920">
        <v>69.633300000000006</v>
      </c>
      <c r="J2920">
        <v>0</v>
      </c>
      <c r="K2920">
        <v>0</v>
      </c>
      <c r="L2920">
        <v>0</v>
      </c>
      <c r="M2920">
        <v>0</v>
      </c>
      <c r="N2920">
        <v>0</v>
      </c>
      <c r="O2920">
        <v>11444</v>
      </c>
    </row>
    <row r="2921" spans="1:15">
      <c r="A2921" t="s">
        <v>52</v>
      </c>
      <c r="B2921" t="s">
        <v>40</v>
      </c>
      <c r="C2921" t="s">
        <v>46</v>
      </c>
      <c r="D2921" t="s">
        <v>33</v>
      </c>
      <c r="E2921">
        <v>10</v>
      </c>
      <c r="F2921" t="str">
        <f t="shared" si="45"/>
        <v>Aggregate1-in-2June System Peak Day100% Cycling10</v>
      </c>
      <c r="G2921">
        <v>2.830813</v>
      </c>
      <c r="H2921">
        <v>2.830813</v>
      </c>
      <c r="I2921">
        <v>69.633300000000006</v>
      </c>
      <c r="J2921">
        <v>0</v>
      </c>
      <c r="K2921">
        <v>0</v>
      </c>
      <c r="L2921">
        <v>0</v>
      </c>
      <c r="M2921">
        <v>0</v>
      </c>
      <c r="N2921">
        <v>0</v>
      </c>
      <c r="O2921">
        <v>11444</v>
      </c>
    </row>
    <row r="2922" spans="1:15">
      <c r="A2922" t="s">
        <v>31</v>
      </c>
      <c r="B2922" t="s">
        <v>40</v>
      </c>
      <c r="C2922" t="s">
        <v>46</v>
      </c>
      <c r="D2922" t="s">
        <v>33</v>
      </c>
      <c r="E2922">
        <v>11</v>
      </c>
      <c r="F2922" t="str">
        <f t="shared" si="45"/>
        <v>Average Per Ton1-in-2June System Peak Day100% Cycling11</v>
      </c>
      <c r="G2922">
        <v>6.3503299999999999E-2</v>
      </c>
      <c r="H2922">
        <v>6.3503299999999999E-2</v>
      </c>
      <c r="I2922">
        <v>73.143699999999995</v>
      </c>
      <c r="J2922">
        <v>0</v>
      </c>
      <c r="K2922">
        <v>0</v>
      </c>
      <c r="L2922">
        <v>0</v>
      </c>
      <c r="M2922">
        <v>0</v>
      </c>
      <c r="N2922">
        <v>0</v>
      </c>
      <c r="O2922">
        <v>11444</v>
      </c>
    </row>
    <row r="2923" spans="1:15">
      <c r="A2923" t="s">
        <v>29</v>
      </c>
      <c r="B2923" t="s">
        <v>40</v>
      </c>
      <c r="C2923" t="s">
        <v>46</v>
      </c>
      <c r="D2923" t="s">
        <v>33</v>
      </c>
      <c r="E2923">
        <v>11</v>
      </c>
      <c r="F2923" t="str">
        <f t="shared" si="45"/>
        <v>Average Per Premise1-in-2June System Peak Day100% Cycling11</v>
      </c>
      <c r="G2923">
        <v>0.28377540000000001</v>
      </c>
      <c r="H2923">
        <v>0.28377540000000001</v>
      </c>
      <c r="I2923">
        <v>73.143699999999995</v>
      </c>
      <c r="J2923">
        <v>0</v>
      </c>
      <c r="K2923">
        <v>0</v>
      </c>
      <c r="L2923">
        <v>0</v>
      </c>
      <c r="M2923">
        <v>0</v>
      </c>
      <c r="N2923">
        <v>0</v>
      </c>
      <c r="O2923">
        <v>11444</v>
      </c>
    </row>
    <row r="2924" spans="1:15">
      <c r="A2924" t="s">
        <v>30</v>
      </c>
      <c r="B2924" t="s">
        <v>40</v>
      </c>
      <c r="C2924" t="s">
        <v>46</v>
      </c>
      <c r="D2924" t="s">
        <v>33</v>
      </c>
      <c r="E2924">
        <v>11</v>
      </c>
      <c r="F2924" t="str">
        <f t="shared" si="45"/>
        <v>Average Per Device1-in-2June System Peak Day100% Cycling11</v>
      </c>
      <c r="G2924">
        <v>0.23019039999999999</v>
      </c>
      <c r="H2924">
        <v>0.23019039999999999</v>
      </c>
      <c r="I2924">
        <v>73.143699999999995</v>
      </c>
      <c r="J2924">
        <v>0</v>
      </c>
      <c r="K2924">
        <v>0</v>
      </c>
      <c r="L2924">
        <v>0</v>
      </c>
      <c r="M2924">
        <v>0</v>
      </c>
      <c r="N2924">
        <v>0</v>
      </c>
      <c r="O2924">
        <v>11444</v>
      </c>
    </row>
    <row r="2925" spans="1:15">
      <c r="A2925" t="s">
        <v>52</v>
      </c>
      <c r="B2925" t="s">
        <v>40</v>
      </c>
      <c r="C2925" t="s">
        <v>46</v>
      </c>
      <c r="D2925" t="s">
        <v>33</v>
      </c>
      <c r="E2925">
        <v>11</v>
      </c>
      <c r="F2925" t="str">
        <f t="shared" si="45"/>
        <v>Aggregate1-in-2June System Peak Day100% Cycling11</v>
      </c>
      <c r="G2925">
        <v>3.2475260000000001</v>
      </c>
      <c r="H2925">
        <v>3.2475260000000001</v>
      </c>
      <c r="I2925">
        <v>73.143699999999995</v>
      </c>
      <c r="J2925">
        <v>0</v>
      </c>
      <c r="K2925">
        <v>0</v>
      </c>
      <c r="L2925">
        <v>0</v>
      </c>
      <c r="M2925">
        <v>0</v>
      </c>
      <c r="N2925">
        <v>0</v>
      </c>
      <c r="O2925">
        <v>11444</v>
      </c>
    </row>
    <row r="2926" spans="1:15">
      <c r="A2926" t="s">
        <v>31</v>
      </c>
      <c r="B2926" t="s">
        <v>40</v>
      </c>
      <c r="C2926" t="s">
        <v>46</v>
      </c>
      <c r="D2926" t="s">
        <v>33</v>
      </c>
      <c r="E2926">
        <v>12</v>
      </c>
      <c r="F2926" t="str">
        <f t="shared" si="45"/>
        <v>Average Per Ton1-in-2June System Peak Day100% Cycling12</v>
      </c>
      <c r="G2926">
        <v>7.2641600000000001E-2</v>
      </c>
      <c r="H2926">
        <v>7.2641600000000001E-2</v>
      </c>
      <c r="I2926">
        <v>74.459599999999995</v>
      </c>
      <c r="J2926">
        <v>0</v>
      </c>
      <c r="K2926">
        <v>0</v>
      </c>
      <c r="L2926">
        <v>0</v>
      </c>
      <c r="M2926">
        <v>0</v>
      </c>
      <c r="N2926">
        <v>0</v>
      </c>
      <c r="O2926">
        <v>11444</v>
      </c>
    </row>
    <row r="2927" spans="1:15">
      <c r="A2927" t="s">
        <v>29</v>
      </c>
      <c r="B2927" t="s">
        <v>40</v>
      </c>
      <c r="C2927" t="s">
        <v>46</v>
      </c>
      <c r="D2927" t="s">
        <v>33</v>
      </c>
      <c r="E2927">
        <v>12</v>
      </c>
      <c r="F2927" t="str">
        <f t="shared" si="45"/>
        <v>Average Per Premise1-in-2June System Peak Day100% Cycling12</v>
      </c>
      <c r="G2927">
        <v>0.32461180000000001</v>
      </c>
      <c r="H2927">
        <v>0.32461180000000001</v>
      </c>
      <c r="I2927">
        <v>74.459599999999995</v>
      </c>
      <c r="J2927">
        <v>0</v>
      </c>
      <c r="K2927">
        <v>0</v>
      </c>
      <c r="L2927">
        <v>0</v>
      </c>
      <c r="M2927">
        <v>0</v>
      </c>
      <c r="N2927">
        <v>0</v>
      </c>
      <c r="O2927">
        <v>11444</v>
      </c>
    </row>
    <row r="2928" spans="1:15">
      <c r="A2928" t="s">
        <v>30</v>
      </c>
      <c r="B2928" t="s">
        <v>40</v>
      </c>
      <c r="C2928" t="s">
        <v>46</v>
      </c>
      <c r="D2928" t="s">
        <v>33</v>
      </c>
      <c r="E2928">
        <v>12</v>
      </c>
      <c r="F2928" t="str">
        <f t="shared" si="45"/>
        <v>Average Per Device1-in-2June System Peak Day100% Cycling12</v>
      </c>
      <c r="G2928">
        <v>0.26331569999999999</v>
      </c>
      <c r="H2928">
        <v>0.26331569999999999</v>
      </c>
      <c r="I2928">
        <v>74.459599999999995</v>
      </c>
      <c r="J2928">
        <v>0</v>
      </c>
      <c r="K2928">
        <v>0</v>
      </c>
      <c r="L2928">
        <v>0</v>
      </c>
      <c r="M2928">
        <v>0</v>
      </c>
      <c r="N2928">
        <v>0</v>
      </c>
      <c r="O2928">
        <v>11444</v>
      </c>
    </row>
    <row r="2929" spans="1:15">
      <c r="A2929" t="s">
        <v>52</v>
      </c>
      <c r="B2929" t="s">
        <v>40</v>
      </c>
      <c r="C2929" t="s">
        <v>46</v>
      </c>
      <c r="D2929" t="s">
        <v>33</v>
      </c>
      <c r="E2929">
        <v>12</v>
      </c>
      <c r="F2929" t="str">
        <f t="shared" si="45"/>
        <v>Aggregate1-in-2June System Peak Day100% Cycling12</v>
      </c>
      <c r="G2929">
        <v>3.7148569999999999</v>
      </c>
      <c r="H2929">
        <v>3.7148569999999999</v>
      </c>
      <c r="I2929">
        <v>74.459599999999995</v>
      </c>
      <c r="J2929">
        <v>0</v>
      </c>
      <c r="K2929">
        <v>0</v>
      </c>
      <c r="L2929">
        <v>0</v>
      </c>
      <c r="M2929">
        <v>0</v>
      </c>
      <c r="N2929">
        <v>0</v>
      </c>
      <c r="O2929">
        <v>11444</v>
      </c>
    </row>
    <row r="2930" spans="1:15">
      <c r="A2930" t="s">
        <v>31</v>
      </c>
      <c r="B2930" t="s">
        <v>40</v>
      </c>
      <c r="C2930" t="s">
        <v>46</v>
      </c>
      <c r="D2930" t="s">
        <v>33</v>
      </c>
      <c r="E2930">
        <v>13</v>
      </c>
      <c r="F2930" t="str">
        <f t="shared" si="45"/>
        <v>Average Per Ton1-in-2June System Peak Day100% Cycling13</v>
      </c>
      <c r="G2930">
        <v>8.1281699999999998E-2</v>
      </c>
      <c r="H2930">
        <v>8.1281699999999998E-2</v>
      </c>
      <c r="I2930">
        <v>75.744399999999999</v>
      </c>
      <c r="J2930">
        <v>0</v>
      </c>
      <c r="K2930">
        <v>0</v>
      </c>
      <c r="L2930">
        <v>0</v>
      </c>
      <c r="M2930">
        <v>0</v>
      </c>
      <c r="N2930">
        <v>0</v>
      </c>
      <c r="O2930">
        <v>11444</v>
      </c>
    </row>
    <row r="2931" spans="1:15">
      <c r="A2931" t="s">
        <v>29</v>
      </c>
      <c r="B2931" t="s">
        <v>40</v>
      </c>
      <c r="C2931" t="s">
        <v>46</v>
      </c>
      <c r="D2931" t="s">
        <v>33</v>
      </c>
      <c r="E2931">
        <v>13</v>
      </c>
      <c r="F2931" t="str">
        <f t="shared" si="45"/>
        <v>Average Per Premise1-in-2June System Peak Day100% Cycling13</v>
      </c>
      <c r="G2931">
        <v>0.36322130000000002</v>
      </c>
      <c r="H2931">
        <v>0.36322130000000002</v>
      </c>
      <c r="I2931">
        <v>75.744399999999999</v>
      </c>
      <c r="J2931">
        <v>0</v>
      </c>
      <c r="K2931">
        <v>0</v>
      </c>
      <c r="L2931">
        <v>0</v>
      </c>
      <c r="M2931">
        <v>0</v>
      </c>
      <c r="N2931">
        <v>0</v>
      </c>
      <c r="O2931">
        <v>11444</v>
      </c>
    </row>
    <row r="2932" spans="1:15">
      <c r="A2932" t="s">
        <v>30</v>
      </c>
      <c r="B2932" t="s">
        <v>40</v>
      </c>
      <c r="C2932" t="s">
        <v>46</v>
      </c>
      <c r="D2932" t="s">
        <v>33</v>
      </c>
      <c r="E2932">
        <v>13</v>
      </c>
      <c r="F2932" t="str">
        <f t="shared" si="45"/>
        <v>Average Per Device1-in-2June System Peak Day100% Cycling13</v>
      </c>
      <c r="G2932">
        <v>0.29463460000000002</v>
      </c>
      <c r="H2932">
        <v>0.29463460000000002</v>
      </c>
      <c r="I2932">
        <v>75.744399999999999</v>
      </c>
      <c r="J2932">
        <v>0</v>
      </c>
      <c r="K2932">
        <v>0</v>
      </c>
      <c r="L2932">
        <v>0</v>
      </c>
      <c r="M2932">
        <v>0</v>
      </c>
      <c r="N2932">
        <v>0</v>
      </c>
      <c r="O2932">
        <v>11444</v>
      </c>
    </row>
    <row r="2933" spans="1:15">
      <c r="A2933" t="s">
        <v>52</v>
      </c>
      <c r="B2933" t="s">
        <v>40</v>
      </c>
      <c r="C2933" t="s">
        <v>46</v>
      </c>
      <c r="D2933" t="s">
        <v>33</v>
      </c>
      <c r="E2933">
        <v>13</v>
      </c>
      <c r="F2933" t="str">
        <f t="shared" si="45"/>
        <v>Aggregate1-in-2June System Peak Day100% Cycling13</v>
      </c>
      <c r="G2933">
        <v>4.1567040000000004</v>
      </c>
      <c r="H2933">
        <v>4.1567040000000004</v>
      </c>
      <c r="I2933">
        <v>75.744399999999999</v>
      </c>
      <c r="J2933">
        <v>0</v>
      </c>
      <c r="K2933">
        <v>0</v>
      </c>
      <c r="L2933">
        <v>0</v>
      </c>
      <c r="M2933">
        <v>0</v>
      </c>
      <c r="N2933">
        <v>0</v>
      </c>
      <c r="O2933">
        <v>11444</v>
      </c>
    </row>
    <row r="2934" spans="1:15">
      <c r="A2934" t="s">
        <v>31</v>
      </c>
      <c r="B2934" t="s">
        <v>40</v>
      </c>
      <c r="C2934" t="s">
        <v>46</v>
      </c>
      <c r="D2934" t="s">
        <v>33</v>
      </c>
      <c r="E2934">
        <v>14</v>
      </c>
      <c r="F2934" t="str">
        <f t="shared" si="45"/>
        <v>Average Per Ton1-in-2June System Peak Day100% Cycling14</v>
      </c>
      <c r="G2934">
        <v>6.0680100000000001E-2</v>
      </c>
      <c r="H2934">
        <v>8.5931099999999996E-2</v>
      </c>
      <c r="I2934">
        <v>76.231300000000005</v>
      </c>
      <c r="J2934">
        <v>-1.15201E-2</v>
      </c>
      <c r="K2934">
        <v>1.02045E-2</v>
      </c>
      <c r="L2934">
        <v>2.52509E-2</v>
      </c>
      <c r="M2934">
        <v>4.0297300000000001E-2</v>
      </c>
      <c r="N2934">
        <v>6.2021899999999998E-2</v>
      </c>
      <c r="O2934">
        <v>11444</v>
      </c>
    </row>
    <row r="2935" spans="1:15">
      <c r="A2935" t="s">
        <v>29</v>
      </c>
      <c r="B2935" t="s">
        <v>40</v>
      </c>
      <c r="C2935" t="s">
        <v>46</v>
      </c>
      <c r="D2935" t="s">
        <v>33</v>
      </c>
      <c r="E2935">
        <v>14</v>
      </c>
      <c r="F2935" t="str">
        <f t="shared" si="45"/>
        <v>Average Per Premise1-in-2June System Peak Day100% Cycling14</v>
      </c>
      <c r="G2935">
        <v>0.2711597</v>
      </c>
      <c r="H2935">
        <v>0.3839978</v>
      </c>
      <c r="I2935">
        <v>76.231300000000005</v>
      </c>
      <c r="J2935">
        <v>-5.14796E-2</v>
      </c>
      <c r="K2935">
        <v>4.5600599999999998E-2</v>
      </c>
      <c r="L2935">
        <v>0.1128381</v>
      </c>
      <c r="M2935">
        <v>0.1800755</v>
      </c>
      <c r="N2935">
        <v>0.2771557</v>
      </c>
      <c r="O2935">
        <v>11444</v>
      </c>
    </row>
    <row r="2936" spans="1:15">
      <c r="A2936" t="s">
        <v>30</v>
      </c>
      <c r="B2936" t="s">
        <v>40</v>
      </c>
      <c r="C2936" t="s">
        <v>46</v>
      </c>
      <c r="D2936" t="s">
        <v>33</v>
      </c>
      <c r="E2936">
        <v>14</v>
      </c>
      <c r="F2936" t="str">
        <f t="shared" si="45"/>
        <v>Average Per Device1-in-2June System Peak Day100% Cycling14</v>
      </c>
      <c r="G2936">
        <v>0.21995690000000001</v>
      </c>
      <c r="H2936">
        <v>0.31148789999999998</v>
      </c>
      <c r="I2936">
        <v>76.231300000000005</v>
      </c>
      <c r="J2936">
        <v>-4.1758799999999999E-2</v>
      </c>
      <c r="K2936">
        <v>3.6989899999999999E-2</v>
      </c>
      <c r="L2936">
        <v>9.1531000000000001E-2</v>
      </c>
      <c r="M2936">
        <v>0.14607200000000001</v>
      </c>
      <c r="N2936">
        <v>0.22482070000000001</v>
      </c>
      <c r="O2936">
        <v>11444</v>
      </c>
    </row>
    <row r="2937" spans="1:15">
      <c r="A2937" t="s">
        <v>52</v>
      </c>
      <c r="B2937" t="s">
        <v>40</v>
      </c>
      <c r="C2937" t="s">
        <v>46</v>
      </c>
      <c r="D2937" t="s">
        <v>33</v>
      </c>
      <c r="E2937">
        <v>14</v>
      </c>
      <c r="F2937" t="str">
        <f t="shared" si="45"/>
        <v>Aggregate1-in-2June System Peak Day100% Cycling14</v>
      </c>
      <c r="G2937">
        <v>3.1031520000000001</v>
      </c>
      <c r="H2937">
        <v>4.3944710000000002</v>
      </c>
      <c r="I2937">
        <v>76.231300000000005</v>
      </c>
      <c r="J2937">
        <v>-0.58913249999999995</v>
      </c>
      <c r="K2937">
        <v>0.52185349999999997</v>
      </c>
      <c r="L2937">
        <v>1.2913190000000001</v>
      </c>
      <c r="M2937">
        <v>2.0607839999999999</v>
      </c>
      <c r="N2937">
        <v>3.17177</v>
      </c>
      <c r="O2937">
        <v>11444</v>
      </c>
    </row>
    <row r="2938" spans="1:15">
      <c r="A2938" t="s">
        <v>31</v>
      </c>
      <c r="B2938" t="s">
        <v>40</v>
      </c>
      <c r="C2938" t="s">
        <v>46</v>
      </c>
      <c r="D2938" t="s">
        <v>33</v>
      </c>
      <c r="E2938">
        <v>15</v>
      </c>
      <c r="F2938" t="str">
        <f t="shared" si="45"/>
        <v>Average Per Ton1-in-2June System Peak Day100% Cycling15</v>
      </c>
      <c r="G2938">
        <v>6.0498200000000002E-2</v>
      </c>
      <c r="H2938">
        <v>9.3081300000000006E-2</v>
      </c>
      <c r="I2938">
        <v>75.755499999999998</v>
      </c>
      <c r="J2938">
        <v>-1.48652E-2</v>
      </c>
      <c r="K2938">
        <v>1.31676E-2</v>
      </c>
      <c r="L2938">
        <v>3.2583099999999997E-2</v>
      </c>
      <c r="M2938">
        <v>5.1998500000000003E-2</v>
      </c>
      <c r="N2938">
        <v>8.00313E-2</v>
      </c>
      <c r="O2938">
        <v>11444</v>
      </c>
    </row>
    <row r="2939" spans="1:15">
      <c r="A2939" t="s">
        <v>29</v>
      </c>
      <c r="B2939" t="s">
        <v>40</v>
      </c>
      <c r="C2939" t="s">
        <v>46</v>
      </c>
      <c r="D2939" t="s">
        <v>33</v>
      </c>
      <c r="E2939">
        <v>15</v>
      </c>
      <c r="F2939" t="str">
        <f t="shared" si="45"/>
        <v>Average Per Premise1-in-2June System Peak Day100% Cycling15</v>
      </c>
      <c r="G2939">
        <v>0.2703467</v>
      </c>
      <c r="H2939">
        <v>0.41594979999999998</v>
      </c>
      <c r="I2939">
        <v>75.755499999999998</v>
      </c>
      <c r="J2939">
        <v>-6.6427799999999995E-2</v>
      </c>
      <c r="K2939">
        <v>5.8841699999999997E-2</v>
      </c>
      <c r="L2939">
        <v>0.14560310000000001</v>
      </c>
      <c r="M2939">
        <v>0.2323644</v>
      </c>
      <c r="N2939">
        <v>0.3576339</v>
      </c>
      <c r="O2939">
        <v>11444</v>
      </c>
    </row>
    <row r="2940" spans="1:15">
      <c r="A2940" t="s">
        <v>30</v>
      </c>
      <c r="B2940" t="s">
        <v>40</v>
      </c>
      <c r="C2940" t="s">
        <v>46</v>
      </c>
      <c r="D2940" t="s">
        <v>33</v>
      </c>
      <c r="E2940">
        <v>15</v>
      </c>
      <c r="F2940" t="str">
        <f t="shared" si="45"/>
        <v>Average Per Device1-in-2June System Peak Day100% Cycling15</v>
      </c>
      <c r="G2940">
        <v>0.2192974</v>
      </c>
      <c r="H2940">
        <v>0.3374064</v>
      </c>
      <c r="I2940">
        <v>75.755499999999998</v>
      </c>
      <c r="J2940">
        <v>-5.3884300000000003E-2</v>
      </c>
      <c r="K2940">
        <v>4.7730700000000001E-2</v>
      </c>
      <c r="L2940">
        <v>0.11810900000000001</v>
      </c>
      <c r="M2940">
        <v>0.18848719999999999</v>
      </c>
      <c r="N2940">
        <v>0.29010219999999998</v>
      </c>
      <c r="O2940">
        <v>11444</v>
      </c>
    </row>
    <row r="2941" spans="1:15">
      <c r="A2941" t="s">
        <v>52</v>
      </c>
      <c r="B2941" t="s">
        <v>40</v>
      </c>
      <c r="C2941" t="s">
        <v>46</v>
      </c>
      <c r="D2941" t="s">
        <v>33</v>
      </c>
      <c r="E2941">
        <v>15</v>
      </c>
      <c r="F2941" t="str">
        <f t="shared" si="45"/>
        <v>Aggregate1-in-2June System Peak Day100% Cycling15</v>
      </c>
      <c r="G2941">
        <v>3.0938479999999999</v>
      </c>
      <c r="H2941">
        <v>4.7601290000000001</v>
      </c>
      <c r="I2941">
        <v>75.755499999999998</v>
      </c>
      <c r="J2941">
        <v>-0.76019979999999998</v>
      </c>
      <c r="K2941">
        <v>0.67338489999999995</v>
      </c>
      <c r="L2941">
        <v>1.6662809999999999</v>
      </c>
      <c r="M2941">
        <v>2.6591779999999998</v>
      </c>
      <c r="N2941">
        <v>4.0927619999999996</v>
      </c>
      <c r="O2941">
        <v>11444</v>
      </c>
    </row>
    <row r="2942" spans="1:15">
      <c r="A2942" t="s">
        <v>31</v>
      </c>
      <c r="B2942" t="s">
        <v>40</v>
      </c>
      <c r="C2942" t="s">
        <v>46</v>
      </c>
      <c r="D2942" t="s">
        <v>33</v>
      </c>
      <c r="E2942">
        <v>16</v>
      </c>
      <c r="F2942" t="str">
        <f t="shared" si="45"/>
        <v>Average Per Ton1-in-2June System Peak Day100% Cycling16</v>
      </c>
      <c r="G2942">
        <v>6.4911200000000002E-2</v>
      </c>
      <c r="H2942">
        <v>0.10065259999999999</v>
      </c>
      <c r="I2942">
        <v>74.695700000000002</v>
      </c>
      <c r="J2942">
        <v>-1.63062E-2</v>
      </c>
      <c r="K2942">
        <v>1.4444E-2</v>
      </c>
      <c r="L2942">
        <v>3.57414E-2</v>
      </c>
      <c r="M2942">
        <v>5.7038899999999997E-2</v>
      </c>
      <c r="N2942">
        <v>8.7789000000000006E-2</v>
      </c>
      <c r="O2942">
        <v>11444</v>
      </c>
    </row>
    <row r="2943" spans="1:15">
      <c r="A2943" t="s">
        <v>29</v>
      </c>
      <c r="B2943" t="s">
        <v>40</v>
      </c>
      <c r="C2943" t="s">
        <v>46</v>
      </c>
      <c r="D2943" t="s">
        <v>33</v>
      </c>
      <c r="E2943">
        <v>16</v>
      </c>
      <c r="F2943" t="str">
        <f t="shared" si="45"/>
        <v>Average Per Premise1-in-2June System Peak Day100% Cycling16</v>
      </c>
      <c r="G2943">
        <v>0.29006700000000002</v>
      </c>
      <c r="H2943">
        <v>0.44978380000000001</v>
      </c>
      <c r="I2943">
        <v>74.695700000000002</v>
      </c>
      <c r="J2943">
        <v>-7.2866899999999998E-2</v>
      </c>
      <c r="K2943">
        <v>6.4545500000000006E-2</v>
      </c>
      <c r="L2943">
        <v>0.15971679999999999</v>
      </c>
      <c r="M2943">
        <v>0.25488820000000001</v>
      </c>
      <c r="N2943">
        <v>0.3923005</v>
      </c>
      <c r="O2943">
        <v>11444</v>
      </c>
    </row>
    <row r="2944" spans="1:15">
      <c r="A2944" t="s">
        <v>30</v>
      </c>
      <c r="B2944" t="s">
        <v>40</v>
      </c>
      <c r="C2944" t="s">
        <v>46</v>
      </c>
      <c r="D2944" t="s">
        <v>33</v>
      </c>
      <c r="E2944">
        <v>16</v>
      </c>
      <c r="F2944" t="str">
        <f t="shared" si="45"/>
        <v>Average Per Device1-in-2June System Peak Day100% Cycling16</v>
      </c>
      <c r="G2944">
        <v>0.235294</v>
      </c>
      <c r="H2944">
        <v>0.3648516</v>
      </c>
      <c r="I2944">
        <v>74.695700000000002</v>
      </c>
      <c r="J2944">
        <v>-5.91075E-2</v>
      </c>
      <c r="K2944">
        <v>5.2357399999999998E-2</v>
      </c>
      <c r="L2944">
        <v>0.12955759999999999</v>
      </c>
      <c r="M2944">
        <v>0.20675789999999999</v>
      </c>
      <c r="N2944">
        <v>0.31822279999999997</v>
      </c>
      <c r="O2944">
        <v>11444</v>
      </c>
    </row>
    <row r="2945" spans="1:15">
      <c r="A2945" t="s">
        <v>52</v>
      </c>
      <c r="B2945" t="s">
        <v>40</v>
      </c>
      <c r="C2945" t="s">
        <v>46</v>
      </c>
      <c r="D2945" t="s">
        <v>33</v>
      </c>
      <c r="E2945">
        <v>16</v>
      </c>
      <c r="F2945" t="str">
        <f t="shared" si="45"/>
        <v>Aggregate1-in-2June System Peak Day100% Cycling16</v>
      </c>
      <c r="G2945">
        <v>3.3195269999999999</v>
      </c>
      <c r="H2945">
        <v>5.1473259999999996</v>
      </c>
      <c r="I2945">
        <v>74.695700000000002</v>
      </c>
      <c r="J2945">
        <v>-0.83388830000000003</v>
      </c>
      <c r="K2945">
        <v>0.73865820000000004</v>
      </c>
      <c r="L2945">
        <v>1.827799</v>
      </c>
      <c r="M2945">
        <v>2.9169399999999999</v>
      </c>
      <c r="N2945">
        <v>4.4894869999999996</v>
      </c>
      <c r="O2945">
        <v>11444</v>
      </c>
    </row>
    <row r="2946" spans="1:15">
      <c r="A2946" t="s">
        <v>31</v>
      </c>
      <c r="B2946" t="s">
        <v>40</v>
      </c>
      <c r="C2946" t="s">
        <v>46</v>
      </c>
      <c r="D2946" t="s">
        <v>33</v>
      </c>
      <c r="E2946">
        <v>17</v>
      </c>
      <c r="F2946" t="str">
        <f t="shared" si="45"/>
        <v>Average Per Ton1-in-2June System Peak Day100% Cycling17</v>
      </c>
      <c r="G2946">
        <v>6.8753099999999998E-2</v>
      </c>
      <c r="H2946">
        <v>0.1128203</v>
      </c>
      <c r="I2946">
        <v>73.330399999999997</v>
      </c>
      <c r="J2946">
        <v>-2.0104500000000001E-2</v>
      </c>
      <c r="K2946">
        <v>1.7808600000000001E-2</v>
      </c>
      <c r="L2946">
        <v>4.4067099999999998E-2</v>
      </c>
      <c r="M2946">
        <v>7.0325700000000005E-2</v>
      </c>
      <c r="N2946">
        <v>0.1082388</v>
      </c>
      <c r="O2946">
        <v>11444</v>
      </c>
    </row>
    <row r="2947" spans="1:15">
      <c r="A2947" t="s">
        <v>29</v>
      </c>
      <c r="B2947" t="s">
        <v>40</v>
      </c>
      <c r="C2947" t="s">
        <v>46</v>
      </c>
      <c r="D2947" t="s">
        <v>33</v>
      </c>
      <c r="E2947">
        <v>17</v>
      </c>
      <c r="F2947" t="str">
        <f t="shared" ref="F2947:F3010" si="46">CONCATENATE(A2947,B2947,C2947,D2947,E2947)</f>
        <v>Average Per Premise1-in-2June System Peak Day100% Cycling17</v>
      </c>
      <c r="G2947">
        <v>0.30723529999999999</v>
      </c>
      <c r="H2947">
        <v>0.50415690000000002</v>
      </c>
      <c r="I2947">
        <v>73.330399999999997</v>
      </c>
      <c r="J2947">
        <v>-8.9840699999999996E-2</v>
      </c>
      <c r="K2947">
        <v>7.9580899999999996E-2</v>
      </c>
      <c r="L2947">
        <v>0.19692170000000001</v>
      </c>
      <c r="M2947">
        <v>0.3142625</v>
      </c>
      <c r="N2947">
        <v>0.483684</v>
      </c>
      <c r="O2947">
        <v>11444</v>
      </c>
    </row>
    <row r="2948" spans="1:15">
      <c r="A2948" t="s">
        <v>30</v>
      </c>
      <c r="B2948" t="s">
        <v>40</v>
      </c>
      <c r="C2948" t="s">
        <v>46</v>
      </c>
      <c r="D2948" t="s">
        <v>33</v>
      </c>
      <c r="E2948">
        <v>17</v>
      </c>
      <c r="F2948" t="str">
        <f t="shared" si="46"/>
        <v>Average Per Device1-in-2June System Peak Day100% Cycling17</v>
      </c>
      <c r="G2948">
        <v>0.24922030000000001</v>
      </c>
      <c r="H2948">
        <v>0.40895749999999997</v>
      </c>
      <c r="I2948">
        <v>73.330399999999997</v>
      </c>
      <c r="J2948">
        <v>-7.2876099999999999E-2</v>
      </c>
      <c r="K2948">
        <v>6.4553700000000006E-2</v>
      </c>
      <c r="L2948">
        <v>0.15973709999999999</v>
      </c>
      <c r="M2948">
        <v>0.2549206</v>
      </c>
      <c r="N2948">
        <v>0.39235039999999999</v>
      </c>
      <c r="O2948">
        <v>11444</v>
      </c>
    </row>
    <row r="2949" spans="1:15">
      <c r="A2949" t="s">
        <v>52</v>
      </c>
      <c r="B2949" t="s">
        <v>40</v>
      </c>
      <c r="C2949" t="s">
        <v>46</v>
      </c>
      <c r="D2949" t="s">
        <v>33</v>
      </c>
      <c r="E2949">
        <v>17</v>
      </c>
      <c r="F2949" t="str">
        <f t="shared" si="46"/>
        <v>Aggregate1-in-2June System Peak Day100% Cycling17</v>
      </c>
      <c r="G2949">
        <v>3.5160010000000002</v>
      </c>
      <c r="H2949">
        <v>5.7695720000000001</v>
      </c>
      <c r="I2949">
        <v>73.330399999999997</v>
      </c>
      <c r="J2949">
        <v>-1.0281370000000001</v>
      </c>
      <c r="K2949">
        <v>0.91072330000000001</v>
      </c>
      <c r="L2949">
        <v>2.2535720000000001</v>
      </c>
      <c r="M2949">
        <v>3.5964200000000002</v>
      </c>
      <c r="N2949">
        <v>5.5352800000000002</v>
      </c>
      <c r="O2949">
        <v>11444</v>
      </c>
    </row>
    <row r="2950" spans="1:15">
      <c r="A2950" t="s">
        <v>31</v>
      </c>
      <c r="B2950" t="s">
        <v>40</v>
      </c>
      <c r="C2950" t="s">
        <v>46</v>
      </c>
      <c r="D2950" t="s">
        <v>33</v>
      </c>
      <c r="E2950">
        <v>18</v>
      </c>
      <c r="F2950" t="str">
        <f t="shared" si="46"/>
        <v>Average Per Ton1-in-2June System Peak Day100% Cycling18</v>
      </c>
      <c r="G2950">
        <v>8.6711899999999995E-2</v>
      </c>
      <c r="H2950">
        <v>0.1217572</v>
      </c>
      <c r="I2950">
        <v>70.882199999999997</v>
      </c>
      <c r="J2950">
        <v>-1.5988499999999999E-2</v>
      </c>
      <c r="K2950">
        <v>1.41627E-2</v>
      </c>
      <c r="L2950">
        <v>3.5045300000000001E-2</v>
      </c>
      <c r="M2950">
        <v>5.5927900000000003E-2</v>
      </c>
      <c r="N2950">
        <v>8.6079100000000006E-2</v>
      </c>
      <c r="O2950">
        <v>11444</v>
      </c>
    </row>
    <row r="2951" spans="1:15">
      <c r="A2951" t="s">
        <v>29</v>
      </c>
      <c r="B2951" t="s">
        <v>40</v>
      </c>
      <c r="C2951" t="s">
        <v>46</v>
      </c>
      <c r="D2951" t="s">
        <v>33</v>
      </c>
      <c r="E2951">
        <v>18</v>
      </c>
      <c r="F2951" t="str">
        <f t="shared" si="46"/>
        <v>Average Per Premise1-in-2June System Peak Day100% Cycling18</v>
      </c>
      <c r="G2951">
        <v>0.38748729999999998</v>
      </c>
      <c r="H2951">
        <v>0.5440933</v>
      </c>
      <c r="I2951">
        <v>70.882199999999997</v>
      </c>
      <c r="J2951">
        <v>-7.14476E-2</v>
      </c>
      <c r="K2951">
        <v>6.3288300000000006E-2</v>
      </c>
      <c r="L2951">
        <v>0.15660589999999999</v>
      </c>
      <c r="M2951">
        <v>0.24992349999999999</v>
      </c>
      <c r="N2951">
        <v>0.38465939999999998</v>
      </c>
      <c r="O2951">
        <v>11444</v>
      </c>
    </row>
    <row r="2952" spans="1:15">
      <c r="A2952" t="s">
        <v>30</v>
      </c>
      <c r="B2952" t="s">
        <v>40</v>
      </c>
      <c r="C2952" t="s">
        <v>46</v>
      </c>
      <c r="D2952" t="s">
        <v>33</v>
      </c>
      <c r="E2952">
        <v>18</v>
      </c>
      <c r="F2952" t="str">
        <f t="shared" si="46"/>
        <v>Average Per Device1-in-2June System Peak Day100% Cycling18</v>
      </c>
      <c r="G2952">
        <v>0.3143185</v>
      </c>
      <c r="H2952">
        <v>0.44135269999999999</v>
      </c>
      <c r="I2952">
        <v>70.882199999999997</v>
      </c>
      <c r="J2952">
        <v>-5.7956199999999999E-2</v>
      </c>
      <c r="K2952">
        <v>5.1337599999999997E-2</v>
      </c>
      <c r="L2952">
        <v>0.12703420000000001</v>
      </c>
      <c r="M2952">
        <v>0.20273070000000001</v>
      </c>
      <c r="N2952">
        <v>0.31202449999999998</v>
      </c>
      <c r="O2952">
        <v>11444</v>
      </c>
    </row>
    <row r="2953" spans="1:15">
      <c r="A2953" t="s">
        <v>52</v>
      </c>
      <c r="B2953" t="s">
        <v>40</v>
      </c>
      <c r="C2953" t="s">
        <v>46</v>
      </c>
      <c r="D2953" t="s">
        <v>33</v>
      </c>
      <c r="E2953">
        <v>18</v>
      </c>
      <c r="F2953" t="str">
        <f t="shared" si="46"/>
        <v>Aggregate1-in-2June System Peak Day100% Cycling18</v>
      </c>
      <c r="G2953">
        <v>4.4344049999999999</v>
      </c>
      <c r="H2953">
        <v>6.2266029999999999</v>
      </c>
      <c r="I2953">
        <v>70.882199999999997</v>
      </c>
      <c r="J2953">
        <v>-0.81764619999999999</v>
      </c>
      <c r="K2953">
        <v>0.72427090000000005</v>
      </c>
      <c r="L2953">
        <v>1.792198</v>
      </c>
      <c r="M2953">
        <v>2.860125</v>
      </c>
      <c r="N2953">
        <v>4.4020419999999998</v>
      </c>
      <c r="O2953">
        <v>11444</v>
      </c>
    </row>
    <row r="2954" spans="1:15">
      <c r="A2954" t="s">
        <v>31</v>
      </c>
      <c r="B2954" t="s">
        <v>40</v>
      </c>
      <c r="C2954" t="s">
        <v>46</v>
      </c>
      <c r="D2954" t="s">
        <v>33</v>
      </c>
      <c r="E2954">
        <v>19</v>
      </c>
      <c r="F2954" t="str">
        <f t="shared" si="46"/>
        <v>Average Per Ton1-in-2June System Peak Day100% Cycling19</v>
      </c>
      <c r="G2954">
        <v>0.11870319999999999</v>
      </c>
      <c r="H2954">
        <v>0.1228843</v>
      </c>
      <c r="I2954">
        <v>68.813500000000005</v>
      </c>
      <c r="J2954">
        <v>0</v>
      </c>
      <c r="K2954">
        <v>0</v>
      </c>
      <c r="L2954">
        <v>0</v>
      </c>
      <c r="M2954">
        <v>0</v>
      </c>
      <c r="N2954">
        <v>0</v>
      </c>
      <c r="O2954">
        <v>11444</v>
      </c>
    </row>
    <row r="2955" spans="1:15">
      <c r="A2955" t="s">
        <v>29</v>
      </c>
      <c r="B2955" t="s">
        <v>40</v>
      </c>
      <c r="C2955" t="s">
        <v>46</v>
      </c>
      <c r="D2955" t="s">
        <v>33</v>
      </c>
      <c r="E2955">
        <v>19</v>
      </c>
      <c r="F2955" t="str">
        <f t="shared" si="46"/>
        <v>Average Per Premise1-in-2June System Peak Day100% Cycling19</v>
      </c>
      <c r="G2955">
        <v>0.53044599999999997</v>
      </c>
      <c r="H2955">
        <v>0.5491296</v>
      </c>
      <c r="I2955">
        <v>68.813500000000005</v>
      </c>
      <c r="J2955">
        <v>0</v>
      </c>
      <c r="K2955">
        <v>0</v>
      </c>
      <c r="L2955">
        <v>0</v>
      </c>
      <c r="M2955">
        <v>0</v>
      </c>
      <c r="N2955">
        <v>0</v>
      </c>
      <c r="O2955">
        <v>11444</v>
      </c>
    </row>
    <row r="2956" spans="1:15">
      <c r="A2956" t="s">
        <v>30</v>
      </c>
      <c r="B2956" t="s">
        <v>40</v>
      </c>
      <c r="C2956" t="s">
        <v>46</v>
      </c>
      <c r="D2956" t="s">
        <v>33</v>
      </c>
      <c r="E2956">
        <v>19</v>
      </c>
      <c r="F2956" t="str">
        <f t="shared" si="46"/>
        <v>Average Per Device1-in-2June System Peak Day100% Cycling19</v>
      </c>
      <c r="G2956">
        <v>0.43028240000000001</v>
      </c>
      <c r="H2956">
        <v>0.445438</v>
      </c>
      <c r="I2956">
        <v>68.813500000000005</v>
      </c>
      <c r="J2956">
        <v>0</v>
      </c>
      <c r="K2956">
        <v>0</v>
      </c>
      <c r="L2956">
        <v>0</v>
      </c>
      <c r="M2956">
        <v>0</v>
      </c>
      <c r="N2956">
        <v>0</v>
      </c>
      <c r="O2956">
        <v>11444</v>
      </c>
    </row>
    <row r="2957" spans="1:15">
      <c r="A2957" t="s">
        <v>52</v>
      </c>
      <c r="B2957" t="s">
        <v>40</v>
      </c>
      <c r="C2957" t="s">
        <v>46</v>
      </c>
      <c r="D2957" t="s">
        <v>33</v>
      </c>
      <c r="E2957">
        <v>19</v>
      </c>
      <c r="F2957" t="str">
        <f t="shared" si="46"/>
        <v>Aggregate1-in-2June System Peak Day100% Cycling19</v>
      </c>
      <c r="G2957">
        <v>6.070424</v>
      </c>
      <c r="H2957">
        <v>6.2842390000000004</v>
      </c>
      <c r="I2957">
        <v>68.813500000000005</v>
      </c>
      <c r="J2957">
        <v>0</v>
      </c>
      <c r="K2957">
        <v>0</v>
      </c>
      <c r="L2957">
        <v>0</v>
      </c>
      <c r="M2957">
        <v>0</v>
      </c>
      <c r="N2957">
        <v>0</v>
      </c>
      <c r="O2957">
        <v>11444</v>
      </c>
    </row>
    <row r="2958" spans="1:15">
      <c r="A2958" t="s">
        <v>31</v>
      </c>
      <c r="B2958" t="s">
        <v>40</v>
      </c>
      <c r="C2958" t="s">
        <v>46</v>
      </c>
      <c r="D2958" t="s">
        <v>33</v>
      </c>
      <c r="E2958">
        <v>20</v>
      </c>
      <c r="F2958" t="str">
        <f t="shared" si="46"/>
        <v>Average Per Ton1-in-2June System Peak Day100% Cycling20</v>
      </c>
      <c r="G2958">
        <v>0.13528760000000001</v>
      </c>
      <c r="H2958">
        <v>0.1172328</v>
      </c>
      <c r="I2958">
        <v>66.885099999999994</v>
      </c>
      <c r="J2958">
        <v>0</v>
      </c>
      <c r="K2958">
        <v>0</v>
      </c>
      <c r="L2958">
        <v>0</v>
      </c>
      <c r="M2958">
        <v>0</v>
      </c>
      <c r="N2958">
        <v>0</v>
      </c>
      <c r="O2958">
        <v>11444</v>
      </c>
    </row>
    <row r="2959" spans="1:15">
      <c r="A2959" t="s">
        <v>29</v>
      </c>
      <c r="B2959" t="s">
        <v>40</v>
      </c>
      <c r="C2959" t="s">
        <v>46</v>
      </c>
      <c r="D2959" t="s">
        <v>33</v>
      </c>
      <c r="E2959">
        <v>20</v>
      </c>
      <c r="F2959" t="str">
        <f t="shared" si="46"/>
        <v>Average Per Premise1-in-2June System Peak Day100% Cycling20</v>
      </c>
      <c r="G2959">
        <v>0.60455590000000003</v>
      </c>
      <c r="H2959">
        <v>0.52387499999999998</v>
      </c>
      <c r="I2959">
        <v>66.885099999999994</v>
      </c>
      <c r="J2959">
        <v>0</v>
      </c>
      <c r="K2959">
        <v>0</v>
      </c>
      <c r="L2959">
        <v>0</v>
      </c>
      <c r="M2959">
        <v>0</v>
      </c>
      <c r="N2959">
        <v>0</v>
      </c>
      <c r="O2959">
        <v>11444</v>
      </c>
    </row>
    <row r="2960" spans="1:15">
      <c r="A2960" t="s">
        <v>30</v>
      </c>
      <c r="B2960" t="s">
        <v>40</v>
      </c>
      <c r="C2960" t="s">
        <v>46</v>
      </c>
      <c r="D2960" t="s">
        <v>33</v>
      </c>
      <c r="E2960">
        <v>20</v>
      </c>
      <c r="F2960" t="str">
        <f t="shared" si="46"/>
        <v>Average Per Device1-in-2June System Peak Day100% Cycling20</v>
      </c>
      <c r="G2960">
        <v>0.49039820000000001</v>
      </c>
      <c r="H2960">
        <v>0.4249522</v>
      </c>
      <c r="I2960">
        <v>66.885099999999994</v>
      </c>
      <c r="J2960">
        <v>0</v>
      </c>
      <c r="K2960">
        <v>0</v>
      </c>
      <c r="L2960">
        <v>0</v>
      </c>
      <c r="M2960">
        <v>0</v>
      </c>
      <c r="N2960">
        <v>0</v>
      </c>
      <c r="O2960">
        <v>11444</v>
      </c>
    </row>
    <row r="2961" spans="1:15">
      <c r="A2961" t="s">
        <v>52</v>
      </c>
      <c r="B2961" t="s">
        <v>40</v>
      </c>
      <c r="C2961" t="s">
        <v>46</v>
      </c>
      <c r="D2961" t="s">
        <v>33</v>
      </c>
      <c r="E2961">
        <v>20</v>
      </c>
      <c r="F2961" t="str">
        <f t="shared" si="46"/>
        <v>Aggregate1-in-2June System Peak Day100% Cycling20</v>
      </c>
      <c r="G2961">
        <v>6.9185379999999999</v>
      </c>
      <c r="H2961">
        <v>5.9952249999999996</v>
      </c>
      <c r="I2961">
        <v>66.885099999999994</v>
      </c>
      <c r="J2961">
        <v>0</v>
      </c>
      <c r="K2961">
        <v>0</v>
      </c>
      <c r="L2961">
        <v>0</v>
      </c>
      <c r="M2961">
        <v>0</v>
      </c>
      <c r="N2961">
        <v>0</v>
      </c>
      <c r="O2961">
        <v>11444</v>
      </c>
    </row>
    <row r="2962" spans="1:15">
      <c r="A2962" t="s">
        <v>31</v>
      </c>
      <c r="B2962" t="s">
        <v>40</v>
      </c>
      <c r="C2962" t="s">
        <v>46</v>
      </c>
      <c r="D2962" t="s">
        <v>33</v>
      </c>
      <c r="E2962">
        <v>21</v>
      </c>
      <c r="F2962" t="str">
        <f t="shared" si="46"/>
        <v>Average Per Ton1-in-2June System Peak Day100% Cycling21</v>
      </c>
      <c r="G2962">
        <v>0.13434460000000001</v>
      </c>
      <c r="H2962">
        <v>0.1155453</v>
      </c>
      <c r="I2962">
        <v>65.137799999999999</v>
      </c>
      <c r="J2962">
        <v>0</v>
      </c>
      <c r="K2962">
        <v>0</v>
      </c>
      <c r="L2962">
        <v>0</v>
      </c>
      <c r="M2962">
        <v>0</v>
      </c>
      <c r="N2962">
        <v>0</v>
      </c>
      <c r="O2962">
        <v>11444</v>
      </c>
    </row>
    <row r="2963" spans="1:15">
      <c r="A2963" t="s">
        <v>29</v>
      </c>
      <c r="B2963" t="s">
        <v>40</v>
      </c>
      <c r="C2963" t="s">
        <v>46</v>
      </c>
      <c r="D2963" t="s">
        <v>33</v>
      </c>
      <c r="E2963">
        <v>21</v>
      </c>
      <c r="F2963" t="str">
        <f t="shared" si="46"/>
        <v>Average Per Premise1-in-2June System Peak Day100% Cycling21</v>
      </c>
      <c r="G2963">
        <v>0.60034200000000004</v>
      </c>
      <c r="H2963">
        <v>0.51633419999999997</v>
      </c>
      <c r="I2963">
        <v>65.137799999999999</v>
      </c>
      <c r="J2963">
        <v>0</v>
      </c>
      <c r="K2963">
        <v>0</v>
      </c>
      <c r="L2963">
        <v>0</v>
      </c>
      <c r="M2963">
        <v>0</v>
      </c>
      <c r="N2963">
        <v>0</v>
      </c>
      <c r="O2963">
        <v>11444</v>
      </c>
    </row>
    <row r="2964" spans="1:15">
      <c r="A2964" t="s">
        <v>30</v>
      </c>
      <c r="B2964" t="s">
        <v>40</v>
      </c>
      <c r="C2964" t="s">
        <v>46</v>
      </c>
      <c r="D2964" t="s">
        <v>33</v>
      </c>
      <c r="E2964">
        <v>21</v>
      </c>
      <c r="F2964" t="str">
        <f t="shared" si="46"/>
        <v>Average Per Device1-in-2June System Peak Day100% Cycling21</v>
      </c>
      <c r="G2964">
        <v>0.48698000000000002</v>
      </c>
      <c r="H2964">
        <v>0.41883530000000002</v>
      </c>
      <c r="I2964">
        <v>65.137799999999999</v>
      </c>
      <c r="J2964">
        <v>0</v>
      </c>
      <c r="K2964">
        <v>0</v>
      </c>
      <c r="L2964">
        <v>0</v>
      </c>
      <c r="M2964">
        <v>0</v>
      </c>
      <c r="N2964">
        <v>0</v>
      </c>
      <c r="O2964">
        <v>11444</v>
      </c>
    </row>
    <row r="2965" spans="1:15">
      <c r="A2965" t="s">
        <v>52</v>
      </c>
      <c r="B2965" t="s">
        <v>40</v>
      </c>
      <c r="C2965" t="s">
        <v>46</v>
      </c>
      <c r="D2965" t="s">
        <v>33</v>
      </c>
      <c r="E2965">
        <v>21</v>
      </c>
      <c r="F2965" t="str">
        <f t="shared" si="46"/>
        <v>Aggregate1-in-2June System Peak Day100% Cycling21</v>
      </c>
      <c r="G2965">
        <v>6.8703139999999996</v>
      </c>
      <c r="H2965">
        <v>5.9089289999999997</v>
      </c>
      <c r="I2965">
        <v>65.137799999999999</v>
      </c>
      <c r="J2965">
        <v>0</v>
      </c>
      <c r="K2965">
        <v>0</v>
      </c>
      <c r="L2965">
        <v>0</v>
      </c>
      <c r="M2965">
        <v>0</v>
      </c>
      <c r="N2965">
        <v>0</v>
      </c>
      <c r="O2965">
        <v>11444</v>
      </c>
    </row>
    <row r="2966" spans="1:15">
      <c r="A2966" t="s">
        <v>31</v>
      </c>
      <c r="B2966" t="s">
        <v>40</v>
      </c>
      <c r="C2966" t="s">
        <v>46</v>
      </c>
      <c r="D2966" t="s">
        <v>33</v>
      </c>
      <c r="E2966">
        <v>22</v>
      </c>
      <c r="F2966" t="str">
        <f t="shared" si="46"/>
        <v>Average Per Ton1-in-2June System Peak Day100% Cycling22</v>
      </c>
      <c r="G2966">
        <v>0.11791409999999999</v>
      </c>
      <c r="H2966">
        <v>0.1040049</v>
      </c>
      <c r="I2966">
        <v>64.600399999999993</v>
      </c>
      <c r="J2966">
        <v>0</v>
      </c>
      <c r="K2966">
        <v>0</v>
      </c>
      <c r="L2966">
        <v>0</v>
      </c>
      <c r="M2966">
        <v>0</v>
      </c>
      <c r="N2966">
        <v>0</v>
      </c>
      <c r="O2966">
        <v>11444</v>
      </c>
    </row>
    <row r="2967" spans="1:15">
      <c r="A2967" t="s">
        <v>29</v>
      </c>
      <c r="B2967" t="s">
        <v>40</v>
      </c>
      <c r="C2967" t="s">
        <v>46</v>
      </c>
      <c r="D2967" t="s">
        <v>33</v>
      </c>
      <c r="E2967">
        <v>22</v>
      </c>
      <c r="F2967" t="str">
        <f t="shared" si="46"/>
        <v>Average Per Premise1-in-2June System Peak Day100% Cycling22</v>
      </c>
      <c r="G2967">
        <v>0.52691940000000004</v>
      </c>
      <c r="H2967">
        <v>0.46476390000000001</v>
      </c>
      <c r="I2967">
        <v>64.600399999999993</v>
      </c>
      <c r="J2967">
        <v>0</v>
      </c>
      <c r="K2967">
        <v>0</v>
      </c>
      <c r="L2967">
        <v>0</v>
      </c>
      <c r="M2967">
        <v>0</v>
      </c>
      <c r="N2967">
        <v>0</v>
      </c>
      <c r="O2967">
        <v>11444</v>
      </c>
    </row>
    <row r="2968" spans="1:15">
      <c r="A2968" t="s">
        <v>30</v>
      </c>
      <c r="B2968" t="s">
        <v>40</v>
      </c>
      <c r="C2968" t="s">
        <v>46</v>
      </c>
      <c r="D2968" t="s">
        <v>33</v>
      </c>
      <c r="E2968">
        <v>22</v>
      </c>
      <c r="F2968" t="str">
        <f t="shared" si="46"/>
        <v>Average Per Device1-in-2June System Peak Day100% Cycling22</v>
      </c>
      <c r="G2968">
        <v>0.42742180000000002</v>
      </c>
      <c r="H2968">
        <v>0.37700299999999998</v>
      </c>
      <c r="I2968">
        <v>64.600399999999993</v>
      </c>
      <c r="J2968">
        <v>0</v>
      </c>
      <c r="K2968">
        <v>0</v>
      </c>
      <c r="L2968">
        <v>0</v>
      </c>
      <c r="M2968">
        <v>0</v>
      </c>
      <c r="N2968">
        <v>0</v>
      </c>
      <c r="O2968">
        <v>11444</v>
      </c>
    </row>
    <row r="2969" spans="1:15">
      <c r="A2969" t="s">
        <v>52</v>
      </c>
      <c r="B2969" t="s">
        <v>40</v>
      </c>
      <c r="C2969" t="s">
        <v>46</v>
      </c>
      <c r="D2969" t="s">
        <v>33</v>
      </c>
      <c r="E2969">
        <v>22</v>
      </c>
      <c r="F2969" t="str">
        <f t="shared" si="46"/>
        <v>Aggregate1-in-2June System Peak Day100% Cycling22</v>
      </c>
      <c r="G2969">
        <v>6.0300659999999997</v>
      </c>
      <c r="H2969">
        <v>5.3187579999999999</v>
      </c>
      <c r="I2969">
        <v>64.600399999999993</v>
      </c>
      <c r="J2969">
        <v>0</v>
      </c>
      <c r="K2969">
        <v>0</v>
      </c>
      <c r="L2969">
        <v>0</v>
      </c>
      <c r="M2969">
        <v>0</v>
      </c>
      <c r="N2969">
        <v>0</v>
      </c>
      <c r="O2969">
        <v>11444</v>
      </c>
    </row>
    <row r="2970" spans="1:15">
      <c r="A2970" t="s">
        <v>31</v>
      </c>
      <c r="B2970" t="s">
        <v>40</v>
      </c>
      <c r="C2970" t="s">
        <v>46</v>
      </c>
      <c r="D2970" t="s">
        <v>33</v>
      </c>
      <c r="E2970">
        <v>23</v>
      </c>
      <c r="F2970" t="str">
        <f t="shared" si="46"/>
        <v>Average Per Ton1-in-2June System Peak Day100% Cycling23</v>
      </c>
      <c r="G2970">
        <v>9.5658099999999996E-2</v>
      </c>
      <c r="H2970">
        <v>8.64341E-2</v>
      </c>
      <c r="I2970">
        <v>63.920999999999999</v>
      </c>
      <c r="J2970">
        <v>0</v>
      </c>
      <c r="K2970">
        <v>0</v>
      </c>
      <c r="L2970">
        <v>0</v>
      </c>
      <c r="M2970">
        <v>0</v>
      </c>
      <c r="N2970">
        <v>0</v>
      </c>
      <c r="O2970">
        <v>11444</v>
      </c>
    </row>
    <row r="2971" spans="1:15">
      <c r="A2971" t="s">
        <v>29</v>
      </c>
      <c r="B2971" t="s">
        <v>40</v>
      </c>
      <c r="C2971" t="s">
        <v>46</v>
      </c>
      <c r="D2971" t="s">
        <v>33</v>
      </c>
      <c r="E2971">
        <v>23</v>
      </c>
      <c r="F2971" t="str">
        <f t="shared" si="46"/>
        <v>Average Per Premise1-in-2June System Peak Day100% Cycling23</v>
      </c>
      <c r="G2971">
        <v>0.42746489999999998</v>
      </c>
      <c r="H2971">
        <v>0.38624550000000002</v>
      </c>
      <c r="I2971">
        <v>63.920999999999999</v>
      </c>
      <c r="J2971">
        <v>0</v>
      </c>
      <c r="K2971">
        <v>0</v>
      </c>
      <c r="L2971">
        <v>0</v>
      </c>
      <c r="M2971">
        <v>0</v>
      </c>
      <c r="N2971">
        <v>0</v>
      </c>
      <c r="O2971">
        <v>11444</v>
      </c>
    </row>
    <row r="2972" spans="1:15">
      <c r="A2972" t="s">
        <v>30</v>
      </c>
      <c r="B2972" t="s">
        <v>40</v>
      </c>
      <c r="C2972" t="s">
        <v>46</v>
      </c>
      <c r="D2972" t="s">
        <v>33</v>
      </c>
      <c r="E2972">
        <v>23</v>
      </c>
      <c r="F2972" t="str">
        <f t="shared" si="46"/>
        <v>Average Per Device1-in-2June System Peak Day100% Cycling23</v>
      </c>
      <c r="G2972">
        <v>0.34674719999999998</v>
      </c>
      <c r="H2972">
        <v>0.31331120000000001</v>
      </c>
      <c r="I2972">
        <v>63.920999999999999</v>
      </c>
      <c r="J2972">
        <v>0</v>
      </c>
      <c r="K2972">
        <v>0</v>
      </c>
      <c r="L2972">
        <v>0</v>
      </c>
      <c r="M2972">
        <v>0</v>
      </c>
      <c r="N2972">
        <v>0</v>
      </c>
      <c r="O2972">
        <v>11444</v>
      </c>
    </row>
    <row r="2973" spans="1:15">
      <c r="A2973" t="s">
        <v>52</v>
      </c>
      <c r="B2973" t="s">
        <v>40</v>
      </c>
      <c r="C2973" t="s">
        <v>46</v>
      </c>
      <c r="D2973" t="s">
        <v>33</v>
      </c>
      <c r="E2973">
        <v>23</v>
      </c>
      <c r="F2973" t="str">
        <f t="shared" si="46"/>
        <v>Aggregate1-in-2June System Peak Day100% Cycling23</v>
      </c>
      <c r="G2973">
        <v>4.8919090000000001</v>
      </c>
      <c r="H2973">
        <v>4.4201940000000004</v>
      </c>
      <c r="I2973">
        <v>63.920999999999999</v>
      </c>
      <c r="J2973">
        <v>0</v>
      </c>
      <c r="K2973">
        <v>0</v>
      </c>
      <c r="L2973">
        <v>0</v>
      </c>
      <c r="M2973">
        <v>0</v>
      </c>
      <c r="N2973">
        <v>0</v>
      </c>
      <c r="O2973">
        <v>11444</v>
      </c>
    </row>
    <row r="2974" spans="1:15">
      <c r="A2974" t="s">
        <v>31</v>
      </c>
      <c r="B2974" t="s">
        <v>40</v>
      </c>
      <c r="C2974" t="s">
        <v>46</v>
      </c>
      <c r="D2974" t="s">
        <v>33</v>
      </c>
      <c r="E2974">
        <v>24</v>
      </c>
      <c r="F2974" t="str">
        <f t="shared" si="46"/>
        <v>Average Per Ton1-in-2June System Peak Day100% Cycling24</v>
      </c>
      <c r="G2974">
        <v>7.4495400000000003E-2</v>
      </c>
      <c r="H2974">
        <v>6.9034399999999996E-2</v>
      </c>
      <c r="I2974">
        <v>63.275300000000001</v>
      </c>
      <c r="J2974">
        <v>0</v>
      </c>
      <c r="K2974">
        <v>0</v>
      </c>
      <c r="L2974">
        <v>0</v>
      </c>
      <c r="M2974">
        <v>0</v>
      </c>
      <c r="N2974">
        <v>0</v>
      </c>
      <c r="O2974">
        <v>11444</v>
      </c>
    </row>
    <row r="2975" spans="1:15">
      <c r="A2975" t="s">
        <v>29</v>
      </c>
      <c r="B2975" t="s">
        <v>40</v>
      </c>
      <c r="C2975" t="s">
        <v>46</v>
      </c>
      <c r="D2975" t="s">
        <v>33</v>
      </c>
      <c r="E2975">
        <v>24</v>
      </c>
      <c r="F2975" t="str">
        <f t="shared" si="46"/>
        <v>Average Per Premise1-in-2June System Peak Day100% Cycling24</v>
      </c>
      <c r="G2975">
        <v>0.33289570000000002</v>
      </c>
      <c r="H2975">
        <v>0.30849199999999999</v>
      </c>
      <c r="I2975">
        <v>63.275300000000001</v>
      </c>
      <c r="J2975">
        <v>0</v>
      </c>
      <c r="K2975">
        <v>0</v>
      </c>
      <c r="L2975">
        <v>0</v>
      </c>
      <c r="M2975">
        <v>0</v>
      </c>
      <c r="N2975">
        <v>0</v>
      </c>
      <c r="O2975">
        <v>11444</v>
      </c>
    </row>
    <row r="2976" spans="1:15">
      <c r="A2976" t="s">
        <v>30</v>
      </c>
      <c r="B2976" t="s">
        <v>40</v>
      </c>
      <c r="C2976" t="s">
        <v>46</v>
      </c>
      <c r="D2976" t="s">
        <v>33</v>
      </c>
      <c r="E2976">
        <v>24</v>
      </c>
      <c r="F2976" t="str">
        <f t="shared" si="46"/>
        <v>Average Per Device1-in-2June System Peak Day100% Cycling24</v>
      </c>
      <c r="G2976">
        <v>0.27003539999999998</v>
      </c>
      <c r="H2976">
        <v>0.25023980000000001</v>
      </c>
      <c r="I2976">
        <v>63.275300000000001</v>
      </c>
      <c r="J2976">
        <v>0</v>
      </c>
      <c r="K2976">
        <v>0</v>
      </c>
      <c r="L2976">
        <v>0</v>
      </c>
      <c r="M2976">
        <v>0</v>
      </c>
      <c r="N2976">
        <v>0</v>
      </c>
      <c r="O2976">
        <v>11444</v>
      </c>
    </row>
    <row r="2977" spans="1:15">
      <c r="A2977" t="s">
        <v>52</v>
      </c>
      <c r="B2977" t="s">
        <v>40</v>
      </c>
      <c r="C2977" t="s">
        <v>46</v>
      </c>
      <c r="D2977" t="s">
        <v>33</v>
      </c>
      <c r="E2977">
        <v>24</v>
      </c>
      <c r="F2977" t="str">
        <f t="shared" si="46"/>
        <v>Aggregate1-in-2June System Peak Day100% Cycling24</v>
      </c>
      <c r="G2977">
        <v>3.8096589999999999</v>
      </c>
      <c r="H2977">
        <v>3.5303819999999999</v>
      </c>
      <c r="I2977">
        <v>63.275300000000001</v>
      </c>
      <c r="J2977">
        <v>0</v>
      </c>
      <c r="K2977">
        <v>0</v>
      </c>
      <c r="L2977">
        <v>0</v>
      </c>
      <c r="M2977">
        <v>0</v>
      </c>
      <c r="N2977">
        <v>0</v>
      </c>
      <c r="O2977">
        <v>11444</v>
      </c>
    </row>
    <row r="2978" spans="1:15">
      <c r="A2978" t="s">
        <v>31</v>
      </c>
      <c r="B2978" t="s">
        <v>40</v>
      </c>
      <c r="C2978" t="s">
        <v>46</v>
      </c>
      <c r="D2978" t="s">
        <v>32</v>
      </c>
      <c r="E2978">
        <v>1</v>
      </c>
      <c r="F2978" t="str">
        <f t="shared" si="46"/>
        <v>Average Per Ton1-in-2June System Peak Day50% Cycling1</v>
      </c>
      <c r="G2978">
        <v>5.6522099999999999E-2</v>
      </c>
      <c r="H2978">
        <v>5.6522099999999999E-2</v>
      </c>
      <c r="I2978">
        <v>63.214700000000001</v>
      </c>
      <c r="J2978">
        <v>0</v>
      </c>
      <c r="K2978">
        <v>0</v>
      </c>
      <c r="L2978">
        <v>0</v>
      </c>
      <c r="M2978">
        <v>0</v>
      </c>
      <c r="N2978">
        <v>0</v>
      </c>
      <c r="O2978">
        <v>12158</v>
      </c>
    </row>
    <row r="2979" spans="1:15">
      <c r="A2979" t="s">
        <v>29</v>
      </c>
      <c r="B2979" t="s">
        <v>40</v>
      </c>
      <c r="C2979" t="s">
        <v>46</v>
      </c>
      <c r="D2979" t="s">
        <v>32</v>
      </c>
      <c r="E2979">
        <v>1</v>
      </c>
      <c r="F2979" t="str">
        <f t="shared" si="46"/>
        <v>Average Per Premise1-in-2June System Peak Day50% Cycling1</v>
      </c>
      <c r="G2979">
        <v>0.23260330000000001</v>
      </c>
      <c r="H2979">
        <v>0.23260330000000001</v>
      </c>
      <c r="I2979">
        <v>63.214700000000001</v>
      </c>
      <c r="J2979">
        <v>0</v>
      </c>
      <c r="K2979">
        <v>0</v>
      </c>
      <c r="L2979">
        <v>0</v>
      </c>
      <c r="M2979">
        <v>0</v>
      </c>
      <c r="N2979">
        <v>0</v>
      </c>
      <c r="O2979">
        <v>12158</v>
      </c>
    </row>
    <row r="2980" spans="1:15">
      <c r="A2980" t="s">
        <v>30</v>
      </c>
      <c r="B2980" t="s">
        <v>40</v>
      </c>
      <c r="C2980" t="s">
        <v>46</v>
      </c>
      <c r="D2980" t="s">
        <v>32</v>
      </c>
      <c r="E2980">
        <v>1</v>
      </c>
      <c r="F2980" t="str">
        <f t="shared" si="46"/>
        <v>Average Per Device1-in-2June System Peak Day50% Cycling1</v>
      </c>
      <c r="G2980">
        <v>0.19789999999999999</v>
      </c>
      <c r="H2980">
        <v>0.19789999999999999</v>
      </c>
      <c r="I2980">
        <v>63.214700000000001</v>
      </c>
      <c r="J2980">
        <v>0</v>
      </c>
      <c r="K2980">
        <v>0</v>
      </c>
      <c r="L2980">
        <v>0</v>
      </c>
      <c r="M2980">
        <v>0</v>
      </c>
      <c r="N2980">
        <v>0</v>
      </c>
      <c r="O2980">
        <v>12158</v>
      </c>
    </row>
    <row r="2981" spans="1:15">
      <c r="A2981" t="s">
        <v>52</v>
      </c>
      <c r="B2981" t="s">
        <v>40</v>
      </c>
      <c r="C2981" t="s">
        <v>46</v>
      </c>
      <c r="D2981" t="s">
        <v>32</v>
      </c>
      <c r="E2981">
        <v>1</v>
      </c>
      <c r="F2981" t="str">
        <f t="shared" si="46"/>
        <v>Aggregate1-in-2June System Peak Day50% Cycling1</v>
      </c>
      <c r="G2981">
        <v>2.8279909999999999</v>
      </c>
      <c r="H2981">
        <v>2.8279909999999999</v>
      </c>
      <c r="I2981">
        <v>63.214700000000001</v>
      </c>
      <c r="J2981">
        <v>0</v>
      </c>
      <c r="K2981">
        <v>0</v>
      </c>
      <c r="L2981">
        <v>0</v>
      </c>
      <c r="M2981">
        <v>0</v>
      </c>
      <c r="N2981">
        <v>0</v>
      </c>
      <c r="O2981">
        <v>12158</v>
      </c>
    </row>
    <row r="2982" spans="1:15">
      <c r="A2982" t="s">
        <v>31</v>
      </c>
      <c r="B2982" t="s">
        <v>40</v>
      </c>
      <c r="C2982" t="s">
        <v>46</v>
      </c>
      <c r="D2982" t="s">
        <v>32</v>
      </c>
      <c r="E2982">
        <v>2</v>
      </c>
      <c r="F2982" t="str">
        <f t="shared" si="46"/>
        <v>Average Per Ton1-in-2June System Peak Day50% Cycling2</v>
      </c>
      <c r="G2982">
        <v>4.9512399999999998E-2</v>
      </c>
      <c r="H2982">
        <v>4.9512399999999998E-2</v>
      </c>
      <c r="I2982">
        <v>61.116999999999997</v>
      </c>
      <c r="J2982">
        <v>0</v>
      </c>
      <c r="K2982">
        <v>0</v>
      </c>
      <c r="L2982">
        <v>0</v>
      </c>
      <c r="M2982">
        <v>0</v>
      </c>
      <c r="N2982">
        <v>0</v>
      </c>
      <c r="O2982">
        <v>12158</v>
      </c>
    </row>
    <row r="2983" spans="1:15">
      <c r="A2983" t="s">
        <v>29</v>
      </c>
      <c r="B2983" t="s">
        <v>40</v>
      </c>
      <c r="C2983" t="s">
        <v>46</v>
      </c>
      <c r="D2983" t="s">
        <v>32</v>
      </c>
      <c r="E2983">
        <v>2</v>
      </c>
      <c r="F2983" t="str">
        <f t="shared" si="46"/>
        <v>Average Per Premise1-in-2June System Peak Day50% Cycling2</v>
      </c>
      <c r="G2983">
        <v>0.20375650000000001</v>
      </c>
      <c r="H2983">
        <v>0.20375650000000001</v>
      </c>
      <c r="I2983">
        <v>61.116999999999997</v>
      </c>
      <c r="J2983">
        <v>0</v>
      </c>
      <c r="K2983">
        <v>0</v>
      </c>
      <c r="L2983">
        <v>0</v>
      </c>
      <c r="M2983">
        <v>0</v>
      </c>
      <c r="N2983">
        <v>0</v>
      </c>
      <c r="O2983">
        <v>12158</v>
      </c>
    </row>
    <row r="2984" spans="1:15">
      <c r="A2984" t="s">
        <v>30</v>
      </c>
      <c r="B2984" t="s">
        <v>40</v>
      </c>
      <c r="C2984" t="s">
        <v>46</v>
      </c>
      <c r="D2984" t="s">
        <v>32</v>
      </c>
      <c r="E2984">
        <v>2</v>
      </c>
      <c r="F2984" t="str">
        <f t="shared" si="46"/>
        <v>Average Per Device1-in-2June System Peak Day50% Cycling2</v>
      </c>
      <c r="G2984">
        <v>0.17335700000000001</v>
      </c>
      <c r="H2984">
        <v>0.17335700000000001</v>
      </c>
      <c r="I2984">
        <v>61.116999999999997</v>
      </c>
      <c r="J2984">
        <v>0</v>
      </c>
      <c r="K2984">
        <v>0</v>
      </c>
      <c r="L2984">
        <v>0</v>
      </c>
      <c r="M2984">
        <v>0</v>
      </c>
      <c r="N2984">
        <v>0</v>
      </c>
      <c r="O2984">
        <v>12158</v>
      </c>
    </row>
    <row r="2985" spans="1:15">
      <c r="A2985" t="s">
        <v>52</v>
      </c>
      <c r="B2985" t="s">
        <v>40</v>
      </c>
      <c r="C2985" t="s">
        <v>46</v>
      </c>
      <c r="D2985" t="s">
        <v>32</v>
      </c>
      <c r="E2985">
        <v>2</v>
      </c>
      <c r="F2985" t="str">
        <f t="shared" si="46"/>
        <v>Aggregate1-in-2June System Peak Day50% Cycling2</v>
      </c>
      <c r="G2985">
        <v>2.4772720000000001</v>
      </c>
      <c r="H2985">
        <v>2.4772720000000001</v>
      </c>
      <c r="I2985">
        <v>61.116999999999997</v>
      </c>
      <c r="J2985">
        <v>0</v>
      </c>
      <c r="K2985">
        <v>0</v>
      </c>
      <c r="L2985">
        <v>0</v>
      </c>
      <c r="M2985">
        <v>0</v>
      </c>
      <c r="N2985">
        <v>0</v>
      </c>
      <c r="O2985">
        <v>12158</v>
      </c>
    </row>
    <row r="2986" spans="1:15">
      <c r="A2986" t="s">
        <v>31</v>
      </c>
      <c r="B2986" t="s">
        <v>40</v>
      </c>
      <c r="C2986" t="s">
        <v>46</v>
      </c>
      <c r="D2986" t="s">
        <v>32</v>
      </c>
      <c r="E2986">
        <v>3</v>
      </c>
      <c r="F2986" t="str">
        <f t="shared" si="46"/>
        <v>Average Per Ton1-in-2June System Peak Day50% Cycling3</v>
      </c>
      <c r="G2986">
        <v>4.3876199999999997E-2</v>
      </c>
      <c r="H2986">
        <v>4.3876199999999997E-2</v>
      </c>
      <c r="I2986">
        <v>61.309800000000003</v>
      </c>
      <c r="J2986">
        <v>0</v>
      </c>
      <c r="K2986">
        <v>0</v>
      </c>
      <c r="L2986">
        <v>0</v>
      </c>
      <c r="M2986">
        <v>0</v>
      </c>
      <c r="N2986">
        <v>0</v>
      </c>
      <c r="O2986">
        <v>12158</v>
      </c>
    </row>
    <row r="2987" spans="1:15">
      <c r="A2987" t="s">
        <v>29</v>
      </c>
      <c r="B2987" t="s">
        <v>40</v>
      </c>
      <c r="C2987" t="s">
        <v>46</v>
      </c>
      <c r="D2987" t="s">
        <v>32</v>
      </c>
      <c r="E2987">
        <v>3</v>
      </c>
      <c r="F2987" t="str">
        <f t="shared" si="46"/>
        <v>Average Per Premise1-in-2June System Peak Day50% Cycling3</v>
      </c>
      <c r="G2987">
        <v>0.180562</v>
      </c>
      <c r="H2987">
        <v>0.180562</v>
      </c>
      <c r="I2987">
        <v>61.309800000000003</v>
      </c>
      <c r="J2987">
        <v>0</v>
      </c>
      <c r="K2987">
        <v>0</v>
      </c>
      <c r="L2987">
        <v>0</v>
      </c>
      <c r="M2987">
        <v>0</v>
      </c>
      <c r="N2987">
        <v>0</v>
      </c>
      <c r="O2987">
        <v>12158</v>
      </c>
    </row>
    <row r="2988" spans="1:15">
      <c r="A2988" t="s">
        <v>30</v>
      </c>
      <c r="B2988" t="s">
        <v>40</v>
      </c>
      <c r="C2988" t="s">
        <v>46</v>
      </c>
      <c r="D2988" t="s">
        <v>32</v>
      </c>
      <c r="E2988">
        <v>3</v>
      </c>
      <c r="F2988" t="str">
        <f t="shared" si="46"/>
        <v>Average Per Device1-in-2June System Peak Day50% Cycling3</v>
      </c>
      <c r="G2988">
        <v>0.15362300000000001</v>
      </c>
      <c r="H2988">
        <v>0.15362300000000001</v>
      </c>
      <c r="I2988">
        <v>61.309800000000003</v>
      </c>
      <c r="J2988">
        <v>0</v>
      </c>
      <c r="K2988">
        <v>0</v>
      </c>
      <c r="L2988">
        <v>0</v>
      </c>
      <c r="M2988">
        <v>0</v>
      </c>
      <c r="N2988">
        <v>0</v>
      </c>
      <c r="O2988">
        <v>12158</v>
      </c>
    </row>
    <row r="2989" spans="1:15">
      <c r="A2989" t="s">
        <v>52</v>
      </c>
      <c r="B2989" t="s">
        <v>40</v>
      </c>
      <c r="C2989" t="s">
        <v>46</v>
      </c>
      <c r="D2989" t="s">
        <v>32</v>
      </c>
      <c r="E2989">
        <v>3</v>
      </c>
      <c r="F2989" t="str">
        <f t="shared" si="46"/>
        <v>Aggregate1-in-2June System Peak Day50% Cycling3</v>
      </c>
      <c r="G2989">
        <v>2.1952729999999998</v>
      </c>
      <c r="H2989">
        <v>2.1952729999999998</v>
      </c>
      <c r="I2989">
        <v>61.309800000000003</v>
      </c>
      <c r="J2989">
        <v>0</v>
      </c>
      <c r="K2989">
        <v>0</v>
      </c>
      <c r="L2989">
        <v>0</v>
      </c>
      <c r="M2989">
        <v>0</v>
      </c>
      <c r="N2989">
        <v>0</v>
      </c>
      <c r="O2989">
        <v>12158</v>
      </c>
    </row>
    <row r="2990" spans="1:15">
      <c r="A2990" t="s">
        <v>31</v>
      </c>
      <c r="B2990" t="s">
        <v>40</v>
      </c>
      <c r="C2990" t="s">
        <v>46</v>
      </c>
      <c r="D2990" t="s">
        <v>32</v>
      </c>
      <c r="E2990">
        <v>4</v>
      </c>
      <c r="F2990" t="str">
        <f t="shared" si="46"/>
        <v>Average Per Ton1-in-2June System Peak Day50% Cycling4</v>
      </c>
      <c r="G2990">
        <v>3.9589100000000002E-2</v>
      </c>
      <c r="H2990">
        <v>3.9589100000000002E-2</v>
      </c>
      <c r="I2990">
        <v>61.953299999999999</v>
      </c>
      <c r="J2990">
        <v>0</v>
      </c>
      <c r="K2990">
        <v>0</v>
      </c>
      <c r="L2990">
        <v>0</v>
      </c>
      <c r="M2990">
        <v>0</v>
      </c>
      <c r="N2990">
        <v>0</v>
      </c>
      <c r="O2990">
        <v>12158</v>
      </c>
    </row>
    <row r="2991" spans="1:15">
      <c r="A2991" t="s">
        <v>29</v>
      </c>
      <c r="B2991" t="s">
        <v>40</v>
      </c>
      <c r="C2991" t="s">
        <v>46</v>
      </c>
      <c r="D2991" t="s">
        <v>32</v>
      </c>
      <c r="E2991">
        <v>4</v>
      </c>
      <c r="F2991" t="str">
        <f t="shared" si="46"/>
        <v>Average Per Premise1-in-2June System Peak Day50% Cycling4</v>
      </c>
      <c r="G2991">
        <v>0.1629197</v>
      </c>
      <c r="H2991">
        <v>0.1629197</v>
      </c>
      <c r="I2991">
        <v>61.953299999999999</v>
      </c>
      <c r="J2991">
        <v>0</v>
      </c>
      <c r="K2991">
        <v>0</v>
      </c>
      <c r="L2991">
        <v>0</v>
      </c>
      <c r="M2991">
        <v>0</v>
      </c>
      <c r="N2991">
        <v>0</v>
      </c>
      <c r="O2991">
        <v>12158</v>
      </c>
    </row>
    <row r="2992" spans="1:15">
      <c r="A2992" t="s">
        <v>30</v>
      </c>
      <c r="B2992" t="s">
        <v>40</v>
      </c>
      <c r="C2992" t="s">
        <v>46</v>
      </c>
      <c r="D2992" t="s">
        <v>32</v>
      </c>
      <c r="E2992">
        <v>4</v>
      </c>
      <c r="F2992" t="str">
        <f t="shared" si="46"/>
        <v>Average Per Device1-in-2June System Peak Day50% Cycling4</v>
      </c>
      <c r="G2992">
        <v>0.13861280000000001</v>
      </c>
      <c r="H2992">
        <v>0.13861280000000001</v>
      </c>
      <c r="I2992">
        <v>61.953299999999999</v>
      </c>
      <c r="J2992">
        <v>0</v>
      </c>
      <c r="K2992">
        <v>0</v>
      </c>
      <c r="L2992">
        <v>0</v>
      </c>
      <c r="M2992">
        <v>0</v>
      </c>
      <c r="N2992">
        <v>0</v>
      </c>
      <c r="O2992">
        <v>12158</v>
      </c>
    </row>
    <row r="2993" spans="1:15">
      <c r="A2993" t="s">
        <v>52</v>
      </c>
      <c r="B2993" t="s">
        <v>40</v>
      </c>
      <c r="C2993" t="s">
        <v>46</v>
      </c>
      <c r="D2993" t="s">
        <v>32</v>
      </c>
      <c r="E2993">
        <v>4</v>
      </c>
      <c r="F2993" t="str">
        <f t="shared" si="46"/>
        <v>Aggregate1-in-2June System Peak Day50% Cycling4</v>
      </c>
      <c r="G2993">
        <v>1.9807779999999999</v>
      </c>
      <c r="H2993">
        <v>1.9807779999999999</v>
      </c>
      <c r="I2993">
        <v>61.953299999999999</v>
      </c>
      <c r="J2993">
        <v>0</v>
      </c>
      <c r="K2993">
        <v>0</v>
      </c>
      <c r="L2993">
        <v>0</v>
      </c>
      <c r="M2993">
        <v>0</v>
      </c>
      <c r="N2993">
        <v>0</v>
      </c>
      <c r="O2993">
        <v>12158</v>
      </c>
    </row>
    <row r="2994" spans="1:15">
      <c r="A2994" t="s">
        <v>31</v>
      </c>
      <c r="B2994" t="s">
        <v>40</v>
      </c>
      <c r="C2994" t="s">
        <v>46</v>
      </c>
      <c r="D2994" t="s">
        <v>32</v>
      </c>
      <c r="E2994">
        <v>5</v>
      </c>
      <c r="F2994" t="str">
        <f t="shared" si="46"/>
        <v>Average Per Ton1-in-2June System Peak Day50% Cycling5</v>
      </c>
      <c r="G2994">
        <v>3.68454E-2</v>
      </c>
      <c r="H2994">
        <v>3.68454E-2</v>
      </c>
      <c r="I2994">
        <v>62.506300000000003</v>
      </c>
      <c r="J2994">
        <v>0</v>
      </c>
      <c r="K2994">
        <v>0</v>
      </c>
      <c r="L2994">
        <v>0</v>
      </c>
      <c r="M2994">
        <v>0</v>
      </c>
      <c r="N2994">
        <v>0</v>
      </c>
      <c r="O2994">
        <v>12158</v>
      </c>
    </row>
    <row r="2995" spans="1:15">
      <c r="A2995" t="s">
        <v>29</v>
      </c>
      <c r="B2995" t="s">
        <v>40</v>
      </c>
      <c r="C2995" t="s">
        <v>46</v>
      </c>
      <c r="D2995" t="s">
        <v>32</v>
      </c>
      <c r="E2995">
        <v>5</v>
      </c>
      <c r="F2995" t="str">
        <f t="shared" si="46"/>
        <v>Average Per Premise1-in-2June System Peak Day50% Cycling5</v>
      </c>
      <c r="G2995">
        <v>0.15162880000000001</v>
      </c>
      <c r="H2995">
        <v>0.15162880000000001</v>
      </c>
      <c r="I2995">
        <v>62.506300000000003</v>
      </c>
      <c r="J2995">
        <v>0</v>
      </c>
      <c r="K2995">
        <v>0</v>
      </c>
      <c r="L2995">
        <v>0</v>
      </c>
      <c r="M2995">
        <v>0</v>
      </c>
      <c r="N2995">
        <v>0</v>
      </c>
      <c r="O2995">
        <v>12158</v>
      </c>
    </row>
    <row r="2996" spans="1:15">
      <c r="A2996" t="s">
        <v>30</v>
      </c>
      <c r="B2996" t="s">
        <v>40</v>
      </c>
      <c r="C2996" t="s">
        <v>46</v>
      </c>
      <c r="D2996" t="s">
        <v>32</v>
      </c>
      <c r="E2996">
        <v>5</v>
      </c>
      <c r="F2996" t="str">
        <f t="shared" si="46"/>
        <v>Average Per Device1-in-2June System Peak Day50% Cycling5</v>
      </c>
      <c r="G2996">
        <v>0.1290065</v>
      </c>
      <c r="H2996">
        <v>0.1290065</v>
      </c>
      <c r="I2996">
        <v>62.506300000000003</v>
      </c>
      <c r="J2996">
        <v>0</v>
      </c>
      <c r="K2996">
        <v>0</v>
      </c>
      <c r="L2996">
        <v>0</v>
      </c>
      <c r="M2996">
        <v>0</v>
      </c>
      <c r="N2996">
        <v>0</v>
      </c>
      <c r="O2996">
        <v>12158</v>
      </c>
    </row>
    <row r="2997" spans="1:15">
      <c r="A2997" t="s">
        <v>52</v>
      </c>
      <c r="B2997" t="s">
        <v>40</v>
      </c>
      <c r="C2997" t="s">
        <v>46</v>
      </c>
      <c r="D2997" t="s">
        <v>32</v>
      </c>
      <c r="E2997">
        <v>5</v>
      </c>
      <c r="F2997" t="str">
        <f t="shared" si="46"/>
        <v>Aggregate1-in-2June System Peak Day50% Cycling5</v>
      </c>
      <c r="G2997">
        <v>1.8435029999999999</v>
      </c>
      <c r="H2997">
        <v>1.8435029999999999</v>
      </c>
      <c r="I2997">
        <v>62.506300000000003</v>
      </c>
      <c r="J2997">
        <v>0</v>
      </c>
      <c r="K2997">
        <v>0</v>
      </c>
      <c r="L2997">
        <v>0</v>
      </c>
      <c r="M2997">
        <v>0</v>
      </c>
      <c r="N2997">
        <v>0</v>
      </c>
      <c r="O2997">
        <v>12158</v>
      </c>
    </row>
    <row r="2998" spans="1:15">
      <c r="A2998" t="s">
        <v>31</v>
      </c>
      <c r="B2998" t="s">
        <v>40</v>
      </c>
      <c r="C2998" t="s">
        <v>46</v>
      </c>
      <c r="D2998" t="s">
        <v>32</v>
      </c>
      <c r="E2998">
        <v>6</v>
      </c>
      <c r="F2998" t="str">
        <f t="shared" si="46"/>
        <v>Average Per Ton1-in-2June System Peak Day50% Cycling6</v>
      </c>
      <c r="G2998">
        <v>3.8585000000000001E-2</v>
      </c>
      <c r="H2998">
        <v>3.8585000000000001E-2</v>
      </c>
      <c r="I2998">
        <v>61.6875</v>
      </c>
      <c r="J2998">
        <v>0</v>
      </c>
      <c r="K2998">
        <v>0</v>
      </c>
      <c r="L2998">
        <v>0</v>
      </c>
      <c r="M2998">
        <v>0</v>
      </c>
      <c r="N2998">
        <v>0</v>
      </c>
      <c r="O2998">
        <v>12158</v>
      </c>
    </row>
    <row r="2999" spans="1:15">
      <c r="A2999" t="s">
        <v>29</v>
      </c>
      <c r="B2999" t="s">
        <v>40</v>
      </c>
      <c r="C2999" t="s">
        <v>46</v>
      </c>
      <c r="D2999" t="s">
        <v>32</v>
      </c>
      <c r="E2999">
        <v>6</v>
      </c>
      <c r="F2999" t="str">
        <f t="shared" si="46"/>
        <v>Average Per Premise1-in-2June System Peak Day50% Cycling6</v>
      </c>
      <c r="G2999">
        <v>0.1587874</v>
      </c>
      <c r="H2999">
        <v>0.1587874</v>
      </c>
      <c r="I2999">
        <v>61.6875</v>
      </c>
      <c r="J2999">
        <v>0</v>
      </c>
      <c r="K2999">
        <v>0</v>
      </c>
      <c r="L2999">
        <v>0</v>
      </c>
      <c r="M2999">
        <v>0</v>
      </c>
      <c r="N2999">
        <v>0</v>
      </c>
      <c r="O2999">
        <v>12158</v>
      </c>
    </row>
    <row r="3000" spans="1:15">
      <c r="A3000" t="s">
        <v>30</v>
      </c>
      <c r="B3000" t="s">
        <v>40</v>
      </c>
      <c r="C3000" t="s">
        <v>46</v>
      </c>
      <c r="D3000" t="s">
        <v>32</v>
      </c>
      <c r="E3000">
        <v>6</v>
      </c>
      <c r="F3000" t="str">
        <f t="shared" si="46"/>
        <v>Average Per Device1-in-2June System Peak Day50% Cycling6</v>
      </c>
      <c r="G3000">
        <v>0.1350971</v>
      </c>
      <c r="H3000">
        <v>0.1350971</v>
      </c>
      <c r="I3000">
        <v>61.6875</v>
      </c>
      <c r="J3000">
        <v>0</v>
      </c>
      <c r="K3000">
        <v>0</v>
      </c>
      <c r="L3000">
        <v>0</v>
      </c>
      <c r="M3000">
        <v>0</v>
      </c>
      <c r="N3000">
        <v>0</v>
      </c>
      <c r="O3000">
        <v>12158</v>
      </c>
    </row>
    <row r="3001" spans="1:15">
      <c r="A3001" t="s">
        <v>52</v>
      </c>
      <c r="B3001" t="s">
        <v>40</v>
      </c>
      <c r="C3001" t="s">
        <v>46</v>
      </c>
      <c r="D3001" t="s">
        <v>32</v>
      </c>
      <c r="E3001">
        <v>6</v>
      </c>
      <c r="F3001" t="str">
        <f t="shared" si="46"/>
        <v>Aggregate1-in-2June System Peak Day50% Cycling6</v>
      </c>
      <c r="G3001">
        <v>1.9305380000000001</v>
      </c>
      <c r="H3001">
        <v>1.9305380000000001</v>
      </c>
      <c r="I3001">
        <v>61.6875</v>
      </c>
      <c r="J3001">
        <v>0</v>
      </c>
      <c r="K3001">
        <v>0</v>
      </c>
      <c r="L3001">
        <v>0</v>
      </c>
      <c r="M3001">
        <v>0</v>
      </c>
      <c r="N3001">
        <v>0</v>
      </c>
      <c r="O3001">
        <v>12158</v>
      </c>
    </row>
    <row r="3002" spans="1:15">
      <c r="A3002" t="s">
        <v>31</v>
      </c>
      <c r="B3002" t="s">
        <v>40</v>
      </c>
      <c r="C3002" t="s">
        <v>46</v>
      </c>
      <c r="D3002" t="s">
        <v>32</v>
      </c>
      <c r="E3002">
        <v>7</v>
      </c>
      <c r="F3002" t="str">
        <f t="shared" si="46"/>
        <v>Average Per Ton1-in-2June System Peak Day50% Cycling7</v>
      </c>
      <c r="G3002">
        <v>4.4193999999999997E-2</v>
      </c>
      <c r="H3002">
        <v>4.4193999999999997E-2</v>
      </c>
      <c r="I3002">
        <v>62.533900000000003</v>
      </c>
      <c r="J3002">
        <v>0</v>
      </c>
      <c r="K3002">
        <v>0</v>
      </c>
      <c r="L3002">
        <v>0</v>
      </c>
      <c r="M3002">
        <v>0</v>
      </c>
      <c r="N3002">
        <v>0</v>
      </c>
      <c r="O3002">
        <v>12158</v>
      </c>
    </row>
    <row r="3003" spans="1:15">
      <c r="A3003" t="s">
        <v>29</v>
      </c>
      <c r="B3003" t="s">
        <v>40</v>
      </c>
      <c r="C3003" t="s">
        <v>46</v>
      </c>
      <c r="D3003" t="s">
        <v>32</v>
      </c>
      <c r="E3003">
        <v>7</v>
      </c>
      <c r="F3003" t="str">
        <f t="shared" si="46"/>
        <v>Average Per Premise1-in-2June System Peak Day50% Cycling7</v>
      </c>
      <c r="G3003">
        <v>0.18187</v>
      </c>
      <c r="H3003">
        <v>0.18187</v>
      </c>
      <c r="I3003">
        <v>62.533900000000003</v>
      </c>
      <c r="J3003">
        <v>0</v>
      </c>
      <c r="K3003">
        <v>0</v>
      </c>
      <c r="L3003">
        <v>0</v>
      </c>
      <c r="M3003">
        <v>0</v>
      </c>
      <c r="N3003">
        <v>0</v>
      </c>
      <c r="O3003">
        <v>12158</v>
      </c>
    </row>
    <row r="3004" spans="1:15">
      <c r="A3004" t="s">
        <v>30</v>
      </c>
      <c r="B3004" t="s">
        <v>40</v>
      </c>
      <c r="C3004" t="s">
        <v>46</v>
      </c>
      <c r="D3004" t="s">
        <v>32</v>
      </c>
      <c r="E3004">
        <v>7</v>
      </c>
      <c r="F3004" t="str">
        <f t="shared" si="46"/>
        <v>Average Per Device1-in-2June System Peak Day50% Cycling7</v>
      </c>
      <c r="G3004">
        <v>0.15473580000000001</v>
      </c>
      <c r="H3004">
        <v>0.15473580000000001</v>
      </c>
      <c r="I3004">
        <v>62.533900000000003</v>
      </c>
      <c r="J3004">
        <v>0</v>
      </c>
      <c r="K3004">
        <v>0</v>
      </c>
      <c r="L3004">
        <v>0</v>
      </c>
      <c r="M3004">
        <v>0</v>
      </c>
      <c r="N3004">
        <v>0</v>
      </c>
      <c r="O3004">
        <v>12158</v>
      </c>
    </row>
    <row r="3005" spans="1:15">
      <c r="A3005" t="s">
        <v>52</v>
      </c>
      <c r="B3005" t="s">
        <v>40</v>
      </c>
      <c r="C3005" t="s">
        <v>46</v>
      </c>
      <c r="D3005" t="s">
        <v>32</v>
      </c>
      <c r="E3005">
        <v>7</v>
      </c>
      <c r="F3005" t="str">
        <f t="shared" si="46"/>
        <v>Aggregate1-in-2June System Peak Day50% Cycling7</v>
      </c>
      <c r="G3005">
        <v>2.2111749999999999</v>
      </c>
      <c r="H3005">
        <v>2.2111749999999999</v>
      </c>
      <c r="I3005">
        <v>62.533900000000003</v>
      </c>
      <c r="J3005">
        <v>0</v>
      </c>
      <c r="K3005">
        <v>0</v>
      </c>
      <c r="L3005">
        <v>0</v>
      </c>
      <c r="M3005">
        <v>0</v>
      </c>
      <c r="N3005">
        <v>0</v>
      </c>
      <c r="O3005">
        <v>12158</v>
      </c>
    </row>
    <row r="3006" spans="1:15">
      <c r="A3006" t="s">
        <v>31</v>
      </c>
      <c r="B3006" t="s">
        <v>40</v>
      </c>
      <c r="C3006" t="s">
        <v>46</v>
      </c>
      <c r="D3006" t="s">
        <v>32</v>
      </c>
      <c r="E3006">
        <v>8</v>
      </c>
      <c r="F3006" t="str">
        <f t="shared" si="46"/>
        <v>Average Per Ton1-in-2June System Peak Day50% Cycling8</v>
      </c>
      <c r="G3006">
        <v>4.7466099999999997E-2</v>
      </c>
      <c r="H3006">
        <v>4.7466099999999997E-2</v>
      </c>
      <c r="I3006">
        <v>63.671799999999998</v>
      </c>
      <c r="J3006">
        <v>0</v>
      </c>
      <c r="K3006">
        <v>0</v>
      </c>
      <c r="L3006">
        <v>0</v>
      </c>
      <c r="M3006">
        <v>0</v>
      </c>
      <c r="N3006">
        <v>0</v>
      </c>
      <c r="O3006">
        <v>12158</v>
      </c>
    </row>
    <row r="3007" spans="1:15">
      <c r="A3007" t="s">
        <v>29</v>
      </c>
      <c r="B3007" t="s">
        <v>40</v>
      </c>
      <c r="C3007" t="s">
        <v>46</v>
      </c>
      <c r="D3007" t="s">
        <v>32</v>
      </c>
      <c r="E3007">
        <v>8</v>
      </c>
      <c r="F3007" t="str">
        <f t="shared" si="46"/>
        <v>Average Per Premise1-in-2June System Peak Day50% Cycling8</v>
      </c>
      <c r="G3007">
        <v>0.1953355</v>
      </c>
      <c r="H3007">
        <v>0.1953355</v>
      </c>
      <c r="I3007">
        <v>63.671799999999998</v>
      </c>
      <c r="J3007">
        <v>0</v>
      </c>
      <c r="K3007">
        <v>0</v>
      </c>
      <c r="L3007">
        <v>0</v>
      </c>
      <c r="M3007">
        <v>0</v>
      </c>
      <c r="N3007">
        <v>0</v>
      </c>
      <c r="O3007">
        <v>12158</v>
      </c>
    </row>
    <row r="3008" spans="1:15">
      <c r="A3008" t="s">
        <v>30</v>
      </c>
      <c r="B3008" t="s">
        <v>40</v>
      </c>
      <c r="C3008" t="s">
        <v>46</v>
      </c>
      <c r="D3008" t="s">
        <v>32</v>
      </c>
      <c r="E3008">
        <v>8</v>
      </c>
      <c r="F3008" t="str">
        <f t="shared" si="46"/>
        <v>Average Per Device1-in-2June System Peak Day50% Cycling8</v>
      </c>
      <c r="G3008">
        <v>0.16619239999999999</v>
      </c>
      <c r="H3008">
        <v>0.16619239999999999</v>
      </c>
      <c r="I3008">
        <v>63.671799999999998</v>
      </c>
      <c r="J3008">
        <v>0</v>
      </c>
      <c r="K3008">
        <v>0</v>
      </c>
      <c r="L3008">
        <v>0</v>
      </c>
      <c r="M3008">
        <v>0</v>
      </c>
      <c r="N3008">
        <v>0</v>
      </c>
      <c r="O3008">
        <v>12158</v>
      </c>
    </row>
    <row r="3009" spans="1:15">
      <c r="A3009" t="s">
        <v>52</v>
      </c>
      <c r="B3009" t="s">
        <v>40</v>
      </c>
      <c r="C3009" t="s">
        <v>46</v>
      </c>
      <c r="D3009" t="s">
        <v>32</v>
      </c>
      <c r="E3009">
        <v>8</v>
      </c>
      <c r="F3009" t="str">
        <f t="shared" si="46"/>
        <v>Aggregate1-in-2June System Peak Day50% Cycling8</v>
      </c>
      <c r="G3009">
        <v>2.374889</v>
      </c>
      <c r="H3009">
        <v>2.374889</v>
      </c>
      <c r="I3009">
        <v>63.671799999999998</v>
      </c>
      <c r="J3009">
        <v>0</v>
      </c>
      <c r="K3009">
        <v>0</v>
      </c>
      <c r="L3009">
        <v>0</v>
      </c>
      <c r="M3009">
        <v>0</v>
      </c>
      <c r="N3009">
        <v>0</v>
      </c>
      <c r="O3009">
        <v>12158</v>
      </c>
    </row>
    <row r="3010" spans="1:15">
      <c r="A3010" t="s">
        <v>31</v>
      </c>
      <c r="B3010" t="s">
        <v>40</v>
      </c>
      <c r="C3010" t="s">
        <v>46</v>
      </c>
      <c r="D3010" t="s">
        <v>32</v>
      </c>
      <c r="E3010">
        <v>9</v>
      </c>
      <c r="F3010" t="str">
        <f t="shared" si="46"/>
        <v>Average Per Ton1-in-2June System Peak Day50% Cycling9</v>
      </c>
      <c r="G3010">
        <v>5.2041999999999998E-2</v>
      </c>
      <c r="H3010">
        <v>5.2041999999999998E-2</v>
      </c>
      <c r="I3010">
        <v>65.649000000000001</v>
      </c>
      <c r="J3010">
        <v>0</v>
      </c>
      <c r="K3010">
        <v>0</v>
      </c>
      <c r="L3010">
        <v>0</v>
      </c>
      <c r="M3010">
        <v>0</v>
      </c>
      <c r="N3010">
        <v>0</v>
      </c>
      <c r="O3010">
        <v>12158</v>
      </c>
    </row>
    <row r="3011" spans="1:15">
      <c r="A3011" t="s">
        <v>29</v>
      </c>
      <c r="B3011" t="s">
        <v>40</v>
      </c>
      <c r="C3011" t="s">
        <v>46</v>
      </c>
      <c r="D3011" t="s">
        <v>32</v>
      </c>
      <c r="E3011">
        <v>9</v>
      </c>
      <c r="F3011" t="str">
        <f t="shared" ref="F3011:F3074" si="47">CONCATENATE(A3011,B3011,C3011,D3011,E3011)</f>
        <v>Average Per Premise1-in-2June System Peak Day50% Cycling9</v>
      </c>
      <c r="G3011">
        <v>0.21416650000000001</v>
      </c>
      <c r="H3011">
        <v>0.21416650000000001</v>
      </c>
      <c r="I3011">
        <v>65.649000000000001</v>
      </c>
      <c r="J3011">
        <v>0</v>
      </c>
      <c r="K3011">
        <v>0</v>
      </c>
      <c r="L3011">
        <v>0</v>
      </c>
      <c r="M3011">
        <v>0</v>
      </c>
      <c r="N3011">
        <v>0</v>
      </c>
      <c r="O3011">
        <v>12158</v>
      </c>
    </row>
    <row r="3012" spans="1:15">
      <c r="A3012" t="s">
        <v>30</v>
      </c>
      <c r="B3012" t="s">
        <v>40</v>
      </c>
      <c r="C3012" t="s">
        <v>46</v>
      </c>
      <c r="D3012" t="s">
        <v>32</v>
      </c>
      <c r="E3012">
        <v>9</v>
      </c>
      <c r="F3012" t="str">
        <f t="shared" si="47"/>
        <v>Average Per Device1-in-2June System Peak Day50% Cycling9</v>
      </c>
      <c r="G3012">
        <v>0.18221390000000001</v>
      </c>
      <c r="H3012">
        <v>0.18221390000000001</v>
      </c>
      <c r="I3012">
        <v>65.649000000000001</v>
      </c>
      <c r="J3012">
        <v>0</v>
      </c>
      <c r="K3012">
        <v>0</v>
      </c>
      <c r="L3012">
        <v>0</v>
      </c>
      <c r="M3012">
        <v>0</v>
      </c>
      <c r="N3012">
        <v>0</v>
      </c>
      <c r="O3012">
        <v>12158</v>
      </c>
    </row>
    <row r="3013" spans="1:15">
      <c r="A3013" t="s">
        <v>52</v>
      </c>
      <c r="B3013" t="s">
        <v>40</v>
      </c>
      <c r="C3013" t="s">
        <v>46</v>
      </c>
      <c r="D3013" t="s">
        <v>32</v>
      </c>
      <c r="E3013">
        <v>9</v>
      </c>
      <c r="F3013" t="str">
        <f t="shared" si="47"/>
        <v>Aggregate1-in-2June System Peak Day50% Cycling9</v>
      </c>
      <c r="G3013">
        <v>2.603837</v>
      </c>
      <c r="H3013">
        <v>2.603837</v>
      </c>
      <c r="I3013">
        <v>65.649000000000001</v>
      </c>
      <c r="J3013">
        <v>0</v>
      </c>
      <c r="K3013">
        <v>0</v>
      </c>
      <c r="L3013">
        <v>0</v>
      </c>
      <c r="M3013">
        <v>0</v>
      </c>
      <c r="N3013">
        <v>0</v>
      </c>
      <c r="O3013">
        <v>12158</v>
      </c>
    </row>
    <row r="3014" spans="1:15">
      <c r="A3014" t="s">
        <v>31</v>
      </c>
      <c r="B3014" t="s">
        <v>40</v>
      </c>
      <c r="C3014" t="s">
        <v>46</v>
      </c>
      <c r="D3014" t="s">
        <v>32</v>
      </c>
      <c r="E3014">
        <v>10</v>
      </c>
      <c r="F3014" t="str">
        <f t="shared" si="47"/>
        <v>Average Per Ton1-in-2June System Peak Day50% Cycling10</v>
      </c>
      <c r="G3014">
        <v>5.8429200000000001E-2</v>
      </c>
      <c r="H3014">
        <v>5.8429200000000001E-2</v>
      </c>
      <c r="I3014">
        <v>70.223500000000001</v>
      </c>
      <c r="J3014">
        <v>0</v>
      </c>
      <c r="K3014">
        <v>0</v>
      </c>
      <c r="L3014">
        <v>0</v>
      </c>
      <c r="M3014">
        <v>0</v>
      </c>
      <c r="N3014">
        <v>0</v>
      </c>
      <c r="O3014">
        <v>12158</v>
      </c>
    </row>
    <row r="3015" spans="1:15">
      <c r="A3015" t="s">
        <v>29</v>
      </c>
      <c r="B3015" t="s">
        <v>40</v>
      </c>
      <c r="C3015" t="s">
        <v>46</v>
      </c>
      <c r="D3015" t="s">
        <v>32</v>
      </c>
      <c r="E3015">
        <v>10</v>
      </c>
      <c r="F3015" t="str">
        <f t="shared" si="47"/>
        <v>Average Per Premise1-in-2June System Peak Day50% Cycling10</v>
      </c>
      <c r="G3015">
        <v>0.2404519</v>
      </c>
      <c r="H3015">
        <v>0.2404519</v>
      </c>
      <c r="I3015">
        <v>70.223500000000001</v>
      </c>
      <c r="J3015">
        <v>0</v>
      </c>
      <c r="K3015">
        <v>0</v>
      </c>
      <c r="L3015">
        <v>0</v>
      </c>
      <c r="M3015">
        <v>0</v>
      </c>
      <c r="N3015">
        <v>0</v>
      </c>
      <c r="O3015">
        <v>12158</v>
      </c>
    </row>
    <row r="3016" spans="1:15">
      <c r="A3016" t="s">
        <v>30</v>
      </c>
      <c r="B3016" t="s">
        <v>40</v>
      </c>
      <c r="C3016" t="s">
        <v>46</v>
      </c>
      <c r="D3016" t="s">
        <v>32</v>
      </c>
      <c r="E3016">
        <v>10</v>
      </c>
      <c r="F3016" t="str">
        <f t="shared" si="47"/>
        <v>Average Per Device1-in-2June System Peak Day50% Cycling10</v>
      </c>
      <c r="G3016">
        <v>0.2045776</v>
      </c>
      <c r="H3016">
        <v>0.2045776</v>
      </c>
      <c r="I3016">
        <v>70.223500000000001</v>
      </c>
      <c r="J3016">
        <v>0</v>
      </c>
      <c r="K3016">
        <v>0</v>
      </c>
      <c r="L3016">
        <v>0</v>
      </c>
      <c r="M3016">
        <v>0</v>
      </c>
      <c r="N3016">
        <v>0</v>
      </c>
      <c r="O3016">
        <v>12158</v>
      </c>
    </row>
    <row r="3017" spans="1:15">
      <c r="A3017" t="s">
        <v>52</v>
      </c>
      <c r="B3017" t="s">
        <v>40</v>
      </c>
      <c r="C3017" t="s">
        <v>46</v>
      </c>
      <c r="D3017" t="s">
        <v>32</v>
      </c>
      <c r="E3017">
        <v>10</v>
      </c>
      <c r="F3017" t="str">
        <f t="shared" si="47"/>
        <v>Aggregate1-in-2June System Peak Day50% Cycling10</v>
      </c>
      <c r="G3017">
        <v>2.9234140000000002</v>
      </c>
      <c r="H3017">
        <v>2.9234140000000002</v>
      </c>
      <c r="I3017">
        <v>70.223500000000001</v>
      </c>
      <c r="J3017">
        <v>0</v>
      </c>
      <c r="K3017">
        <v>0</v>
      </c>
      <c r="L3017">
        <v>0</v>
      </c>
      <c r="M3017">
        <v>0</v>
      </c>
      <c r="N3017">
        <v>0</v>
      </c>
      <c r="O3017">
        <v>12158</v>
      </c>
    </row>
    <row r="3018" spans="1:15">
      <c r="A3018" t="s">
        <v>31</v>
      </c>
      <c r="B3018" t="s">
        <v>40</v>
      </c>
      <c r="C3018" t="s">
        <v>46</v>
      </c>
      <c r="D3018" t="s">
        <v>32</v>
      </c>
      <c r="E3018">
        <v>11</v>
      </c>
      <c r="F3018" t="str">
        <f t="shared" si="47"/>
        <v>Average Per Ton1-in-2June System Peak Day50% Cycling11</v>
      </c>
      <c r="G3018">
        <v>7.0657300000000006E-2</v>
      </c>
      <c r="H3018">
        <v>7.0657300000000006E-2</v>
      </c>
      <c r="I3018">
        <v>73.920199999999994</v>
      </c>
      <c r="J3018">
        <v>0</v>
      </c>
      <c r="K3018">
        <v>0</v>
      </c>
      <c r="L3018">
        <v>0</v>
      </c>
      <c r="M3018">
        <v>0</v>
      </c>
      <c r="N3018">
        <v>0</v>
      </c>
      <c r="O3018">
        <v>12158</v>
      </c>
    </row>
    <row r="3019" spans="1:15">
      <c r="A3019" t="s">
        <v>29</v>
      </c>
      <c r="B3019" t="s">
        <v>40</v>
      </c>
      <c r="C3019" t="s">
        <v>46</v>
      </c>
      <c r="D3019" t="s">
        <v>32</v>
      </c>
      <c r="E3019">
        <v>11</v>
      </c>
      <c r="F3019" t="str">
        <f t="shared" si="47"/>
        <v>Average Per Premise1-in-2June System Peak Day50% Cycling11</v>
      </c>
      <c r="G3019">
        <v>0.29077340000000002</v>
      </c>
      <c r="H3019">
        <v>0.29077340000000002</v>
      </c>
      <c r="I3019">
        <v>73.920199999999994</v>
      </c>
      <c r="J3019">
        <v>0</v>
      </c>
      <c r="K3019">
        <v>0</v>
      </c>
      <c r="L3019">
        <v>0</v>
      </c>
      <c r="M3019">
        <v>0</v>
      </c>
      <c r="N3019">
        <v>0</v>
      </c>
      <c r="O3019">
        <v>12158</v>
      </c>
    </row>
    <row r="3020" spans="1:15">
      <c r="A3020" t="s">
        <v>30</v>
      </c>
      <c r="B3020" t="s">
        <v>40</v>
      </c>
      <c r="C3020" t="s">
        <v>46</v>
      </c>
      <c r="D3020" t="s">
        <v>32</v>
      </c>
      <c r="E3020">
        <v>11</v>
      </c>
      <c r="F3020" t="str">
        <f t="shared" si="47"/>
        <v>Average Per Device1-in-2June System Peak Day50% Cycling11</v>
      </c>
      <c r="G3020">
        <v>0.24739140000000001</v>
      </c>
      <c r="H3020">
        <v>0.24739140000000001</v>
      </c>
      <c r="I3020">
        <v>73.920199999999994</v>
      </c>
      <c r="J3020">
        <v>0</v>
      </c>
      <c r="K3020">
        <v>0</v>
      </c>
      <c r="L3020">
        <v>0</v>
      </c>
      <c r="M3020">
        <v>0</v>
      </c>
      <c r="N3020">
        <v>0</v>
      </c>
      <c r="O3020">
        <v>12158</v>
      </c>
    </row>
    <row r="3021" spans="1:15">
      <c r="A3021" t="s">
        <v>52</v>
      </c>
      <c r="B3021" t="s">
        <v>40</v>
      </c>
      <c r="C3021" t="s">
        <v>46</v>
      </c>
      <c r="D3021" t="s">
        <v>32</v>
      </c>
      <c r="E3021">
        <v>11</v>
      </c>
      <c r="F3021" t="str">
        <f t="shared" si="47"/>
        <v>Aggregate1-in-2June System Peak Day50% Cycling11</v>
      </c>
      <c r="G3021">
        <v>3.5352229999999998</v>
      </c>
      <c r="H3021">
        <v>3.5352229999999998</v>
      </c>
      <c r="I3021">
        <v>73.920199999999994</v>
      </c>
      <c r="J3021">
        <v>0</v>
      </c>
      <c r="K3021">
        <v>0</v>
      </c>
      <c r="L3021">
        <v>0</v>
      </c>
      <c r="M3021">
        <v>0</v>
      </c>
      <c r="N3021">
        <v>0</v>
      </c>
      <c r="O3021">
        <v>12158</v>
      </c>
    </row>
    <row r="3022" spans="1:15">
      <c r="A3022" t="s">
        <v>31</v>
      </c>
      <c r="B3022" t="s">
        <v>40</v>
      </c>
      <c r="C3022" t="s">
        <v>46</v>
      </c>
      <c r="D3022" t="s">
        <v>32</v>
      </c>
      <c r="E3022">
        <v>12</v>
      </c>
      <c r="F3022" t="str">
        <f t="shared" si="47"/>
        <v>Average Per Ton1-in-2June System Peak Day50% Cycling12</v>
      </c>
      <c r="G3022">
        <v>8.4591E-2</v>
      </c>
      <c r="H3022">
        <v>8.4591E-2</v>
      </c>
      <c r="I3022">
        <v>75.213899999999995</v>
      </c>
      <c r="J3022">
        <v>0</v>
      </c>
      <c r="K3022">
        <v>0</v>
      </c>
      <c r="L3022">
        <v>0</v>
      </c>
      <c r="M3022">
        <v>0</v>
      </c>
      <c r="N3022">
        <v>0</v>
      </c>
      <c r="O3022">
        <v>12158</v>
      </c>
    </row>
    <row r="3023" spans="1:15">
      <c r="A3023" t="s">
        <v>29</v>
      </c>
      <c r="B3023" t="s">
        <v>40</v>
      </c>
      <c r="C3023" t="s">
        <v>46</v>
      </c>
      <c r="D3023" t="s">
        <v>32</v>
      </c>
      <c r="E3023">
        <v>12</v>
      </c>
      <c r="F3023" t="str">
        <f t="shared" si="47"/>
        <v>Average Per Premise1-in-2June System Peak Day50% Cycling12</v>
      </c>
      <c r="G3023">
        <v>0.3481146</v>
      </c>
      <c r="H3023">
        <v>0.3481146</v>
      </c>
      <c r="I3023">
        <v>75.213899999999995</v>
      </c>
      <c r="J3023">
        <v>0</v>
      </c>
      <c r="K3023">
        <v>0</v>
      </c>
      <c r="L3023">
        <v>0</v>
      </c>
      <c r="M3023">
        <v>0</v>
      </c>
      <c r="N3023">
        <v>0</v>
      </c>
      <c r="O3023">
        <v>12158</v>
      </c>
    </row>
    <row r="3024" spans="1:15">
      <c r="A3024" t="s">
        <v>30</v>
      </c>
      <c r="B3024" t="s">
        <v>40</v>
      </c>
      <c r="C3024" t="s">
        <v>46</v>
      </c>
      <c r="D3024" t="s">
        <v>32</v>
      </c>
      <c r="E3024">
        <v>12</v>
      </c>
      <c r="F3024" t="str">
        <f t="shared" si="47"/>
        <v>Average Per Device1-in-2June System Peak Day50% Cycling12</v>
      </c>
      <c r="G3024">
        <v>0.29617759999999999</v>
      </c>
      <c r="H3024">
        <v>0.29617759999999999</v>
      </c>
      <c r="I3024">
        <v>75.213899999999995</v>
      </c>
      <c r="J3024">
        <v>0</v>
      </c>
      <c r="K3024">
        <v>0</v>
      </c>
      <c r="L3024">
        <v>0</v>
      </c>
      <c r="M3024">
        <v>0</v>
      </c>
      <c r="N3024">
        <v>0</v>
      </c>
      <c r="O3024">
        <v>12158</v>
      </c>
    </row>
    <row r="3025" spans="1:15">
      <c r="A3025" t="s">
        <v>52</v>
      </c>
      <c r="B3025" t="s">
        <v>40</v>
      </c>
      <c r="C3025" t="s">
        <v>46</v>
      </c>
      <c r="D3025" t="s">
        <v>32</v>
      </c>
      <c r="E3025">
        <v>12</v>
      </c>
      <c r="F3025" t="str">
        <f t="shared" si="47"/>
        <v>Aggregate1-in-2June System Peak Day50% Cycling12</v>
      </c>
      <c r="G3025">
        <v>4.2323769999999996</v>
      </c>
      <c r="H3025">
        <v>4.2323769999999996</v>
      </c>
      <c r="I3025">
        <v>75.213899999999995</v>
      </c>
      <c r="J3025">
        <v>0</v>
      </c>
      <c r="K3025">
        <v>0</v>
      </c>
      <c r="L3025">
        <v>0</v>
      </c>
      <c r="M3025">
        <v>0</v>
      </c>
      <c r="N3025">
        <v>0</v>
      </c>
      <c r="O3025">
        <v>12158</v>
      </c>
    </row>
    <row r="3026" spans="1:15">
      <c r="A3026" t="s">
        <v>31</v>
      </c>
      <c r="B3026" t="s">
        <v>40</v>
      </c>
      <c r="C3026" t="s">
        <v>46</v>
      </c>
      <c r="D3026" t="s">
        <v>32</v>
      </c>
      <c r="E3026">
        <v>13</v>
      </c>
      <c r="F3026" t="str">
        <f t="shared" si="47"/>
        <v>Average Per Ton1-in-2June System Peak Day50% Cycling13</v>
      </c>
      <c r="G3026">
        <v>9.93869E-2</v>
      </c>
      <c r="H3026">
        <v>9.93869E-2</v>
      </c>
      <c r="I3026">
        <v>76.536100000000005</v>
      </c>
      <c r="J3026">
        <v>0</v>
      </c>
      <c r="K3026">
        <v>0</v>
      </c>
      <c r="L3026">
        <v>0</v>
      </c>
      <c r="M3026">
        <v>0</v>
      </c>
      <c r="N3026">
        <v>0</v>
      </c>
      <c r="O3026">
        <v>12158</v>
      </c>
    </row>
    <row r="3027" spans="1:15">
      <c r="A3027" t="s">
        <v>29</v>
      </c>
      <c r="B3027" t="s">
        <v>40</v>
      </c>
      <c r="C3027" t="s">
        <v>46</v>
      </c>
      <c r="D3027" t="s">
        <v>32</v>
      </c>
      <c r="E3027">
        <v>13</v>
      </c>
      <c r="F3027" t="str">
        <f t="shared" si="47"/>
        <v>Average Per Premise1-in-2June System Peak Day50% Cycling13</v>
      </c>
      <c r="G3027">
        <v>0.40900330000000001</v>
      </c>
      <c r="H3027">
        <v>0.40900330000000001</v>
      </c>
      <c r="I3027">
        <v>76.536100000000005</v>
      </c>
      <c r="J3027">
        <v>0</v>
      </c>
      <c r="K3027">
        <v>0</v>
      </c>
      <c r="L3027">
        <v>0</v>
      </c>
      <c r="M3027">
        <v>0</v>
      </c>
      <c r="N3027">
        <v>0</v>
      </c>
      <c r="O3027">
        <v>12158</v>
      </c>
    </row>
    <row r="3028" spans="1:15">
      <c r="A3028" t="s">
        <v>30</v>
      </c>
      <c r="B3028" t="s">
        <v>40</v>
      </c>
      <c r="C3028" t="s">
        <v>46</v>
      </c>
      <c r="D3028" t="s">
        <v>32</v>
      </c>
      <c r="E3028">
        <v>13</v>
      </c>
      <c r="F3028" t="str">
        <f t="shared" si="47"/>
        <v>Average Per Device1-in-2June System Peak Day50% Cycling13</v>
      </c>
      <c r="G3028">
        <v>0.34798200000000001</v>
      </c>
      <c r="H3028">
        <v>0.34798200000000001</v>
      </c>
      <c r="I3028">
        <v>76.536100000000005</v>
      </c>
      <c r="J3028">
        <v>0</v>
      </c>
      <c r="K3028">
        <v>0</v>
      </c>
      <c r="L3028">
        <v>0</v>
      </c>
      <c r="M3028">
        <v>0</v>
      </c>
      <c r="N3028">
        <v>0</v>
      </c>
      <c r="O3028">
        <v>12158</v>
      </c>
    </row>
    <row r="3029" spans="1:15">
      <c r="A3029" t="s">
        <v>52</v>
      </c>
      <c r="B3029" t="s">
        <v>40</v>
      </c>
      <c r="C3029" t="s">
        <v>46</v>
      </c>
      <c r="D3029" t="s">
        <v>32</v>
      </c>
      <c r="E3029">
        <v>13</v>
      </c>
      <c r="F3029" t="str">
        <f t="shared" si="47"/>
        <v>Aggregate1-in-2June System Peak Day50% Cycling13</v>
      </c>
      <c r="G3029">
        <v>4.9726629999999998</v>
      </c>
      <c r="H3029">
        <v>4.9726629999999998</v>
      </c>
      <c r="I3029">
        <v>76.536100000000005</v>
      </c>
      <c r="J3029">
        <v>0</v>
      </c>
      <c r="K3029">
        <v>0</v>
      </c>
      <c r="L3029">
        <v>0</v>
      </c>
      <c r="M3029">
        <v>0</v>
      </c>
      <c r="N3029">
        <v>0</v>
      </c>
      <c r="O3029">
        <v>12158</v>
      </c>
    </row>
    <row r="3030" spans="1:15">
      <c r="A3030" t="s">
        <v>31</v>
      </c>
      <c r="B3030" t="s">
        <v>40</v>
      </c>
      <c r="C3030" t="s">
        <v>46</v>
      </c>
      <c r="D3030" t="s">
        <v>32</v>
      </c>
      <c r="E3030">
        <v>14</v>
      </c>
      <c r="F3030" t="str">
        <f t="shared" si="47"/>
        <v>Average Per Ton1-in-2June System Peak Day50% Cycling14</v>
      </c>
      <c r="G3030">
        <v>7.0746900000000001E-2</v>
      </c>
      <c r="H3030">
        <v>0.10924209999999999</v>
      </c>
      <c r="I3030">
        <v>77.070700000000002</v>
      </c>
      <c r="J3030">
        <v>-1.3075999999999999E-3</v>
      </c>
      <c r="K3030">
        <v>2.2208200000000001E-2</v>
      </c>
      <c r="L3030">
        <v>3.84952E-2</v>
      </c>
      <c r="M3030">
        <v>5.4782200000000003E-2</v>
      </c>
      <c r="N3030">
        <v>7.8298000000000006E-2</v>
      </c>
      <c r="O3030">
        <v>12158</v>
      </c>
    </row>
    <row r="3031" spans="1:15">
      <c r="A3031" t="s">
        <v>29</v>
      </c>
      <c r="B3031" t="s">
        <v>40</v>
      </c>
      <c r="C3031" t="s">
        <v>46</v>
      </c>
      <c r="D3031" t="s">
        <v>32</v>
      </c>
      <c r="E3031">
        <v>14</v>
      </c>
      <c r="F3031" t="str">
        <f t="shared" si="47"/>
        <v>Average Per Premise1-in-2June System Peak Day50% Cycling14</v>
      </c>
      <c r="G3031">
        <v>0.29114220000000002</v>
      </c>
      <c r="H3031">
        <v>0.44956020000000002</v>
      </c>
      <c r="I3031">
        <v>77.070700000000002</v>
      </c>
      <c r="J3031">
        <v>-5.3812E-3</v>
      </c>
      <c r="K3031">
        <v>9.1392699999999993E-2</v>
      </c>
      <c r="L3031">
        <v>0.15841810000000001</v>
      </c>
      <c r="M3031">
        <v>0.22544339999999999</v>
      </c>
      <c r="N3031">
        <v>0.32221729999999998</v>
      </c>
      <c r="O3031">
        <v>12158</v>
      </c>
    </row>
    <row r="3032" spans="1:15">
      <c r="A3032" t="s">
        <v>30</v>
      </c>
      <c r="B3032" t="s">
        <v>40</v>
      </c>
      <c r="C3032" t="s">
        <v>46</v>
      </c>
      <c r="D3032" t="s">
        <v>32</v>
      </c>
      <c r="E3032">
        <v>14</v>
      </c>
      <c r="F3032" t="str">
        <f t="shared" si="47"/>
        <v>Average Per Device1-in-2June System Peak Day50% Cycling14</v>
      </c>
      <c r="G3032">
        <v>0.24770510000000001</v>
      </c>
      <c r="H3032">
        <v>0.38248799999999999</v>
      </c>
      <c r="I3032">
        <v>77.070700000000002</v>
      </c>
      <c r="J3032">
        <v>-4.5783999999999998E-3</v>
      </c>
      <c r="K3032">
        <v>7.7757400000000004E-2</v>
      </c>
      <c r="L3032">
        <v>0.13478280000000001</v>
      </c>
      <c r="M3032">
        <v>0.19180829999999999</v>
      </c>
      <c r="N3032">
        <v>0.274144</v>
      </c>
      <c r="O3032">
        <v>12158</v>
      </c>
    </row>
    <row r="3033" spans="1:15">
      <c r="A3033" t="s">
        <v>52</v>
      </c>
      <c r="B3033" t="s">
        <v>40</v>
      </c>
      <c r="C3033" t="s">
        <v>46</v>
      </c>
      <c r="D3033" t="s">
        <v>32</v>
      </c>
      <c r="E3033">
        <v>14</v>
      </c>
      <c r="F3033" t="str">
        <f t="shared" si="47"/>
        <v>Aggregate1-in-2June System Peak Day50% Cycling14</v>
      </c>
      <c r="G3033">
        <v>3.5397069999999999</v>
      </c>
      <c r="H3033">
        <v>5.4657530000000003</v>
      </c>
      <c r="I3033">
        <v>77.070700000000002</v>
      </c>
      <c r="J3033">
        <v>-6.5424599999999999E-2</v>
      </c>
      <c r="K3033">
        <v>1.1111530000000001</v>
      </c>
      <c r="L3033">
        <v>1.9260470000000001</v>
      </c>
      <c r="M3033">
        <v>2.7409400000000002</v>
      </c>
      <c r="N3033">
        <v>3.9175179999999998</v>
      </c>
      <c r="O3033">
        <v>12158</v>
      </c>
    </row>
    <row r="3034" spans="1:15">
      <c r="A3034" t="s">
        <v>31</v>
      </c>
      <c r="B3034" t="s">
        <v>40</v>
      </c>
      <c r="C3034" t="s">
        <v>46</v>
      </c>
      <c r="D3034" t="s">
        <v>32</v>
      </c>
      <c r="E3034">
        <v>15</v>
      </c>
      <c r="F3034" t="str">
        <f t="shared" si="47"/>
        <v>Average Per Ton1-in-2June System Peak Day50% Cycling15</v>
      </c>
      <c r="G3034">
        <v>7.5047199999999994E-2</v>
      </c>
      <c r="H3034">
        <v>0.117869</v>
      </c>
      <c r="I3034">
        <v>76.687399999999997</v>
      </c>
      <c r="J3034">
        <v>-1.4545999999999999E-3</v>
      </c>
      <c r="K3034">
        <v>2.4704299999999998E-2</v>
      </c>
      <c r="L3034">
        <v>4.2821900000000003E-2</v>
      </c>
      <c r="M3034">
        <v>6.0939399999999998E-2</v>
      </c>
      <c r="N3034">
        <v>8.7098300000000003E-2</v>
      </c>
      <c r="O3034">
        <v>12158</v>
      </c>
    </row>
    <row r="3035" spans="1:15">
      <c r="A3035" t="s">
        <v>29</v>
      </c>
      <c r="B3035" t="s">
        <v>40</v>
      </c>
      <c r="C3035" t="s">
        <v>46</v>
      </c>
      <c r="D3035" t="s">
        <v>32</v>
      </c>
      <c r="E3035">
        <v>15</v>
      </c>
      <c r="F3035" t="str">
        <f t="shared" si="47"/>
        <v>Average Per Premise1-in-2June System Peak Day50% Cycling15</v>
      </c>
      <c r="G3035">
        <v>0.30883919999999998</v>
      </c>
      <c r="H3035">
        <v>0.4850624</v>
      </c>
      <c r="I3035">
        <v>76.687399999999997</v>
      </c>
      <c r="J3035">
        <v>-5.986E-3</v>
      </c>
      <c r="K3035">
        <v>0.1016647</v>
      </c>
      <c r="L3035">
        <v>0.1762233</v>
      </c>
      <c r="M3035">
        <v>0.2507819</v>
      </c>
      <c r="N3035">
        <v>0.35843259999999999</v>
      </c>
      <c r="O3035">
        <v>12158</v>
      </c>
    </row>
    <row r="3036" spans="1:15">
      <c r="A3036" t="s">
        <v>30</v>
      </c>
      <c r="B3036" t="s">
        <v>40</v>
      </c>
      <c r="C3036" t="s">
        <v>46</v>
      </c>
      <c r="D3036" t="s">
        <v>32</v>
      </c>
      <c r="E3036">
        <v>15</v>
      </c>
      <c r="F3036" t="str">
        <f t="shared" si="47"/>
        <v>Average Per Device1-in-2June System Peak Day50% Cycling15</v>
      </c>
      <c r="G3036">
        <v>0.26276179999999999</v>
      </c>
      <c r="H3036">
        <v>0.41269339999999999</v>
      </c>
      <c r="I3036">
        <v>76.687399999999997</v>
      </c>
      <c r="J3036">
        <v>-5.0929E-3</v>
      </c>
      <c r="K3036">
        <v>8.6496799999999999E-2</v>
      </c>
      <c r="L3036">
        <v>0.1499316</v>
      </c>
      <c r="M3036">
        <v>0.21336640000000001</v>
      </c>
      <c r="N3036">
        <v>0.30495620000000001</v>
      </c>
      <c r="O3036">
        <v>12158</v>
      </c>
    </row>
    <row r="3037" spans="1:15">
      <c r="A3037" t="s">
        <v>52</v>
      </c>
      <c r="B3037" t="s">
        <v>40</v>
      </c>
      <c r="C3037" t="s">
        <v>46</v>
      </c>
      <c r="D3037" t="s">
        <v>32</v>
      </c>
      <c r="E3037">
        <v>15</v>
      </c>
      <c r="F3037" t="str">
        <f t="shared" si="47"/>
        <v>Aggregate1-in-2June System Peak Day50% Cycling15</v>
      </c>
      <c r="G3037">
        <v>3.754867</v>
      </c>
      <c r="H3037">
        <v>5.8973890000000004</v>
      </c>
      <c r="I3037">
        <v>76.687399999999997</v>
      </c>
      <c r="J3037">
        <v>-7.2777999999999995E-2</v>
      </c>
      <c r="K3037">
        <v>1.23604</v>
      </c>
      <c r="L3037">
        <v>2.1425230000000002</v>
      </c>
      <c r="M3037">
        <v>3.0490059999999999</v>
      </c>
      <c r="N3037">
        <v>4.3578239999999999</v>
      </c>
      <c r="O3037">
        <v>12158</v>
      </c>
    </row>
    <row r="3038" spans="1:15">
      <c r="A3038" t="s">
        <v>31</v>
      </c>
      <c r="B3038" t="s">
        <v>40</v>
      </c>
      <c r="C3038" t="s">
        <v>46</v>
      </c>
      <c r="D3038" t="s">
        <v>32</v>
      </c>
      <c r="E3038">
        <v>16</v>
      </c>
      <c r="F3038" t="str">
        <f t="shared" si="47"/>
        <v>Average Per Ton1-in-2June System Peak Day50% Cycling16</v>
      </c>
      <c r="G3038">
        <v>8.0215800000000004E-2</v>
      </c>
      <c r="H3038">
        <v>0.12917600000000001</v>
      </c>
      <c r="I3038">
        <v>75.464100000000002</v>
      </c>
      <c r="J3038">
        <v>-1.6631E-3</v>
      </c>
      <c r="K3038">
        <v>2.8245599999999999E-2</v>
      </c>
      <c r="L3038">
        <v>4.8960200000000002E-2</v>
      </c>
      <c r="M3038">
        <v>6.9674899999999998E-2</v>
      </c>
      <c r="N3038">
        <v>9.9583500000000005E-2</v>
      </c>
      <c r="O3038">
        <v>12158</v>
      </c>
    </row>
    <row r="3039" spans="1:15">
      <c r="A3039" t="s">
        <v>29</v>
      </c>
      <c r="B3039" t="s">
        <v>40</v>
      </c>
      <c r="C3039" t="s">
        <v>46</v>
      </c>
      <c r="D3039" t="s">
        <v>32</v>
      </c>
      <c r="E3039">
        <v>16</v>
      </c>
      <c r="F3039" t="str">
        <f t="shared" si="47"/>
        <v>Average Per Premise1-in-2June System Peak Day50% Cycling16</v>
      </c>
      <c r="G3039">
        <v>0.33010919999999999</v>
      </c>
      <c r="H3039">
        <v>0.53159350000000005</v>
      </c>
      <c r="I3039">
        <v>75.464100000000002</v>
      </c>
      <c r="J3039">
        <v>-6.8440999999999997E-3</v>
      </c>
      <c r="K3039">
        <v>0.11623799999999999</v>
      </c>
      <c r="L3039">
        <v>0.20148440000000001</v>
      </c>
      <c r="M3039">
        <v>0.28673070000000001</v>
      </c>
      <c r="N3039">
        <v>0.40981279999999998</v>
      </c>
      <c r="O3039">
        <v>12158</v>
      </c>
    </row>
    <row r="3040" spans="1:15">
      <c r="A3040" t="s">
        <v>30</v>
      </c>
      <c r="B3040" t="s">
        <v>40</v>
      </c>
      <c r="C3040" t="s">
        <v>46</v>
      </c>
      <c r="D3040" t="s">
        <v>32</v>
      </c>
      <c r="E3040">
        <v>16</v>
      </c>
      <c r="F3040" t="str">
        <f t="shared" si="47"/>
        <v>Average Per Device1-in-2June System Peak Day50% Cycling16</v>
      </c>
      <c r="G3040">
        <v>0.28085850000000001</v>
      </c>
      <c r="H3040">
        <v>0.45228230000000003</v>
      </c>
      <c r="I3040">
        <v>75.464100000000002</v>
      </c>
      <c r="J3040">
        <v>-5.8230000000000001E-3</v>
      </c>
      <c r="K3040">
        <v>9.8895899999999995E-2</v>
      </c>
      <c r="L3040">
        <v>0.17142379999999999</v>
      </c>
      <c r="M3040">
        <v>0.2439518</v>
      </c>
      <c r="N3040">
        <v>0.3486706</v>
      </c>
      <c r="O3040">
        <v>12158</v>
      </c>
    </row>
    <row r="3041" spans="1:15">
      <c r="A3041" t="s">
        <v>52</v>
      </c>
      <c r="B3041" t="s">
        <v>40</v>
      </c>
      <c r="C3041" t="s">
        <v>46</v>
      </c>
      <c r="D3041" t="s">
        <v>32</v>
      </c>
      <c r="E3041">
        <v>16</v>
      </c>
      <c r="F3041" t="str">
        <f t="shared" si="47"/>
        <v>Aggregate1-in-2June System Peak Day50% Cycling16</v>
      </c>
      <c r="G3041">
        <v>4.0134679999999996</v>
      </c>
      <c r="H3041">
        <v>6.463114</v>
      </c>
      <c r="I3041">
        <v>75.464100000000002</v>
      </c>
      <c r="J3041">
        <v>-8.3210500000000007E-2</v>
      </c>
      <c r="K3041">
        <v>1.413222</v>
      </c>
      <c r="L3041">
        <v>2.4496470000000001</v>
      </c>
      <c r="M3041">
        <v>3.4860709999999999</v>
      </c>
      <c r="N3041">
        <v>4.9825039999999996</v>
      </c>
      <c r="O3041">
        <v>12158</v>
      </c>
    </row>
    <row r="3042" spans="1:15">
      <c r="A3042" t="s">
        <v>31</v>
      </c>
      <c r="B3042" t="s">
        <v>40</v>
      </c>
      <c r="C3042" t="s">
        <v>46</v>
      </c>
      <c r="D3042" t="s">
        <v>32</v>
      </c>
      <c r="E3042">
        <v>17</v>
      </c>
      <c r="F3042" t="str">
        <f t="shared" si="47"/>
        <v>Average Per Ton1-in-2June System Peak Day50% Cycling17</v>
      </c>
      <c r="G3042">
        <v>8.9689699999999997E-2</v>
      </c>
      <c r="H3042">
        <v>0.13871639999999999</v>
      </c>
      <c r="I3042">
        <v>73.896799999999999</v>
      </c>
      <c r="J3042">
        <v>-1.6654E-3</v>
      </c>
      <c r="K3042">
        <v>2.8283900000000001E-2</v>
      </c>
      <c r="L3042">
        <v>4.9026599999999997E-2</v>
      </c>
      <c r="M3042">
        <v>6.9769399999999995E-2</v>
      </c>
      <c r="N3042">
        <v>9.9718600000000004E-2</v>
      </c>
      <c r="O3042">
        <v>12158</v>
      </c>
    </row>
    <row r="3043" spans="1:15">
      <c r="A3043" t="s">
        <v>29</v>
      </c>
      <c r="B3043" t="s">
        <v>40</v>
      </c>
      <c r="C3043" t="s">
        <v>46</v>
      </c>
      <c r="D3043" t="s">
        <v>32</v>
      </c>
      <c r="E3043">
        <v>17</v>
      </c>
      <c r="F3043" t="str">
        <f t="shared" si="47"/>
        <v>Average Per Premise1-in-2June System Peak Day50% Cycling17</v>
      </c>
      <c r="G3043">
        <v>0.36909720000000001</v>
      </c>
      <c r="H3043">
        <v>0.57085470000000005</v>
      </c>
      <c r="I3043">
        <v>73.896799999999999</v>
      </c>
      <c r="J3043">
        <v>-6.8533999999999999E-3</v>
      </c>
      <c r="K3043">
        <v>0.1163957</v>
      </c>
      <c r="L3043">
        <v>0.20175760000000001</v>
      </c>
      <c r="M3043">
        <v>0.28711950000000003</v>
      </c>
      <c r="N3043">
        <v>0.41036859999999997</v>
      </c>
      <c r="O3043">
        <v>12158</v>
      </c>
    </row>
    <row r="3044" spans="1:15">
      <c r="A3044" t="s">
        <v>30</v>
      </c>
      <c r="B3044" t="s">
        <v>40</v>
      </c>
      <c r="C3044" t="s">
        <v>46</v>
      </c>
      <c r="D3044" t="s">
        <v>32</v>
      </c>
      <c r="E3044">
        <v>17</v>
      </c>
      <c r="F3044" t="str">
        <f t="shared" si="47"/>
        <v>Average Per Device1-in-2June System Peak Day50% Cycling17</v>
      </c>
      <c r="G3044">
        <v>0.31402960000000002</v>
      </c>
      <c r="H3044">
        <v>0.4856859</v>
      </c>
      <c r="I3044">
        <v>73.896799999999999</v>
      </c>
      <c r="J3044">
        <v>-5.8309E-3</v>
      </c>
      <c r="K3044">
        <v>9.9030000000000007E-2</v>
      </c>
      <c r="L3044">
        <v>0.17165630000000001</v>
      </c>
      <c r="M3044">
        <v>0.24428269999999999</v>
      </c>
      <c r="N3044">
        <v>0.3491435</v>
      </c>
      <c r="O3044">
        <v>12158</v>
      </c>
    </row>
    <row r="3045" spans="1:15">
      <c r="A3045" t="s">
        <v>52</v>
      </c>
      <c r="B3045" t="s">
        <v>40</v>
      </c>
      <c r="C3045" t="s">
        <v>46</v>
      </c>
      <c r="D3045" t="s">
        <v>32</v>
      </c>
      <c r="E3045">
        <v>17</v>
      </c>
      <c r="F3045" t="str">
        <f t="shared" si="47"/>
        <v>Aggregate1-in-2June System Peak Day50% Cycling17</v>
      </c>
      <c r="G3045">
        <v>4.4874830000000001</v>
      </c>
      <c r="H3045">
        <v>6.9404519999999996</v>
      </c>
      <c r="I3045">
        <v>73.896799999999999</v>
      </c>
      <c r="J3045">
        <v>-8.3323300000000003E-2</v>
      </c>
      <c r="K3045">
        <v>1.4151389999999999</v>
      </c>
      <c r="L3045">
        <v>2.452969</v>
      </c>
      <c r="M3045">
        <v>3.490799</v>
      </c>
      <c r="N3045">
        <v>4.9892609999999999</v>
      </c>
      <c r="O3045">
        <v>12158</v>
      </c>
    </row>
    <row r="3046" spans="1:15">
      <c r="A3046" t="s">
        <v>31</v>
      </c>
      <c r="B3046" t="s">
        <v>40</v>
      </c>
      <c r="C3046" t="s">
        <v>46</v>
      </c>
      <c r="D3046" t="s">
        <v>32</v>
      </c>
      <c r="E3046">
        <v>18</v>
      </c>
      <c r="F3046" t="str">
        <f t="shared" si="47"/>
        <v>Average Per Ton1-in-2June System Peak Day50% Cycling18</v>
      </c>
      <c r="G3046">
        <v>0.1005457</v>
      </c>
      <c r="H3046">
        <v>0.14411060000000001</v>
      </c>
      <c r="I3046">
        <v>71.408799999999999</v>
      </c>
      <c r="J3046">
        <v>-1.4798000000000001E-3</v>
      </c>
      <c r="K3046">
        <v>2.5132999999999999E-2</v>
      </c>
      <c r="L3046">
        <v>4.3565E-2</v>
      </c>
      <c r="M3046">
        <v>6.1996900000000001E-2</v>
      </c>
      <c r="N3046">
        <v>8.8609800000000002E-2</v>
      </c>
      <c r="O3046">
        <v>12158</v>
      </c>
    </row>
    <row r="3047" spans="1:15">
      <c r="A3047" t="s">
        <v>29</v>
      </c>
      <c r="B3047" t="s">
        <v>40</v>
      </c>
      <c r="C3047" t="s">
        <v>46</v>
      </c>
      <c r="D3047" t="s">
        <v>32</v>
      </c>
      <c r="E3047">
        <v>18</v>
      </c>
      <c r="F3047" t="str">
        <f t="shared" si="47"/>
        <v>Average Per Premise1-in-2June System Peak Day50% Cycling18</v>
      </c>
      <c r="G3047">
        <v>0.41377209999999998</v>
      </c>
      <c r="H3047">
        <v>0.59305359999999996</v>
      </c>
      <c r="I3047">
        <v>71.408799999999999</v>
      </c>
      <c r="J3047">
        <v>-6.0898999999999997E-3</v>
      </c>
      <c r="K3047">
        <v>0.10342899999999999</v>
      </c>
      <c r="L3047">
        <v>0.17928140000000001</v>
      </c>
      <c r="M3047">
        <v>0.25513390000000002</v>
      </c>
      <c r="N3047">
        <v>0.3646528</v>
      </c>
      <c r="O3047">
        <v>12158</v>
      </c>
    </row>
    <row r="3048" spans="1:15">
      <c r="A3048" t="s">
        <v>30</v>
      </c>
      <c r="B3048" t="s">
        <v>40</v>
      </c>
      <c r="C3048" t="s">
        <v>46</v>
      </c>
      <c r="D3048" t="s">
        <v>32</v>
      </c>
      <c r="E3048">
        <v>18</v>
      </c>
      <c r="F3048" t="str">
        <f t="shared" si="47"/>
        <v>Average Per Device1-in-2June System Peak Day50% Cycling18</v>
      </c>
      <c r="G3048">
        <v>0.3520393</v>
      </c>
      <c r="H3048">
        <v>0.50457280000000004</v>
      </c>
      <c r="I3048">
        <v>71.408799999999999</v>
      </c>
      <c r="J3048">
        <v>-5.1812999999999998E-3</v>
      </c>
      <c r="K3048">
        <v>8.7997900000000004E-2</v>
      </c>
      <c r="L3048">
        <v>0.15253349999999999</v>
      </c>
      <c r="M3048">
        <v>0.21706909999999999</v>
      </c>
      <c r="N3048">
        <v>0.31024829999999998</v>
      </c>
      <c r="O3048">
        <v>12158</v>
      </c>
    </row>
    <row r="3049" spans="1:15">
      <c r="A3049" t="s">
        <v>52</v>
      </c>
      <c r="B3049" t="s">
        <v>40</v>
      </c>
      <c r="C3049" t="s">
        <v>46</v>
      </c>
      <c r="D3049" t="s">
        <v>32</v>
      </c>
      <c r="E3049">
        <v>18</v>
      </c>
      <c r="F3049" t="str">
        <f t="shared" si="47"/>
        <v>Aggregate1-in-2June System Peak Day50% Cycling18</v>
      </c>
      <c r="G3049">
        <v>5.0306410000000001</v>
      </c>
      <c r="H3049">
        <v>7.2103450000000002</v>
      </c>
      <c r="I3049">
        <v>71.408799999999999</v>
      </c>
      <c r="J3049">
        <v>-7.4040999999999996E-2</v>
      </c>
      <c r="K3049">
        <v>1.25749</v>
      </c>
      <c r="L3049">
        <v>2.1797040000000001</v>
      </c>
      <c r="M3049">
        <v>3.101918</v>
      </c>
      <c r="N3049">
        <v>4.4334480000000003</v>
      </c>
      <c r="O3049">
        <v>12158</v>
      </c>
    </row>
    <row r="3050" spans="1:15">
      <c r="A3050" t="s">
        <v>31</v>
      </c>
      <c r="B3050" t="s">
        <v>40</v>
      </c>
      <c r="C3050" t="s">
        <v>46</v>
      </c>
      <c r="D3050" t="s">
        <v>32</v>
      </c>
      <c r="E3050">
        <v>19</v>
      </c>
      <c r="F3050" t="str">
        <f t="shared" si="47"/>
        <v>Average Per Ton1-in-2June System Peak Day50% Cycling19</v>
      </c>
      <c r="G3050">
        <v>0.1449809</v>
      </c>
      <c r="H3050">
        <v>0.13493040000000001</v>
      </c>
      <c r="I3050">
        <v>69.277699999999996</v>
      </c>
      <c r="J3050">
        <v>0</v>
      </c>
      <c r="K3050">
        <v>0</v>
      </c>
      <c r="L3050">
        <v>0</v>
      </c>
      <c r="M3050">
        <v>0</v>
      </c>
      <c r="N3050">
        <v>0</v>
      </c>
      <c r="O3050">
        <v>12158</v>
      </c>
    </row>
    <row r="3051" spans="1:15">
      <c r="A3051" t="s">
        <v>29</v>
      </c>
      <c r="B3051" t="s">
        <v>40</v>
      </c>
      <c r="C3051" t="s">
        <v>46</v>
      </c>
      <c r="D3051" t="s">
        <v>32</v>
      </c>
      <c r="E3051">
        <v>19</v>
      </c>
      <c r="F3051" t="str">
        <f t="shared" si="47"/>
        <v>Average Per Premise1-in-2June System Peak Day50% Cycling19</v>
      </c>
      <c r="G3051">
        <v>0.59663489999999997</v>
      </c>
      <c r="H3051">
        <v>0.5552745</v>
      </c>
      <c r="I3051">
        <v>69.277699999999996</v>
      </c>
      <c r="J3051">
        <v>0</v>
      </c>
      <c r="K3051">
        <v>0</v>
      </c>
      <c r="L3051">
        <v>0</v>
      </c>
      <c r="M3051">
        <v>0</v>
      </c>
      <c r="N3051">
        <v>0</v>
      </c>
      <c r="O3051">
        <v>12158</v>
      </c>
    </row>
    <row r="3052" spans="1:15">
      <c r="A3052" t="s">
        <v>30</v>
      </c>
      <c r="B3052" t="s">
        <v>40</v>
      </c>
      <c r="C3052" t="s">
        <v>46</v>
      </c>
      <c r="D3052" t="s">
        <v>32</v>
      </c>
      <c r="E3052">
        <v>19</v>
      </c>
      <c r="F3052" t="str">
        <f t="shared" si="47"/>
        <v>Average Per Device1-in-2June System Peak Day50% Cycling19</v>
      </c>
      <c r="G3052">
        <v>0.50761979999999995</v>
      </c>
      <c r="H3052">
        <v>0.47243020000000002</v>
      </c>
      <c r="I3052">
        <v>69.277699999999996</v>
      </c>
      <c r="J3052">
        <v>0</v>
      </c>
      <c r="K3052">
        <v>0</v>
      </c>
      <c r="L3052">
        <v>0</v>
      </c>
      <c r="M3052">
        <v>0</v>
      </c>
      <c r="N3052">
        <v>0</v>
      </c>
      <c r="O3052">
        <v>12158</v>
      </c>
    </row>
    <row r="3053" spans="1:15">
      <c r="A3053" t="s">
        <v>52</v>
      </c>
      <c r="B3053" t="s">
        <v>40</v>
      </c>
      <c r="C3053" t="s">
        <v>46</v>
      </c>
      <c r="D3053" t="s">
        <v>32</v>
      </c>
      <c r="E3053">
        <v>19</v>
      </c>
      <c r="F3053" t="str">
        <f t="shared" si="47"/>
        <v>Aggregate1-in-2June System Peak Day50% Cycling19</v>
      </c>
      <c r="G3053">
        <v>7.2538869999999998</v>
      </c>
      <c r="H3053">
        <v>6.7510279999999998</v>
      </c>
      <c r="I3053">
        <v>69.277699999999996</v>
      </c>
      <c r="J3053">
        <v>0</v>
      </c>
      <c r="K3053">
        <v>0</v>
      </c>
      <c r="L3053">
        <v>0</v>
      </c>
      <c r="M3053">
        <v>0</v>
      </c>
      <c r="N3053">
        <v>0</v>
      </c>
      <c r="O3053">
        <v>12158</v>
      </c>
    </row>
    <row r="3054" spans="1:15">
      <c r="A3054" t="s">
        <v>31</v>
      </c>
      <c r="B3054" t="s">
        <v>40</v>
      </c>
      <c r="C3054" t="s">
        <v>46</v>
      </c>
      <c r="D3054" t="s">
        <v>32</v>
      </c>
      <c r="E3054">
        <v>20</v>
      </c>
      <c r="F3054" t="str">
        <f t="shared" si="47"/>
        <v>Average Per Ton1-in-2June System Peak Day50% Cycling20</v>
      </c>
      <c r="G3054">
        <v>0.14275550000000001</v>
      </c>
      <c r="H3054">
        <v>0.12622120000000001</v>
      </c>
      <c r="I3054">
        <v>67.224299999999999</v>
      </c>
      <c r="J3054">
        <v>0</v>
      </c>
      <c r="K3054">
        <v>0</v>
      </c>
      <c r="L3054">
        <v>0</v>
      </c>
      <c r="M3054">
        <v>0</v>
      </c>
      <c r="N3054">
        <v>0</v>
      </c>
      <c r="O3054">
        <v>12158</v>
      </c>
    </row>
    <row r="3055" spans="1:15">
      <c r="A3055" t="s">
        <v>29</v>
      </c>
      <c r="B3055" t="s">
        <v>40</v>
      </c>
      <c r="C3055" t="s">
        <v>46</v>
      </c>
      <c r="D3055" t="s">
        <v>32</v>
      </c>
      <c r="E3055">
        <v>20</v>
      </c>
      <c r="F3055" t="str">
        <f t="shared" si="47"/>
        <v>Average Per Premise1-in-2June System Peak Day50% Cycling20</v>
      </c>
      <c r="G3055">
        <v>0.58747689999999997</v>
      </c>
      <c r="H3055">
        <v>0.51943379999999995</v>
      </c>
      <c r="I3055">
        <v>67.224299999999999</v>
      </c>
      <c r="J3055">
        <v>0</v>
      </c>
      <c r="K3055">
        <v>0</v>
      </c>
      <c r="L3055">
        <v>0</v>
      </c>
      <c r="M3055">
        <v>0</v>
      </c>
      <c r="N3055">
        <v>0</v>
      </c>
      <c r="O3055">
        <v>12158</v>
      </c>
    </row>
    <row r="3056" spans="1:15">
      <c r="A3056" t="s">
        <v>30</v>
      </c>
      <c r="B3056" t="s">
        <v>40</v>
      </c>
      <c r="C3056" t="s">
        <v>46</v>
      </c>
      <c r="D3056" t="s">
        <v>32</v>
      </c>
      <c r="E3056">
        <v>20</v>
      </c>
      <c r="F3056" t="str">
        <f t="shared" si="47"/>
        <v>Average Per Device1-in-2June System Peak Day50% Cycling20</v>
      </c>
      <c r="G3056">
        <v>0.4998282</v>
      </c>
      <c r="H3056">
        <v>0.44193680000000002</v>
      </c>
      <c r="I3056">
        <v>67.224299999999999</v>
      </c>
      <c r="J3056">
        <v>0</v>
      </c>
      <c r="K3056">
        <v>0</v>
      </c>
      <c r="L3056">
        <v>0</v>
      </c>
      <c r="M3056">
        <v>0</v>
      </c>
      <c r="N3056">
        <v>0</v>
      </c>
      <c r="O3056">
        <v>12158</v>
      </c>
    </row>
    <row r="3057" spans="1:15">
      <c r="A3057" t="s">
        <v>52</v>
      </c>
      <c r="B3057" t="s">
        <v>40</v>
      </c>
      <c r="C3057" t="s">
        <v>46</v>
      </c>
      <c r="D3057" t="s">
        <v>32</v>
      </c>
      <c r="E3057">
        <v>20</v>
      </c>
      <c r="F3057" t="str">
        <f t="shared" si="47"/>
        <v>Aggregate1-in-2June System Peak Day50% Cycling20</v>
      </c>
      <c r="G3057">
        <v>7.1425450000000001</v>
      </c>
      <c r="H3057">
        <v>6.315277</v>
      </c>
      <c r="I3057">
        <v>67.224299999999999</v>
      </c>
      <c r="J3057">
        <v>0</v>
      </c>
      <c r="K3057">
        <v>0</v>
      </c>
      <c r="L3057">
        <v>0</v>
      </c>
      <c r="M3057">
        <v>0</v>
      </c>
      <c r="N3057">
        <v>0</v>
      </c>
      <c r="O3057">
        <v>12158</v>
      </c>
    </row>
    <row r="3058" spans="1:15">
      <c r="A3058" t="s">
        <v>31</v>
      </c>
      <c r="B3058" t="s">
        <v>40</v>
      </c>
      <c r="C3058" t="s">
        <v>46</v>
      </c>
      <c r="D3058" t="s">
        <v>32</v>
      </c>
      <c r="E3058">
        <v>21</v>
      </c>
      <c r="F3058" t="str">
        <f t="shared" si="47"/>
        <v>Average Per Ton1-in-2June System Peak Day50% Cycling21</v>
      </c>
      <c r="G3058">
        <v>0.13172410000000001</v>
      </c>
      <c r="H3058">
        <v>0.119492</v>
      </c>
      <c r="I3058">
        <v>65.239500000000007</v>
      </c>
      <c r="J3058">
        <v>0</v>
      </c>
      <c r="K3058">
        <v>0</v>
      </c>
      <c r="L3058">
        <v>0</v>
      </c>
      <c r="M3058">
        <v>0</v>
      </c>
      <c r="N3058">
        <v>0</v>
      </c>
      <c r="O3058">
        <v>12158</v>
      </c>
    </row>
    <row r="3059" spans="1:15">
      <c r="A3059" t="s">
        <v>29</v>
      </c>
      <c r="B3059" t="s">
        <v>40</v>
      </c>
      <c r="C3059" t="s">
        <v>46</v>
      </c>
      <c r="D3059" t="s">
        <v>32</v>
      </c>
      <c r="E3059">
        <v>21</v>
      </c>
      <c r="F3059" t="str">
        <f t="shared" si="47"/>
        <v>Average Per Premise1-in-2June System Peak Day50% Cycling21</v>
      </c>
      <c r="G3059">
        <v>0.54207959999999999</v>
      </c>
      <c r="H3059">
        <v>0.4917414</v>
      </c>
      <c r="I3059">
        <v>65.239500000000007</v>
      </c>
      <c r="J3059">
        <v>0</v>
      </c>
      <c r="K3059">
        <v>0</v>
      </c>
      <c r="L3059">
        <v>0</v>
      </c>
      <c r="M3059">
        <v>0</v>
      </c>
      <c r="N3059">
        <v>0</v>
      </c>
      <c r="O3059">
        <v>12158</v>
      </c>
    </row>
    <row r="3060" spans="1:15">
      <c r="A3060" t="s">
        <v>30</v>
      </c>
      <c r="B3060" t="s">
        <v>40</v>
      </c>
      <c r="C3060" t="s">
        <v>46</v>
      </c>
      <c r="D3060" t="s">
        <v>32</v>
      </c>
      <c r="E3060">
        <v>21</v>
      </c>
      <c r="F3060" t="str">
        <f t="shared" si="47"/>
        <v>Average Per Device1-in-2June System Peak Day50% Cycling21</v>
      </c>
      <c r="G3060">
        <v>0.4612039</v>
      </c>
      <c r="H3060">
        <v>0.41837590000000002</v>
      </c>
      <c r="I3060">
        <v>65.239500000000007</v>
      </c>
      <c r="J3060">
        <v>0</v>
      </c>
      <c r="K3060">
        <v>0</v>
      </c>
      <c r="L3060">
        <v>0</v>
      </c>
      <c r="M3060">
        <v>0</v>
      </c>
      <c r="N3060">
        <v>0</v>
      </c>
      <c r="O3060">
        <v>12158</v>
      </c>
    </row>
    <row r="3061" spans="1:15">
      <c r="A3061" t="s">
        <v>52</v>
      </c>
      <c r="B3061" t="s">
        <v>40</v>
      </c>
      <c r="C3061" t="s">
        <v>46</v>
      </c>
      <c r="D3061" t="s">
        <v>32</v>
      </c>
      <c r="E3061">
        <v>21</v>
      </c>
      <c r="F3061" t="str">
        <f t="shared" si="47"/>
        <v>Aggregate1-in-2June System Peak Day50% Cycling21</v>
      </c>
      <c r="G3061">
        <v>6.5906039999999999</v>
      </c>
      <c r="H3061">
        <v>5.9785909999999998</v>
      </c>
      <c r="I3061">
        <v>65.239500000000007</v>
      </c>
      <c r="J3061">
        <v>0</v>
      </c>
      <c r="K3061">
        <v>0</v>
      </c>
      <c r="L3061">
        <v>0</v>
      </c>
      <c r="M3061">
        <v>0</v>
      </c>
      <c r="N3061">
        <v>0</v>
      </c>
      <c r="O3061">
        <v>12158</v>
      </c>
    </row>
    <row r="3062" spans="1:15">
      <c r="A3062" t="s">
        <v>31</v>
      </c>
      <c r="B3062" t="s">
        <v>40</v>
      </c>
      <c r="C3062" t="s">
        <v>46</v>
      </c>
      <c r="D3062" t="s">
        <v>32</v>
      </c>
      <c r="E3062">
        <v>22</v>
      </c>
      <c r="F3062" t="str">
        <f t="shared" si="47"/>
        <v>Average Per Ton1-in-2June System Peak Day50% Cycling22</v>
      </c>
      <c r="G3062">
        <v>0.11450539999999999</v>
      </c>
      <c r="H3062">
        <v>0.10736030000000001</v>
      </c>
      <c r="I3062">
        <v>64.721199999999996</v>
      </c>
      <c r="J3062">
        <v>0</v>
      </c>
      <c r="K3062">
        <v>0</v>
      </c>
      <c r="L3062">
        <v>0</v>
      </c>
      <c r="M3062">
        <v>0</v>
      </c>
      <c r="N3062">
        <v>0</v>
      </c>
      <c r="O3062">
        <v>12158</v>
      </c>
    </row>
    <row r="3063" spans="1:15">
      <c r="A3063" t="s">
        <v>29</v>
      </c>
      <c r="B3063" t="s">
        <v>40</v>
      </c>
      <c r="C3063" t="s">
        <v>46</v>
      </c>
      <c r="D3063" t="s">
        <v>32</v>
      </c>
      <c r="E3063">
        <v>22</v>
      </c>
      <c r="F3063" t="str">
        <f t="shared" si="47"/>
        <v>Average Per Premise1-in-2June System Peak Day50% Cycling22</v>
      </c>
      <c r="G3063">
        <v>0.47122019999999998</v>
      </c>
      <c r="H3063">
        <v>0.44181599999999999</v>
      </c>
      <c r="I3063">
        <v>64.721199999999996</v>
      </c>
      <c r="J3063">
        <v>0</v>
      </c>
      <c r="K3063">
        <v>0</v>
      </c>
      <c r="L3063">
        <v>0</v>
      </c>
      <c r="M3063">
        <v>0</v>
      </c>
      <c r="N3063">
        <v>0</v>
      </c>
      <c r="O3063">
        <v>12158</v>
      </c>
    </row>
    <row r="3064" spans="1:15">
      <c r="A3064" t="s">
        <v>30</v>
      </c>
      <c r="B3064" t="s">
        <v>40</v>
      </c>
      <c r="C3064" t="s">
        <v>46</v>
      </c>
      <c r="D3064" t="s">
        <v>32</v>
      </c>
      <c r="E3064">
        <v>22</v>
      </c>
      <c r="F3064" t="str">
        <f t="shared" si="47"/>
        <v>Average Per Device1-in-2June System Peak Day50% Cycling22</v>
      </c>
      <c r="G3064">
        <v>0.40091640000000001</v>
      </c>
      <c r="H3064">
        <v>0.37589919999999999</v>
      </c>
      <c r="I3064">
        <v>64.721199999999996</v>
      </c>
      <c r="J3064">
        <v>0</v>
      </c>
      <c r="K3064">
        <v>0</v>
      </c>
      <c r="L3064">
        <v>0</v>
      </c>
      <c r="M3064">
        <v>0</v>
      </c>
      <c r="N3064">
        <v>0</v>
      </c>
      <c r="O3064">
        <v>12158</v>
      </c>
    </row>
    <row r="3065" spans="1:15">
      <c r="A3065" t="s">
        <v>52</v>
      </c>
      <c r="B3065" t="s">
        <v>40</v>
      </c>
      <c r="C3065" t="s">
        <v>46</v>
      </c>
      <c r="D3065" t="s">
        <v>32</v>
      </c>
      <c r="E3065">
        <v>22</v>
      </c>
      <c r="F3065" t="str">
        <f t="shared" si="47"/>
        <v>Aggregate1-in-2June System Peak Day50% Cycling22</v>
      </c>
      <c r="G3065">
        <v>5.729095</v>
      </c>
      <c r="H3065">
        <v>5.3715989999999998</v>
      </c>
      <c r="I3065">
        <v>64.721199999999996</v>
      </c>
      <c r="J3065">
        <v>0</v>
      </c>
      <c r="K3065">
        <v>0</v>
      </c>
      <c r="L3065">
        <v>0</v>
      </c>
      <c r="M3065">
        <v>0</v>
      </c>
      <c r="N3065">
        <v>0</v>
      </c>
      <c r="O3065">
        <v>12158</v>
      </c>
    </row>
    <row r="3066" spans="1:15">
      <c r="A3066" t="s">
        <v>31</v>
      </c>
      <c r="B3066" t="s">
        <v>40</v>
      </c>
      <c r="C3066" t="s">
        <v>46</v>
      </c>
      <c r="D3066" t="s">
        <v>32</v>
      </c>
      <c r="E3066">
        <v>23</v>
      </c>
      <c r="F3066" t="str">
        <f t="shared" si="47"/>
        <v>Average Per Ton1-in-2June System Peak Day50% Cycling23</v>
      </c>
      <c r="G3066">
        <v>9.3060599999999993E-2</v>
      </c>
      <c r="H3066">
        <v>8.9257400000000001E-2</v>
      </c>
      <c r="I3066">
        <v>63.967300000000002</v>
      </c>
      <c r="J3066">
        <v>0</v>
      </c>
      <c r="K3066">
        <v>0</v>
      </c>
      <c r="L3066">
        <v>0</v>
      </c>
      <c r="M3066">
        <v>0</v>
      </c>
      <c r="N3066">
        <v>0</v>
      </c>
      <c r="O3066">
        <v>12158</v>
      </c>
    </row>
    <row r="3067" spans="1:15">
      <c r="A3067" t="s">
        <v>29</v>
      </c>
      <c r="B3067" t="s">
        <v>40</v>
      </c>
      <c r="C3067" t="s">
        <v>46</v>
      </c>
      <c r="D3067" t="s">
        <v>32</v>
      </c>
      <c r="E3067">
        <v>23</v>
      </c>
      <c r="F3067" t="str">
        <f t="shared" si="47"/>
        <v>Average Per Premise1-in-2June System Peak Day50% Cycling23</v>
      </c>
      <c r="G3067">
        <v>0.38296910000000001</v>
      </c>
      <c r="H3067">
        <v>0.36731789999999997</v>
      </c>
      <c r="I3067">
        <v>63.967300000000002</v>
      </c>
      <c r="J3067">
        <v>0</v>
      </c>
      <c r="K3067">
        <v>0</v>
      </c>
      <c r="L3067">
        <v>0</v>
      </c>
      <c r="M3067">
        <v>0</v>
      </c>
      <c r="N3067">
        <v>0</v>
      </c>
      <c r="O3067">
        <v>12158</v>
      </c>
    </row>
    <row r="3068" spans="1:15">
      <c r="A3068" t="s">
        <v>30</v>
      </c>
      <c r="B3068" t="s">
        <v>40</v>
      </c>
      <c r="C3068" t="s">
        <v>46</v>
      </c>
      <c r="D3068" t="s">
        <v>32</v>
      </c>
      <c r="E3068">
        <v>23</v>
      </c>
      <c r="F3068" t="str">
        <f t="shared" si="47"/>
        <v>Average Per Device1-in-2June System Peak Day50% Cycling23</v>
      </c>
      <c r="G3068">
        <v>0.32583190000000001</v>
      </c>
      <c r="H3068">
        <v>0.31251580000000001</v>
      </c>
      <c r="I3068">
        <v>63.967300000000002</v>
      </c>
      <c r="J3068">
        <v>0</v>
      </c>
      <c r="K3068">
        <v>0</v>
      </c>
      <c r="L3068">
        <v>0</v>
      </c>
      <c r="M3068">
        <v>0</v>
      </c>
      <c r="N3068">
        <v>0</v>
      </c>
      <c r="O3068">
        <v>12158</v>
      </c>
    </row>
    <row r="3069" spans="1:15">
      <c r="A3069" t="s">
        <v>52</v>
      </c>
      <c r="B3069" t="s">
        <v>40</v>
      </c>
      <c r="C3069" t="s">
        <v>46</v>
      </c>
      <c r="D3069" t="s">
        <v>32</v>
      </c>
      <c r="E3069">
        <v>23</v>
      </c>
      <c r="F3069" t="str">
        <f t="shared" si="47"/>
        <v>Aggregate1-in-2June System Peak Day50% Cycling23</v>
      </c>
      <c r="G3069">
        <v>4.6561380000000003</v>
      </c>
      <c r="H3069">
        <v>4.4658509999999998</v>
      </c>
      <c r="I3069">
        <v>63.967300000000002</v>
      </c>
      <c r="J3069">
        <v>0</v>
      </c>
      <c r="K3069">
        <v>0</v>
      </c>
      <c r="L3069">
        <v>0</v>
      </c>
      <c r="M3069">
        <v>0</v>
      </c>
      <c r="N3069">
        <v>0</v>
      </c>
      <c r="O3069">
        <v>12158</v>
      </c>
    </row>
    <row r="3070" spans="1:15">
      <c r="A3070" t="s">
        <v>31</v>
      </c>
      <c r="B3070" t="s">
        <v>40</v>
      </c>
      <c r="C3070" t="s">
        <v>46</v>
      </c>
      <c r="D3070" t="s">
        <v>32</v>
      </c>
      <c r="E3070">
        <v>24</v>
      </c>
      <c r="F3070" t="str">
        <f t="shared" si="47"/>
        <v>Average Per Ton1-in-2June System Peak Day50% Cycling24</v>
      </c>
      <c r="G3070">
        <v>7.6882699999999998E-2</v>
      </c>
      <c r="H3070">
        <v>7.3057999999999998E-2</v>
      </c>
      <c r="I3070">
        <v>63.276200000000003</v>
      </c>
      <c r="J3070">
        <v>0</v>
      </c>
      <c r="K3070">
        <v>0</v>
      </c>
      <c r="L3070">
        <v>0</v>
      </c>
      <c r="M3070">
        <v>0</v>
      </c>
      <c r="N3070">
        <v>0</v>
      </c>
      <c r="O3070">
        <v>12158</v>
      </c>
    </row>
    <row r="3071" spans="1:15">
      <c r="A3071" t="s">
        <v>29</v>
      </c>
      <c r="B3071" t="s">
        <v>40</v>
      </c>
      <c r="C3071" t="s">
        <v>46</v>
      </c>
      <c r="D3071" t="s">
        <v>32</v>
      </c>
      <c r="E3071">
        <v>24</v>
      </c>
      <c r="F3071" t="str">
        <f t="shared" si="47"/>
        <v>Average Per Premise1-in-2June System Peak Day50% Cycling24</v>
      </c>
      <c r="G3071">
        <v>0.31639289999999998</v>
      </c>
      <c r="H3071">
        <v>0.30065320000000001</v>
      </c>
      <c r="I3071">
        <v>63.276200000000003</v>
      </c>
      <c r="J3071">
        <v>0</v>
      </c>
      <c r="K3071">
        <v>0</v>
      </c>
      <c r="L3071">
        <v>0</v>
      </c>
      <c r="M3071">
        <v>0</v>
      </c>
      <c r="N3071">
        <v>0</v>
      </c>
      <c r="O3071">
        <v>12158</v>
      </c>
    </row>
    <row r="3072" spans="1:15">
      <c r="A3072" t="s">
        <v>30</v>
      </c>
      <c r="B3072" t="s">
        <v>40</v>
      </c>
      <c r="C3072" t="s">
        <v>46</v>
      </c>
      <c r="D3072" t="s">
        <v>32</v>
      </c>
      <c r="E3072">
        <v>24</v>
      </c>
      <c r="F3072" t="str">
        <f t="shared" si="47"/>
        <v>Average Per Device1-in-2June System Peak Day50% Cycling24</v>
      </c>
      <c r="G3072">
        <v>0.2691886</v>
      </c>
      <c r="H3072">
        <v>0.2557972</v>
      </c>
      <c r="I3072">
        <v>63.276200000000003</v>
      </c>
      <c r="J3072">
        <v>0</v>
      </c>
      <c r="K3072">
        <v>0</v>
      </c>
      <c r="L3072">
        <v>0</v>
      </c>
      <c r="M3072">
        <v>0</v>
      </c>
      <c r="N3072">
        <v>0</v>
      </c>
      <c r="O3072">
        <v>12158</v>
      </c>
    </row>
    <row r="3073" spans="1:15">
      <c r="A3073" t="s">
        <v>52</v>
      </c>
      <c r="B3073" t="s">
        <v>40</v>
      </c>
      <c r="C3073" t="s">
        <v>46</v>
      </c>
      <c r="D3073" t="s">
        <v>32</v>
      </c>
      <c r="E3073">
        <v>24</v>
      </c>
      <c r="F3073" t="str">
        <f t="shared" si="47"/>
        <v>Aggregate1-in-2June System Peak Day50% Cycling24</v>
      </c>
      <c r="G3073">
        <v>3.846705</v>
      </c>
      <c r="H3073">
        <v>3.6553420000000001</v>
      </c>
      <c r="I3073">
        <v>63.276200000000003</v>
      </c>
      <c r="J3073">
        <v>0</v>
      </c>
      <c r="K3073">
        <v>0</v>
      </c>
      <c r="L3073">
        <v>0</v>
      </c>
      <c r="M3073">
        <v>0</v>
      </c>
      <c r="N3073">
        <v>0</v>
      </c>
      <c r="O3073">
        <v>12158</v>
      </c>
    </row>
    <row r="3074" spans="1:15">
      <c r="A3074" t="s">
        <v>31</v>
      </c>
      <c r="B3074" t="s">
        <v>40</v>
      </c>
      <c r="C3074" t="s">
        <v>46</v>
      </c>
      <c r="D3074" t="s">
        <v>27</v>
      </c>
      <c r="E3074">
        <v>1</v>
      </c>
      <c r="F3074" t="str">
        <f t="shared" si="47"/>
        <v>Average Per Ton1-in-2June System Peak DayAll1</v>
      </c>
      <c r="G3074">
        <v>5.4177599999999999E-2</v>
      </c>
      <c r="H3074">
        <v>5.4177599999999999E-2</v>
      </c>
      <c r="I3074">
        <v>63.225200000000001</v>
      </c>
      <c r="J3074">
        <v>0</v>
      </c>
      <c r="K3074">
        <v>0</v>
      </c>
      <c r="L3074">
        <v>0</v>
      </c>
      <c r="M3074">
        <v>0</v>
      </c>
      <c r="N3074">
        <v>0</v>
      </c>
      <c r="O3074">
        <v>23602</v>
      </c>
    </row>
    <row r="3075" spans="1:15">
      <c r="A3075" t="s">
        <v>29</v>
      </c>
      <c r="B3075" t="s">
        <v>40</v>
      </c>
      <c r="C3075" t="s">
        <v>46</v>
      </c>
      <c r="D3075" t="s">
        <v>27</v>
      </c>
      <c r="E3075">
        <v>1</v>
      </c>
      <c r="F3075" t="str">
        <f t="shared" ref="F3075:F3138" si="48">CONCATENATE(A3075,B3075,C3075,D3075,E3075)</f>
        <v>Average Per Premise1-in-2June System Peak DayAll1</v>
      </c>
      <c r="G3075">
        <v>0.2322391</v>
      </c>
      <c r="H3075">
        <v>0.2322391</v>
      </c>
      <c r="I3075">
        <v>63.225200000000001</v>
      </c>
      <c r="J3075">
        <v>0</v>
      </c>
      <c r="K3075">
        <v>0</v>
      </c>
      <c r="L3075">
        <v>0</v>
      </c>
      <c r="M3075">
        <v>0</v>
      </c>
      <c r="N3075">
        <v>0</v>
      </c>
      <c r="O3075">
        <v>23602</v>
      </c>
    </row>
    <row r="3076" spans="1:15">
      <c r="A3076" t="s">
        <v>30</v>
      </c>
      <c r="B3076" t="s">
        <v>40</v>
      </c>
      <c r="C3076" t="s">
        <v>46</v>
      </c>
      <c r="D3076" t="s">
        <v>27</v>
      </c>
      <c r="E3076">
        <v>1</v>
      </c>
      <c r="F3076" t="str">
        <f t="shared" si="48"/>
        <v>Average Per Device1-in-2June System Peak DayAll1</v>
      </c>
      <c r="G3076">
        <v>0.19301740000000001</v>
      </c>
      <c r="H3076">
        <v>0.19301740000000001</v>
      </c>
      <c r="I3076">
        <v>63.225200000000001</v>
      </c>
      <c r="J3076">
        <v>0</v>
      </c>
      <c r="K3076">
        <v>0</v>
      </c>
      <c r="L3076">
        <v>0</v>
      </c>
      <c r="M3076">
        <v>0</v>
      </c>
      <c r="N3076">
        <v>0</v>
      </c>
      <c r="O3076">
        <v>23602</v>
      </c>
    </row>
    <row r="3077" spans="1:15">
      <c r="A3077" t="s">
        <v>52</v>
      </c>
      <c r="B3077" t="s">
        <v>40</v>
      </c>
      <c r="C3077" t="s">
        <v>46</v>
      </c>
      <c r="D3077" t="s">
        <v>27</v>
      </c>
      <c r="E3077">
        <v>1</v>
      </c>
      <c r="F3077" t="str">
        <f t="shared" si="48"/>
        <v>Aggregate1-in-2June System Peak DayAll1</v>
      </c>
      <c r="G3077">
        <v>5.4813070000000002</v>
      </c>
      <c r="H3077">
        <v>5.4813070000000002</v>
      </c>
      <c r="I3077">
        <v>63.225200000000001</v>
      </c>
      <c r="J3077">
        <v>0</v>
      </c>
      <c r="K3077">
        <v>0</v>
      </c>
      <c r="L3077">
        <v>0</v>
      </c>
      <c r="M3077">
        <v>0</v>
      </c>
      <c r="N3077">
        <v>0</v>
      </c>
      <c r="O3077">
        <v>23602</v>
      </c>
    </row>
    <row r="3078" spans="1:15">
      <c r="A3078" t="s">
        <v>31</v>
      </c>
      <c r="B3078" t="s">
        <v>40</v>
      </c>
      <c r="C3078" t="s">
        <v>46</v>
      </c>
      <c r="D3078" t="s">
        <v>27</v>
      </c>
      <c r="E3078">
        <v>2</v>
      </c>
      <c r="F3078" t="str">
        <f t="shared" si="48"/>
        <v>Average Per Ton1-in-2June System Peak DayAll2</v>
      </c>
      <c r="G3078">
        <v>4.69773E-2</v>
      </c>
      <c r="H3078">
        <v>4.69773E-2</v>
      </c>
      <c r="I3078">
        <v>61.207700000000003</v>
      </c>
      <c r="J3078">
        <v>0</v>
      </c>
      <c r="K3078">
        <v>0</v>
      </c>
      <c r="L3078">
        <v>0</v>
      </c>
      <c r="M3078">
        <v>0</v>
      </c>
      <c r="N3078">
        <v>0</v>
      </c>
      <c r="O3078">
        <v>23602</v>
      </c>
    </row>
    <row r="3079" spans="1:15">
      <c r="A3079" t="s">
        <v>29</v>
      </c>
      <c r="B3079" t="s">
        <v>40</v>
      </c>
      <c r="C3079" t="s">
        <v>46</v>
      </c>
      <c r="D3079" t="s">
        <v>27</v>
      </c>
      <c r="E3079">
        <v>2</v>
      </c>
      <c r="F3079" t="str">
        <f t="shared" si="48"/>
        <v>Average Per Premise1-in-2June System Peak DayAll2</v>
      </c>
      <c r="G3079">
        <v>0.201374</v>
      </c>
      <c r="H3079">
        <v>0.201374</v>
      </c>
      <c r="I3079">
        <v>61.207700000000003</v>
      </c>
      <c r="J3079">
        <v>0</v>
      </c>
      <c r="K3079">
        <v>0</v>
      </c>
      <c r="L3079">
        <v>0</v>
      </c>
      <c r="M3079">
        <v>0</v>
      </c>
      <c r="N3079">
        <v>0</v>
      </c>
      <c r="O3079">
        <v>23602</v>
      </c>
    </row>
    <row r="3080" spans="1:15">
      <c r="A3080" t="s">
        <v>30</v>
      </c>
      <c r="B3080" t="s">
        <v>40</v>
      </c>
      <c r="C3080" t="s">
        <v>46</v>
      </c>
      <c r="D3080" t="s">
        <v>27</v>
      </c>
      <c r="E3080">
        <v>2</v>
      </c>
      <c r="F3080" t="str">
        <f t="shared" si="48"/>
        <v>Average Per Device1-in-2June System Peak DayAll2</v>
      </c>
      <c r="G3080">
        <v>0.16736490000000001</v>
      </c>
      <c r="H3080">
        <v>0.16736490000000001</v>
      </c>
      <c r="I3080">
        <v>61.207700000000003</v>
      </c>
      <c r="J3080">
        <v>0</v>
      </c>
      <c r="K3080">
        <v>0</v>
      </c>
      <c r="L3080">
        <v>0</v>
      </c>
      <c r="M3080">
        <v>0</v>
      </c>
      <c r="N3080">
        <v>0</v>
      </c>
      <c r="O3080">
        <v>23602</v>
      </c>
    </row>
    <row r="3081" spans="1:15">
      <c r="A3081" t="s">
        <v>52</v>
      </c>
      <c r="B3081" t="s">
        <v>40</v>
      </c>
      <c r="C3081" t="s">
        <v>46</v>
      </c>
      <c r="D3081" t="s">
        <v>27</v>
      </c>
      <c r="E3081">
        <v>2</v>
      </c>
      <c r="F3081" t="str">
        <f t="shared" si="48"/>
        <v>Aggregate1-in-2June System Peak DayAll2</v>
      </c>
      <c r="G3081">
        <v>4.7528280000000001</v>
      </c>
      <c r="H3081">
        <v>4.7528280000000001</v>
      </c>
      <c r="I3081">
        <v>61.207700000000003</v>
      </c>
      <c r="J3081">
        <v>0</v>
      </c>
      <c r="K3081">
        <v>0</v>
      </c>
      <c r="L3081">
        <v>0</v>
      </c>
      <c r="M3081">
        <v>0</v>
      </c>
      <c r="N3081">
        <v>0</v>
      </c>
      <c r="O3081">
        <v>23602</v>
      </c>
    </row>
    <row r="3082" spans="1:15">
      <c r="A3082" t="s">
        <v>31</v>
      </c>
      <c r="B3082" t="s">
        <v>40</v>
      </c>
      <c r="C3082" t="s">
        <v>46</v>
      </c>
      <c r="D3082" t="s">
        <v>27</v>
      </c>
      <c r="E3082">
        <v>3</v>
      </c>
      <c r="F3082" t="str">
        <f t="shared" si="48"/>
        <v>Average Per Ton1-in-2June System Peak DayAll3</v>
      </c>
      <c r="G3082">
        <v>4.2584400000000001E-2</v>
      </c>
      <c r="H3082">
        <v>4.2584400000000001E-2</v>
      </c>
      <c r="I3082">
        <v>61.406799999999997</v>
      </c>
      <c r="J3082">
        <v>0</v>
      </c>
      <c r="K3082">
        <v>0</v>
      </c>
      <c r="L3082">
        <v>0</v>
      </c>
      <c r="M3082">
        <v>0</v>
      </c>
      <c r="N3082">
        <v>0</v>
      </c>
      <c r="O3082">
        <v>23602</v>
      </c>
    </row>
    <row r="3083" spans="1:15">
      <c r="A3083" t="s">
        <v>29</v>
      </c>
      <c r="B3083" t="s">
        <v>40</v>
      </c>
      <c r="C3083" t="s">
        <v>46</v>
      </c>
      <c r="D3083" t="s">
        <v>27</v>
      </c>
      <c r="E3083">
        <v>3</v>
      </c>
      <c r="F3083" t="str">
        <f t="shared" si="48"/>
        <v>Average Per Premise1-in-2June System Peak DayAll3</v>
      </c>
      <c r="G3083">
        <v>0.18254319999999999</v>
      </c>
      <c r="H3083">
        <v>0.18254319999999999</v>
      </c>
      <c r="I3083">
        <v>61.406799999999997</v>
      </c>
      <c r="J3083">
        <v>0</v>
      </c>
      <c r="K3083">
        <v>0</v>
      </c>
      <c r="L3083">
        <v>0</v>
      </c>
      <c r="M3083">
        <v>0</v>
      </c>
      <c r="N3083">
        <v>0</v>
      </c>
      <c r="O3083">
        <v>23602</v>
      </c>
    </row>
    <row r="3084" spans="1:15">
      <c r="A3084" t="s">
        <v>30</v>
      </c>
      <c r="B3084" t="s">
        <v>40</v>
      </c>
      <c r="C3084" t="s">
        <v>46</v>
      </c>
      <c r="D3084" t="s">
        <v>27</v>
      </c>
      <c r="E3084">
        <v>3</v>
      </c>
      <c r="F3084" t="str">
        <f t="shared" si="48"/>
        <v>Average Per Device1-in-2June System Peak DayAll3</v>
      </c>
      <c r="G3084">
        <v>0.1517144</v>
      </c>
      <c r="H3084">
        <v>0.1517144</v>
      </c>
      <c r="I3084">
        <v>61.406799999999997</v>
      </c>
      <c r="J3084">
        <v>0</v>
      </c>
      <c r="K3084">
        <v>0</v>
      </c>
      <c r="L3084">
        <v>0</v>
      </c>
      <c r="M3084">
        <v>0</v>
      </c>
      <c r="N3084">
        <v>0</v>
      </c>
      <c r="O3084">
        <v>23602</v>
      </c>
    </row>
    <row r="3085" spans="1:15">
      <c r="A3085" t="s">
        <v>52</v>
      </c>
      <c r="B3085" t="s">
        <v>40</v>
      </c>
      <c r="C3085" t="s">
        <v>46</v>
      </c>
      <c r="D3085" t="s">
        <v>27</v>
      </c>
      <c r="E3085">
        <v>3</v>
      </c>
      <c r="F3085" t="str">
        <f t="shared" si="48"/>
        <v>Aggregate1-in-2June System Peak DayAll3</v>
      </c>
      <c r="G3085">
        <v>4.3083850000000004</v>
      </c>
      <c r="H3085">
        <v>4.3083850000000004</v>
      </c>
      <c r="I3085">
        <v>61.406799999999997</v>
      </c>
      <c r="J3085">
        <v>0</v>
      </c>
      <c r="K3085">
        <v>0</v>
      </c>
      <c r="L3085">
        <v>0</v>
      </c>
      <c r="M3085">
        <v>0</v>
      </c>
      <c r="N3085">
        <v>0</v>
      </c>
      <c r="O3085">
        <v>23602</v>
      </c>
    </row>
    <row r="3086" spans="1:15">
      <c r="A3086" t="s">
        <v>31</v>
      </c>
      <c r="B3086" t="s">
        <v>40</v>
      </c>
      <c r="C3086" t="s">
        <v>46</v>
      </c>
      <c r="D3086" t="s">
        <v>27</v>
      </c>
      <c r="E3086">
        <v>4</v>
      </c>
      <c r="F3086" t="str">
        <f t="shared" si="48"/>
        <v>Average Per Ton1-in-2June System Peak DayAll4</v>
      </c>
      <c r="G3086">
        <v>3.8571399999999999E-2</v>
      </c>
      <c r="H3086">
        <v>3.8571399999999999E-2</v>
      </c>
      <c r="I3086">
        <v>61.972799999999999</v>
      </c>
      <c r="J3086">
        <v>0</v>
      </c>
      <c r="K3086">
        <v>0</v>
      </c>
      <c r="L3086">
        <v>0</v>
      </c>
      <c r="M3086">
        <v>0</v>
      </c>
      <c r="N3086">
        <v>0</v>
      </c>
      <c r="O3086">
        <v>23602</v>
      </c>
    </row>
    <row r="3087" spans="1:15">
      <c r="A3087" t="s">
        <v>29</v>
      </c>
      <c r="B3087" t="s">
        <v>40</v>
      </c>
      <c r="C3087" t="s">
        <v>46</v>
      </c>
      <c r="D3087" t="s">
        <v>27</v>
      </c>
      <c r="E3087">
        <v>4</v>
      </c>
      <c r="F3087" t="str">
        <f t="shared" si="48"/>
        <v>Average Per Premise1-in-2June System Peak DayAll4</v>
      </c>
      <c r="G3087">
        <v>0.16534090000000001</v>
      </c>
      <c r="H3087">
        <v>0.16534090000000001</v>
      </c>
      <c r="I3087">
        <v>61.972799999999999</v>
      </c>
      <c r="J3087">
        <v>0</v>
      </c>
      <c r="K3087">
        <v>0</v>
      </c>
      <c r="L3087">
        <v>0</v>
      </c>
      <c r="M3087">
        <v>0</v>
      </c>
      <c r="N3087">
        <v>0</v>
      </c>
      <c r="O3087">
        <v>23602</v>
      </c>
    </row>
    <row r="3088" spans="1:15">
      <c r="A3088" t="s">
        <v>30</v>
      </c>
      <c r="B3088" t="s">
        <v>40</v>
      </c>
      <c r="C3088" t="s">
        <v>46</v>
      </c>
      <c r="D3088" t="s">
        <v>27</v>
      </c>
      <c r="E3088">
        <v>4</v>
      </c>
      <c r="F3088" t="str">
        <f t="shared" si="48"/>
        <v>Average Per Device1-in-2June System Peak DayAll4</v>
      </c>
      <c r="G3088">
        <v>0.13741729999999999</v>
      </c>
      <c r="H3088">
        <v>0.13741729999999999</v>
      </c>
      <c r="I3088">
        <v>61.972799999999999</v>
      </c>
      <c r="J3088">
        <v>0</v>
      </c>
      <c r="K3088">
        <v>0</v>
      </c>
      <c r="L3088">
        <v>0</v>
      </c>
      <c r="M3088">
        <v>0</v>
      </c>
      <c r="N3088">
        <v>0</v>
      </c>
      <c r="O3088">
        <v>23602</v>
      </c>
    </row>
    <row r="3089" spans="1:15">
      <c r="A3089" t="s">
        <v>52</v>
      </c>
      <c r="B3089" t="s">
        <v>40</v>
      </c>
      <c r="C3089" t="s">
        <v>46</v>
      </c>
      <c r="D3089" t="s">
        <v>27</v>
      </c>
      <c r="E3089">
        <v>4</v>
      </c>
      <c r="F3089" t="str">
        <f t="shared" si="48"/>
        <v>Aggregate1-in-2June System Peak DayAll4</v>
      </c>
      <c r="G3089">
        <v>3.902377</v>
      </c>
      <c r="H3089">
        <v>3.902377</v>
      </c>
      <c r="I3089">
        <v>61.972799999999999</v>
      </c>
      <c r="J3089">
        <v>0</v>
      </c>
      <c r="K3089">
        <v>0</v>
      </c>
      <c r="L3089">
        <v>0</v>
      </c>
      <c r="M3089">
        <v>0</v>
      </c>
      <c r="N3089">
        <v>0</v>
      </c>
      <c r="O3089">
        <v>23602</v>
      </c>
    </row>
    <row r="3090" spans="1:15">
      <c r="A3090" t="s">
        <v>31</v>
      </c>
      <c r="B3090" t="s">
        <v>40</v>
      </c>
      <c r="C3090" t="s">
        <v>46</v>
      </c>
      <c r="D3090" t="s">
        <v>27</v>
      </c>
      <c r="E3090">
        <v>5</v>
      </c>
      <c r="F3090" t="str">
        <f t="shared" si="48"/>
        <v>Average Per Ton1-in-2June System Peak DayAll5</v>
      </c>
      <c r="G3090">
        <v>3.68601E-2</v>
      </c>
      <c r="H3090">
        <v>3.68601E-2</v>
      </c>
      <c r="I3090">
        <v>62.513100000000001</v>
      </c>
      <c r="J3090">
        <v>0</v>
      </c>
      <c r="K3090">
        <v>0</v>
      </c>
      <c r="L3090">
        <v>0</v>
      </c>
      <c r="M3090">
        <v>0</v>
      </c>
      <c r="N3090">
        <v>0</v>
      </c>
      <c r="O3090">
        <v>23602</v>
      </c>
    </row>
    <row r="3091" spans="1:15">
      <c r="A3091" t="s">
        <v>29</v>
      </c>
      <c r="B3091" t="s">
        <v>40</v>
      </c>
      <c r="C3091" t="s">
        <v>46</v>
      </c>
      <c r="D3091" t="s">
        <v>27</v>
      </c>
      <c r="E3091">
        <v>5</v>
      </c>
      <c r="F3091" t="str">
        <f t="shared" si="48"/>
        <v>Average Per Premise1-in-2June System Peak DayAll5</v>
      </c>
      <c r="G3091">
        <v>0.15800529999999999</v>
      </c>
      <c r="H3091">
        <v>0.15800529999999999</v>
      </c>
      <c r="I3091">
        <v>62.513100000000001</v>
      </c>
      <c r="J3091">
        <v>0</v>
      </c>
      <c r="K3091">
        <v>0</v>
      </c>
      <c r="L3091">
        <v>0</v>
      </c>
      <c r="M3091">
        <v>0</v>
      </c>
      <c r="N3091">
        <v>0</v>
      </c>
      <c r="O3091">
        <v>23602</v>
      </c>
    </row>
    <row r="3092" spans="1:15">
      <c r="A3092" t="s">
        <v>30</v>
      </c>
      <c r="B3092" t="s">
        <v>40</v>
      </c>
      <c r="C3092" t="s">
        <v>46</v>
      </c>
      <c r="D3092" t="s">
        <v>27</v>
      </c>
      <c r="E3092">
        <v>5</v>
      </c>
      <c r="F3092" t="str">
        <f t="shared" si="48"/>
        <v>Average Per Device1-in-2June System Peak DayAll5</v>
      </c>
      <c r="G3092">
        <v>0.13132060000000001</v>
      </c>
      <c r="H3092">
        <v>0.13132060000000001</v>
      </c>
      <c r="I3092">
        <v>62.513100000000001</v>
      </c>
      <c r="J3092">
        <v>0</v>
      </c>
      <c r="K3092">
        <v>0</v>
      </c>
      <c r="L3092">
        <v>0</v>
      </c>
      <c r="M3092">
        <v>0</v>
      </c>
      <c r="N3092">
        <v>0</v>
      </c>
      <c r="O3092">
        <v>23602</v>
      </c>
    </row>
    <row r="3093" spans="1:15">
      <c r="A3093" t="s">
        <v>52</v>
      </c>
      <c r="B3093" t="s">
        <v>40</v>
      </c>
      <c r="C3093" t="s">
        <v>46</v>
      </c>
      <c r="D3093" t="s">
        <v>27</v>
      </c>
      <c r="E3093">
        <v>5</v>
      </c>
      <c r="F3093" t="str">
        <f t="shared" si="48"/>
        <v>Aggregate1-in-2June System Peak DayAll5</v>
      </c>
      <c r="G3093">
        <v>3.729241</v>
      </c>
      <c r="H3093">
        <v>3.729241</v>
      </c>
      <c r="I3093">
        <v>62.513100000000001</v>
      </c>
      <c r="J3093">
        <v>0</v>
      </c>
      <c r="K3093">
        <v>0</v>
      </c>
      <c r="L3093">
        <v>0</v>
      </c>
      <c r="M3093">
        <v>0</v>
      </c>
      <c r="N3093">
        <v>0</v>
      </c>
      <c r="O3093">
        <v>23602</v>
      </c>
    </row>
    <row r="3094" spans="1:15">
      <c r="A3094" t="s">
        <v>31</v>
      </c>
      <c r="B3094" t="s">
        <v>40</v>
      </c>
      <c r="C3094" t="s">
        <v>46</v>
      </c>
      <c r="D3094" t="s">
        <v>27</v>
      </c>
      <c r="E3094">
        <v>6</v>
      </c>
      <c r="F3094" t="str">
        <f t="shared" si="48"/>
        <v>Average Per Ton1-in-2June System Peak DayAll6</v>
      </c>
      <c r="G3094">
        <v>3.8672699999999997E-2</v>
      </c>
      <c r="H3094">
        <v>3.8672699999999997E-2</v>
      </c>
      <c r="I3094">
        <v>61.776600000000002</v>
      </c>
      <c r="J3094">
        <v>0</v>
      </c>
      <c r="K3094">
        <v>0</v>
      </c>
      <c r="L3094">
        <v>0</v>
      </c>
      <c r="M3094">
        <v>0</v>
      </c>
      <c r="N3094">
        <v>0</v>
      </c>
      <c r="O3094">
        <v>23602</v>
      </c>
    </row>
    <row r="3095" spans="1:15">
      <c r="A3095" t="s">
        <v>29</v>
      </c>
      <c r="B3095" t="s">
        <v>40</v>
      </c>
      <c r="C3095" t="s">
        <v>46</v>
      </c>
      <c r="D3095" t="s">
        <v>27</v>
      </c>
      <c r="E3095">
        <v>6</v>
      </c>
      <c r="F3095" t="str">
        <f t="shared" si="48"/>
        <v>Average Per Premise1-in-2June System Peak DayAll6</v>
      </c>
      <c r="G3095">
        <v>0.16577520000000001</v>
      </c>
      <c r="H3095">
        <v>0.16577520000000001</v>
      </c>
      <c r="I3095">
        <v>61.776600000000002</v>
      </c>
      <c r="J3095">
        <v>0</v>
      </c>
      <c r="K3095">
        <v>0</v>
      </c>
      <c r="L3095">
        <v>0</v>
      </c>
      <c r="M3095">
        <v>0</v>
      </c>
      <c r="N3095">
        <v>0</v>
      </c>
      <c r="O3095">
        <v>23602</v>
      </c>
    </row>
    <row r="3096" spans="1:15">
      <c r="A3096" t="s">
        <v>30</v>
      </c>
      <c r="B3096" t="s">
        <v>40</v>
      </c>
      <c r="C3096" t="s">
        <v>46</v>
      </c>
      <c r="D3096" t="s">
        <v>27</v>
      </c>
      <c r="E3096">
        <v>6</v>
      </c>
      <c r="F3096" t="str">
        <f t="shared" si="48"/>
        <v>Average Per Device1-in-2June System Peak DayAll6</v>
      </c>
      <c r="G3096">
        <v>0.13777829999999999</v>
      </c>
      <c r="H3096">
        <v>0.13777829999999999</v>
      </c>
      <c r="I3096">
        <v>61.776600000000002</v>
      </c>
      <c r="J3096">
        <v>0</v>
      </c>
      <c r="K3096">
        <v>0</v>
      </c>
      <c r="L3096">
        <v>0</v>
      </c>
      <c r="M3096">
        <v>0</v>
      </c>
      <c r="N3096">
        <v>0</v>
      </c>
      <c r="O3096">
        <v>23602</v>
      </c>
    </row>
    <row r="3097" spans="1:15">
      <c r="A3097" t="s">
        <v>52</v>
      </c>
      <c r="B3097" t="s">
        <v>40</v>
      </c>
      <c r="C3097" t="s">
        <v>46</v>
      </c>
      <c r="D3097" t="s">
        <v>27</v>
      </c>
      <c r="E3097">
        <v>6</v>
      </c>
      <c r="F3097" t="str">
        <f t="shared" si="48"/>
        <v>Aggregate1-in-2June System Peak DayAll6</v>
      </c>
      <c r="G3097">
        <v>3.9126270000000001</v>
      </c>
      <c r="H3097">
        <v>3.9126270000000001</v>
      </c>
      <c r="I3097">
        <v>61.776600000000002</v>
      </c>
      <c r="J3097">
        <v>0</v>
      </c>
      <c r="K3097">
        <v>0</v>
      </c>
      <c r="L3097">
        <v>0</v>
      </c>
      <c r="M3097">
        <v>0</v>
      </c>
      <c r="N3097">
        <v>0</v>
      </c>
      <c r="O3097">
        <v>23602</v>
      </c>
    </row>
    <row r="3098" spans="1:15">
      <c r="A3098" t="s">
        <v>31</v>
      </c>
      <c r="B3098" t="s">
        <v>40</v>
      </c>
      <c r="C3098" t="s">
        <v>46</v>
      </c>
      <c r="D3098" t="s">
        <v>27</v>
      </c>
      <c r="E3098">
        <v>7</v>
      </c>
      <c r="F3098" t="str">
        <f t="shared" si="48"/>
        <v>Average Per Ton1-in-2June System Peak DayAll7</v>
      </c>
      <c r="G3098">
        <v>4.4457700000000003E-2</v>
      </c>
      <c r="H3098">
        <v>4.4457700000000003E-2</v>
      </c>
      <c r="I3098">
        <v>62.5871</v>
      </c>
      <c r="J3098">
        <v>0</v>
      </c>
      <c r="K3098">
        <v>0</v>
      </c>
      <c r="L3098">
        <v>0</v>
      </c>
      <c r="M3098">
        <v>0</v>
      </c>
      <c r="N3098">
        <v>0</v>
      </c>
      <c r="O3098">
        <v>23602</v>
      </c>
    </row>
    <row r="3099" spans="1:15">
      <c r="A3099" t="s">
        <v>29</v>
      </c>
      <c r="B3099" t="s">
        <v>40</v>
      </c>
      <c r="C3099" t="s">
        <v>46</v>
      </c>
      <c r="D3099" t="s">
        <v>27</v>
      </c>
      <c r="E3099">
        <v>7</v>
      </c>
      <c r="F3099" t="str">
        <f t="shared" si="48"/>
        <v>Average Per Premise1-in-2June System Peak DayAll7</v>
      </c>
      <c r="G3099">
        <v>0.1905733</v>
      </c>
      <c r="H3099">
        <v>0.1905733</v>
      </c>
      <c r="I3099">
        <v>62.5871</v>
      </c>
      <c r="J3099">
        <v>0</v>
      </c>
      <c r="K3099">
        <v>0</v>
      </c>
      <c r="L3099">
        <v>0</v>
      </c>
      <c r="M3099">
        <v>0</v>
      </c>
      <c r="N3099">
        <v>0</v>
      </c>
      <c r="O3099">
        <v>23602</v>
      </c>
    </row>
    <row r="3100" spans="1:15">
      <c r="A3100" t="s">
        <v>30</v>
      </c>
      <c r="B3100" t="s">
        <v>40</v>
      </c>
      <c r="C3100" t="s">
        <v>46</v>
      </c>
      <c r="D3100" t="s">
        <v>27</v>
      </c>
      <c r="E3100">
        <v>7</v>
      </c>
      <c r="F3100" t="str">
        <f t="shared" si="48"/>
        <v>Average Per Device1-in-2June System Peak DayAll7</v>
      </c>
      <c r="G3100">
        <v>0.15838830000000001</v>
      </c>
      <c r="H3100">
        <v>0.15838830000000001</v>
      </c>
      <c r="I3100">
        <v>62.5871</v>
      </c>
      <c r="J3100">
        <v>0</v>
      </c>
      <c r="K3100">
        <v>0</v>
      </c>
      <c r="L3100">
        <v>0</v>
      </c>
      <c r="M3100">
        <v>0</v>
      </c>
      <c r="N3100">
        <v>0</v>
      </c>
      <c r="O3100">
        <v>23602</v>
      </c>
    </row>
    <row r="3101" spans="1:15">
      <c r="A3101" t="s">
        <v>52</v>
      </c>
      <c r="B3101" t="s">
        <v>40</v>
      </c>
      <c r="C3101" t="s">
        <v>46</v>
      </c>
      <c r="D3101" t="s">
        <v>27</v>
      </c>
      <c r="E3101">
        <v>7</v>
      </c>
      <c r="F3101" t="str">
        <f t="shared" si="48"/>
        <v>Aggregate1-in-2June System Peak DayAll7</v>
      </c>
      <c r="G3101">
        <v>4.4979120000000004</v>
      </c>
      <c r="H3101">
        <v>4.4979120000000004</v>
      </c>
      <c r="I3101">
        <v>62.5871</v>
      </c>
      <c r="J3101">
        <v>0</v>
      </c>
      <c r="K3101">
        <v>0</v>
      </c>
      <c r="L3101">
        <v>0</v>
      </c>
      <c r="M3101">
        <v>0</v>
      </c>
      <c r="N3101">
        <v>0</v>
      </c>
      <c r="O3101">
        <v>23602</v>
      </c>
    </row>
    <row r="3102" spans="1:15">
      <c r="A3102" t="s">
        <v>31</v>
      </c>
      <c r="B3102" t="s">
        <v>40</v>
      </c>
      <c r="C3102" t="s">
        <v>46</v>
      </c>
      <c r="D3102" t="s">
        <v>27</v>
      </c>
      <c r="E3102">
        <v>8</v>
      </c>
      <c r="F3102" t="str">
        <f t="shared" si="48"/>
        <v>Average Per Ton1-in-2June System Peak DayAll8</v>
      </c>
      <c r="G3102">
        <v>4.7138399999999997E-2</v>
      </c>
      <c r="H3102">
        <v>4.7138399999999997E-2</v>
      </c>
      <c r="I3102">
        <v>63.668199999999999</v>
      </c>
      <c r="J3102">
        <v>0</v>
      </c>
      <c r="K3102">
        <v>0</v>
      </c>
      <c r="L3102">
        <v>0</v>
      </c>
      <c r="M3102">
        <v>0</v>
      </c>
      <c r="N3102">
        <v>0</v>
      </c>
      <c r="O3102">
        <v>23602</v>
      </c>
    </row>
    <row r="3103" spans="1:15">
      <c r="A3103" t="s">
        <v>29</v>
      </c>
      <c r="B3103" t="s">
        <v>40</v>
      </c>
      <c r="C3103" t="s">
        <v>46</v>
      </c>
      <c r="D3103" t="s">
        <v>27</v>
      </c>
      <c r="E3103">
        <v>8</v>
      </c>
      <c r="F3103" t="str">
        <f t="shared" si="48"/>
        <v>Average Per Premise1-in-2June System Peak DayAll8</v>
      </c>
      <c r="G3103">
        <v>0.20206440000000001</v>
      </c>
      <c r="H3103">
        <v>0.20206440000000001</v>
      </c>
      <c r="I3103">
        <v>63.668199999999999</v>
      </c>
      <c r="J3103">
        <v>0</v>
      </c>
      <c r="K3103">
        <v>0</v>
      </c>
      <c r="L3103">
        <v>0</v>
      </c>
      <c r="M3103">
        <v>0</v>
      </c>
      <c r="N3103">
        <v>0</v>
      </c>
      <c r="O3103">
        <v>23602</v>
      </c>
    </row>
    <row r="3104" spans="1:15">
      <c r="A3104" t="s">
        <v>30</v>
      </c>
      <c r="B3104" t="s">
        <v>40</v>
      </c>
      <c r="C3104" t="s">
        <v>46</v>
      </c>
      <c r="D3104" t="s">
        <v>27</v>
      </c>
      <c r="E3104">
        <v>8</v>
      </c>
      <c r="F3104" t="str">
        <f t="shared" si="48"/>
        <v>Average Per Device1-in-2June System Peak DayAll8</v>
      </c>
      <c r="G3104">
        <v>0.1679387</v>
      </c>
      <c r="H3104">
        <v>0.1679387</v>
      </c>
      <c r="I3104">
        <v>63.668199999999999</v>
      </c>
      <c r="J3104">
        <v>0</v>
      </c>
      <c r="K3104">
        <v>0</v>
      </c>
      <c r="L3104">
        <v>0</v>
      </c>
      <c r="M3104">
        <v>0</v>
      </c>
      <c r="N3104">
        <v>0</v>
      </c>
      <c r="O3104">
        <v>23602</v>
      </c>
    </row>
    <row r="3105" spans="1:15">
      <c r="A3105" t="s">
        <v>52</v>
      </c>
      <c r="B3105" t="s">
        <v>40</v>
      </c>
      <c r="C3105" t="s">
        <v>46</v>
      </c>
      <c r="D3105" t="s">
        <v>27</v>
      </c>
      <c r="E3105">
        <v>8</v>
      </c>
      <c r="F3105" t="str">
        <f t="shared" si="48"/>
        <v>Aggregate1-in-2June System Peak DayAll8</v>
      </c>
      <c r="G3105">
        <v>4.7691239999999997</v>
      </c>
      <c r="H3105">
        <v>4.7691239999999997</v>
      </c>
      <c r="I3105">
        <v>63.668199999999999</v>
      </c>
      <c r="J3105">
        <v>0</v>
      </c>
      <c r="K3105">
        <v>0</v>
      </c>
      <c r="L3105">
        <v>0</v>
      </c>
      <c r="M3105">
        <v>0</v>
      </c>
      <c r="N3105">
        <v>0</v>
      </c>
      <c r="O3105">
        <v>23602</v>
      </c>
    </row>
    <row r="3106" spans="1:15">
      <c r="A3106" t="s">
        <v>31</v>
      </c>
      <c r="B3106" t="s">
        <v>40</v>
      </c>
      <c r="C3106" t="s">
        <v>46</v>
      </c>
      <c r="D3106" t="s">
        <v>27</v>
      </c>
      <c r="E3106">
        <v>9</v>
      </c>
      <c r="F3106" t="str">
        <f t="shared" si="48"/>
        <v>Average Per Ton1-in-2June System Peak DayAll9</v>
      </c>
      <c r="G3106">
        <v>5.1564199999999998E-2</v>
      </c>
      <c r="H3106">
        <v>5.1564199999999998E-2</v>
      </c>
      <c r="I3106">
        <v>65.587500000000006</v>
      </c>
      <c r="J3106">
        <v>0</v>
      </c>
      <c r="K3106">
        <v>0</v>
      </c>
      <c r="L3106">
        <v>0</v>
      </c>
      <c r="M3106">
        <v>0</v>
      </c>
      <c r="N3106">
        <v>0</v>
      </c>
      <c r="O3106">
        <v>23602</v>
      </c>
    </row>
    <row r="3107" spans="1:15">
      <c r="A3107" t="s">
        <v>29</v>
      </c>
      <c r="B3107" t="s">
        <v>40</v>
      </c>
      <c r="C3107" t="s">
        <v>46</v>
      </c>
      <c r="D3107" t="s">
        <v>27</v>
      </c>
      <c r="E3107">
        <v>9</v>
      </c>
      <c r="F3107" t="str">
        <f t="shared" si="48"/>
        <v>Average Per Premise1-in-2June System Peak DayAll9</v>
      </c>
      <c r="G3107">
        <v>0.22103629999999999</v>
      </c>
      <c r="H3107">
        <v>0.22103629999999999</v>
      </c>
      <c r="I3107">
        <v>65.587500000000006</v>
      </c>
      <c r="J3107">
        <v>0</v>
      </c>
      <c r="K3107">
        <v>0</v>
      </c>
      <c r="L3107">
        <v>0</v>
      </c>
      <c r="M3107">
        <v>0</v>
      </c>
      <c r="N3107">
        <v>0</v>
      </c>
      <c r="O3107">
        <v>23602</v>
      </c>
    </row>
    <row r="3108" spans="1:15">
      <c r="A3108" t="s">
        <v>30</v>
      </c>
      <c r="B3108" t="s">
        <v>40</v>
      </c>
      <c r="C3108" t="s">
        <v>46</v>
      </c>
      <c r="D3108" t="s">
        <v>27</v>
      </c>
      <c r="E3108">
        <v>9</v>
      </c>
      <c r="F3108" t="str">
        <f t="shared" si="48"/>
        <v>Average Per Device1-in-2June System Peak DayAll9</v>
      </c>
      <c r="G3108">
        <v>0.1837066</v>
      </c>
      <c r="H3108">
        <v>0.1837066</v>
      </c>
      <c r="I3108">
        <v>65.587500000000006</v>
      </c>
      <c r="J3108">
        <v>0</v>
      </c>
      <c r="K3108">
        <v>0</v>
      </c>
      <c r="L3108">
        <v>0</v>
      </c>
      <c r="M3108">
        <v>0</v>
      </c>
      <c r="N3108">
        <v>0</v>
      </c>
      <c r="O3108">
        <v>23602</v>
      </c>
    </row>
    <row r="3109" spans="1:15">
      <c r="A3109" t="s">
        <v>52</v>
      </c>
      <c r="B3109" t="s">
        <v>40</v>
      </c>
      <c r="C3109" t="s">
        <v>46</v>
      </c>
      <c r="D3109" t="s">
        <v>27</v>
      </c>
      <c r="E3109">
        <v>9</v>
      </c>
      <c r="F3109" t="str">
        <f t="shared" si="48"/>
        <v>Aggregate1-in-2June System Peak DayAll9</v>
      </c>
      <c r="G3109">
        <v>5.2168989999999997</v>
      </c>
      <c r="H3109">
        <v>5.2168989999999997</v>
      </c>
      <c r="I3109">
        <v>65.587500000000006</v>
      </c>
      <c r="J3109">
        <v>0</v>
      </c>
      <c r="K3109">
        <v>0</v>
      </c>
      <c r="L3109">
        <v>0</v>
      </c>
      <c r="M3109">
        <v>0</v>
      </c>
      <c r="N3109">
        <v>0</v>
      </c>
      <c r="O3109">
        <v>23602</v>
      </c>
    </row>
    <row r="3110" spans="1:15">
      <c r="A3110" t="s">
        <v>31</v>
      </c>
      <c r="B3110" t="s">
        <v>40</v>
      </c>
      <c r="C3110" t="s">
        <v>46</v>
      </c>
      <c r="D3110" t="s">
        <v>27</v>
      </c>
      <c r="E3110">
        <v>10</v>
      </c>
      <c r="F3110" t="str">
        <f t="shared" si="48"/>
        <v>Average Per Ton1-in-2June System Peak DayAll10</v>
      </c>
      <c r="G3110">
        <v>5.69384E-2</v>
      </c>
      <c r="H3110">
        <v>5.69384E-2</v>
      </c>
      <c r="I3110">
        <v>69.937299999999993</v>
      </c>
      <c r="J3110">
        <v>0</v>
      </c>
      <c r="K3110">
        <v>0</v>
      </c>
      <c r="L3110">
        <v>0</v>
      </c>
      <c r="M3110">
        <v>0</v>
      </c>
      <c r="N3110">
        <v>0</v>
      </c>
      <c r="O3110">
        <v>23602</v>
      </c>
    </row>
    <row r="3111" spans="1:15">
      <c r="A3111" t="s">
        <v>29</v>
      </c>
      <c r="B3111" t="s">
        <v>40</v>
      </c>
      <c r="C3111" t="s">
        <v>46</v>
      </c>
      <c r="D3111" t="s">
        <v>27</v>
      </c>
      <c r="E3111">
        <v>10</v>
      </c>
      <c r="F3111" t="str">
        <f t="shared" si="48"/>
        <v>Average Per Premise1-in-2June System Peak DayAll10</v>
      </c>
      <c r="G3111">
        <v>0.2440736</v>
      </c>
      <c r="H3111">
        <v>0.2440736</v>
      </c>
      <c r="I3111">
        <v>69.937299999999993</v>
      </c>
      <c r="J3111">
        <v>0</v>
      </c>
      <c r="K3111">
        <v>0</v>
      </c>
      <c r="L3111">
        <v>0</v>
      </c>
      <c r="M3111">
        <v>0</v>
      </c>
      <c r="N3111">
        <v>0</v>
      </c>
      <c r="O3111">
        <v>23602</v>
      </c>
    </row>
    <row r="3112" spans="1:15">
      <c r="A3112" t="s">
        <v>30</v>
      </c>
      <c r="B3112" t="s">
        <v>40</v>
      </c>
      <c r="C3112" t="s">
        <v>46</v>
      </c>
      <c r="D3112" t="s">
        <v>27</v>
      </c>
      <c r="E3112">
        <v>10</v>
      </c>
      <c r="F3112" t="str">
        <f t="shared" si="48"/>
        <v>Average Per Device1-in-2June System Peak DayAll10</v>
      </c>
      <c r="G3112">
        <v>0.20285320000000001</v>
      </c>
      <c r="H3112">
        <v>0.20285320000000001</v>
      </c>
      <c r="I3112">
        <v>69.937299999999993</v>
      </c>
      <c r="J3112">
        <v>0</v>
      </c>
      <c r="K3112">
        <v>0</v>
      </c>
      <c r="L3112">
        <v>0</v>
      </c>
      <c r="M3112">
        <v>0</v>
      </c>
      <c r="N3112">
        <v>0</v>
      </c>
      <c r="O3112">
        <v>23602</v>
      </c>
    </row>
    <row r="3113" spans="1:15">
      <c r="A3113" t="s">
        <v>52</v>
      </c>
      <c r="B3113" t="s">
        <v>40</v>
      </c>
      <c r="C3113" t="s">
        <v>46</v>
      </c>
      <c r="D3113" t="s">
        <v>27</v>
      </c>
      <c r="E3113">
        <v>10</v>
      </c>
      <c r="F3113" t="str">
        <f t="shared" si="48"/>
        <v>Aggregate1-in-2June System Peak DayAll10</v>
      </c>
      <c r="G3113">
        <v>5.760624</v>
      </c>
      <c r="H3113">
        <v>5.760624</v>
      </c>
      <c r="I3113">
        <v>69.937299999999993</v>
      </c>
      <c r="J3113">
        <v>0</v>
      </c>
      <c r="K3113">
        <v>0</v>
      </c>
      <c r="L3113">
        <v>0</v>
      </c>
      <c r="M3113">
        <v>0</v>
      </c>
      <c r="N3113">
        <v>0</v>
      </c>
      <c r="O3113">
        <v>23602</v>
      </c>
    </row>
    <row r="3114" spans="1:15">
      <c r="A3114" t="s">
        <v>31</v>
      </c>
      <c r="B3114" t="s">
        <v>40</v>
      </c>
      <c r="C3114" t="s">
        <v>46</v>
      </c>
      <c r="D3114" t="s">
        <v>27</v>
      </c>
      <c r="E3114">
        <v>11</v>
      </c>
      <c r="F3114" t="str">
        <f t="shared" si="48"/>
        <v>Average Per Ton1-in-2June System Peak DayAll11</v>
      </c>
      <c r="G3114">
        <v>6.7188300000000006E-2</v>
      </c>
      <c r="H3114">
        <v>6.7188300000000006E-2</v>
      </c>
      <c r="I3114">
        <v>73.543700000000001</v>
      </c>
      <c r="J3114">
        <v>0</v>
      </c>
      <c r="K3114">
        <v>0</v>
      </c>
      <c r="L3114">
        <v>0</v>
      </c>
      <c r="M3114">
        <v>0</v>
      </c>
      <c r="N3114">
        <v>0</v>
      </c>
      <c r="O3114">
        <v>23602</v>
      </c>
    </row>
    <row r="3115" spans="1:15">
      <c r="A3115" t="s">
        <v>29</v>
      </c>
      <c r="B3115" t="s">
        <v>40</v>
      </c>
      <c r="C3115" t="s">
        <v>46</v>
      </c>
      <c r="D3115" t="s">
        <v>27</v>
      </c>
      <c r="E3115">
        <v>11</v>
      </c>
      <c r="F3115" t="str">
        <f t="shared" si="48"/>
        <v>Average Per Premise1-in-2June System Peak DayAll11</v>
      </c>
      <c r="G3115">
        <v>0.28801090000000001</v>
      </c>
      <c r="H3115">
        <v>0.28801090000000001</v>
      </c>
      <c r="I3115">
        <v>73.543700000000001</v>
      </c>
      <c r="J3115">
        <v>0</v>
      </c>
      <c r="K3115">
        <v>0</v>
      </c>
      <c r="L3115">
        <v>0</v>
      </c>
      <c r="M3115">
        <v>0</v>
      </c>
      <c r="N3115">
        <v>0</v>
      </c>
      <c r="O3115">
        <v>23602</v>
      </c>
    </row>
    <row r="3116" spans="1:15">
      <c r="A3116" t="s">
        <v>30</v>
      </c>
      <c r="B3116" t="s">
        <v>40</v>
      </c>
      <c r="C3116" t="s">
        <v>46</v>
      </c>
      <c r="D3116" t="s">
        <v>27</v>
      </c>
      <c r="E3116">
        <v>11</v>
      </c>
      <c r="F3116" t="str">
        <f t="shared" si="48"/>
        <v>Average Per Device1-in-2June System Peak DayAll11</v>
      </c>
      <c r="G3116">
        <v>0.23937020000000001</v>
      </c>
      <c r="H3116">
        <v>0.23937020000000001</v>
      </c>
      <c r="I3116">
        <v>73.543700000000001</v>
      </c>
      <c r="J3116">
        <v>0</v>
      </c>
      <c r="K3116">
        <v>0</v>
      </c>
      <c r="L3116">
        <v>0</v>
      </c>
      <c r="M3116">
        <v>0</v>
      </c>
      <c r="N3116">
        <v>0</v>
      </c>
      <c r="O3116">
        <v>23602</v>
      </c>
    </row>
    <row r="3117" spans="1:15">
      <c r="A3117" t="s">
        <v>52</v>
      </c>
      <c r="B3117" t="s">
        <v>40</v>
      </c>
      <c r="C3117" t="s">
        <v>46</v>
      </c>
      <c r="D3117" t="s">
        <v>27</v>
      </c>
      <c r="E3117">
        <v>11</v>
      </c>
      <c r="F3117" t="str">
        <f t="shared" si="48"/>
        <v>Aggregate1-in-2June System Peak DayAll11</v>
      </c>
      <c r="G3117">
        <v>6.7976340000000004</v>
      </c>
      <c r="H3117">
        <v>6.7976340000000004</v>
      </c>
      <c r="I3117">
        <v>73.543700000000001</v>
      </c>
      <c r="J3117">
        <v>0</v>
      </c>
      <c r="K3117">
        <v>0</v>
      </c>
      <c r="L3117">
        <v>0</v>
      </c>
      <c r="M3117">
        <v>0</v>
      </c>
      <c r="N3117">
        <v>0</v>
      </c>
      <c r="O3117">
        <v>23602</v>
      </c>
    </row>
    <row r="3118" spans="1:15">
      <c r="A3118" t="s">
        <v>31</v>
      </c>
      <c r="B3118" t="s">
        <v>40</v>
      </c>
      <c r="C3118" t="s">
        <v>46</v>
      </c>
      <c r="D3118" t="s">
        <v>27</v>
      </c>
      <c r="E3118">
        <v>12</v>
      </c>
      <c r="F3118" t="str">
        <f t="shared" si="48"/>
        <v>Average Per Ton1-in-2June System Peak DayAll12</v>
      </c>
      <c r="G3118">
        <v>7.87968E-2</v>
      </c>
      <c r="H3118">
        <v>7.87968E-2</v>
      </c>
      <c r="I3118">
        <v>74.848200000000006</v>
      </c>
      <c r="J3118">
        <v>0</v>
      </c>
      <c r="K3118">
        <v>0</v>
      </c>
      <c r="L3118">
        <v>0</v>
      </c>
      <c r="M3118">
        <v>0</v>
      </c>
      <c r="N3118">
        <v>0</v>
      </c>
      <c r="O3118">
        <v>23602</v>
      </c>
    </row>
    <row r="3119" spans="1:15">
      <c r="A3119" t="s">
        <v>29</v>
      </c>
      <c r="B3119" t="s">
        <v>40</v>
      </c>
      <c r="C3119" t="s">
        <v>46</v>
      </c>
      <c r="D3119" t="s">
        <v>27</v>
      </c>
      <c r="E3119">
        <v>12</v>
      </c>
      <c r="F3119" t="str">
        <f t="shared" si="48"/>
        <v>Average Per Premise1-in-2June System Peak DayAll12</v>
      </c>
      <c r="G3119">
        <v>0.33777210000000002</v>
      </c>
      <c r="H3119">
        <v>0.33777210000000002</v>
      </c>
      <c r="I3119">
        <v>74.848200000000006</v>
      </c>
      <c r="J3119">
        <v>0</v>
      </c>
      <c r="K3119">
        <v>0</v>
      </c>
      <c r="L3119">
        <v>0</v>
      </c>
      <c r="M3119">
        <v>0</v>
      </c>
      <c r="N3119">
        <v>0</v>
      </c>
      <c r="O3119">
        <v>23602</v>
      </c>
    </row>
    <row r="3120" spans="1:15">
      <c r="A3120" t="s">
        <v>30</v>
      </c>
      <c r="B3120" t="s">
        <v>40</v>
      </c>
      <c r="C3120" t="s">
        <v>46</v>
      </c>
      <c r="D3120" t="s">
        <v>27</v>
      </c>
      <c r="E3120">
        <v>12</v>
      </c>
      <c r="F3120" t="str">
        <f t="shared" si="48"/>
        <v>Average Per Device1-in-2June System Peak DayAll12</v>
      </c>
      <c r="G3120">
        <v>0.28072750000000002</v>
      </c>
      <c r="H3120">
        <v>0.28072750000000002</v>
      </c>
      <c r="I3120">
        <v>74.848200000000006</v>
      </c>
      <c r="J3120">
        <v>0</v>
      </c>
      <c r="K3120">
        <v>0</v>
      </c>
      <c r="L3120">
        <v>0</v>
      </c>
      <c r="M3120">
        <v>0</v>
      </c>
      <c r="N3120">
        <v>0</v>
      </c>
      <c r="O3120">
        <v>23602</v>
      </c>
    </row>
    <row r="3121" spans="1:15">
      <c r="A3121" t="s">
        <v>52</v>
      </c>
      <c r="B3121" t="s">
        <v>40</v>
      </c>
      <c r="C3121" t="s">
        <v>46</v>
      </c>
      <c r="D3121" t="s">
        <v>27</v>
      </c>
      <c r="E3121">
        <v>12</v>
      </c>
      <c r="F3121" t="str">
        <f t="shared" si="48"/>
        <v>Aggregate1-in-2June System Peak DayAll12</v>
      </c>
      <c r="G3121">
        <v>7.9720979999999999</v>
      </c>
      <c r="H3121">
        <v>7.9720979999999999</v>
      </c>
      <c r="I3121">
        <v>74.848200000000006</v>
      </c>
      <c r="J3121">
        <v>0</v>
      </c>
      <c r="K3121">
        <v>0</v>
      </c>
      <c r="L3121">
        <v>0</v>
      </c>
      <c r="M3121">
        <v>0</v>
      </c>
      <c r="N3121">
        <v>0</v>
      </c>
      <c r="O3121">
        <v>23602</v>
      </c>
    </row>
    <row r="3122" spans="1:15">
      <c r="A3122" t="s">
        <v>31</v>
      </c>
      <c r="B3122" t="s">
        <v>40</v>
      </c>
      <c r="C3122" t="s">
        <v>46</v>
      </c>
      <c r="D3122" t="s">
        <v>27</v>
      </c>
      <c r="E3122">
        <v>13</v>
      </c>
      <c r="F3122" t="str">
        <f t="shared" si="48"/>
        <v>Average Per Ton1-in-2June System Peak DayAll13</v>
      </c>
      <c r="G3122">
        <v>9.0607699999999999E-2</v>
      </c>
      <c r="H3122">
        <v>9.0607699999999999E-2</v>
      </c>
      <c r="I3122">
        <v>76.152199999999993</v>
      </c>
      <c r="J3122">
        <v>0</v>
      </c>
      <c r="K3122">
        <v>0</v>
      </c>
      <c r="L3122">
        <v>0</v>
      </c>
      <c r="M3122">
        <v>0</v>
      </c>
      <c r="N3122">
        <v>0</v>
      </c>
      <c r="O3122">
        <v>23602</v>
      </c>
    </row>
    <row r="3123" spans="1:15">
      <c r="A3123" t="s">
        <v>29</v>
      </c>
      <c r="B3123" t="s">
        <v>40</v>
      </c>
      <c r="C3123" t="s">
        <v>46</v>
      </c>
      <c r="D3123" t="s">
        <v>27</v>
      </c>
      <c r="E3123">
        <v>13</v>
      </c>
      <c r="F3123" t="str">
        <f t="shared" si="48"/>
        <v>Average Per Premise1-in-2June System Peak DayAll13</v>
      </c>
      <c r="G3123">
        <v>0.38840089999999999</v>
      </c>
      <c r="H3123">
        <v>0.38840089999999999</v>
      </c>
      <c r="I3123">
        <v>76.152199999999993</v>
      </c>
      <c r="J3123">
        <v>0</v>
      </c>
      <c r="K3123">
        <v>0</v>
      </c>
      <c r="L3123">
        <v>0</v>
      </c>
      <c r="M3123">
        <v>0</v>
      </c>
      <c r="N3123">
        <v>0</v>
      </c>
      <c r="O3123">
        <v>23602</v>
      </c>
    </row>
    <row r="3124" spans="1:15">
      <c r="A3124" t="s">
        <v>30</v>
      </c>
      <c r="B3124" t="s">
        <v>40</v>
      </c>
      <c r="C3124" t="s">
        <v>46</v>
      </c>
      <c r="D3124" t="s">
        <v>27</v>
      </c>
      <c r="E3124">
        <v>13</v>
      </c>
      <c r="F3124" t="str">
        <f t="shared" si="48"/>
        <v>Average Per Device1-in-2June System Peak DayAll13</v>
      </c>
      <c r="G3124">
        <v>0.32280579999999998</v>
      </c>
      <c r="H3124">
        <v>0.32280579999999998</v>
      </c>
      <c r="I3124">
        <v>76.152199999999993</v>
      </c>
      <c r="J3124">
        <v>0</v>
      </c>
      <c r="K3124">
        <v>0</v>
      </c>
      <c r="L3124">
        <v>0</v>
      </c>
      <c r="M3124">
        <v>0</v>
      </c>
      <c r="N3124">
        <v>0</v>
      </c>
      <c r="O3124">
        <v>23602</v>
      </c>
    </row>
    <row r="3125" spans="1:15">
      <c r="A3125" t="s">
        <v>52</v>
      </c>
      <c r="B3125" t="s">
        <v>40</v>
      </c>
      <c r="C3125" t="s">
        <v>46</v>
      </c>
      <c r="D3125" t="s">
        <v>27</v>
      </c>
      <c r="E3125">
        <v>13</v>
      </c>
      <c r="F3125" t="str">
        <f t="shared" si="48"/>
        <v>Aggregate1-in-2June System Peak DayAll13</v>
      </c>
      <c r="G3125">
        <v>9.1670390000000008</v>
      </c>
      <c r="H3125">
        <v>9.1670390000000008</v>
      </c>
      <c r="I3125">
        <v>76.152199999999993</v>
      </c>
      <c r="J3125">
        <v>0</v>
      </c>
      <c r="K3125">
        <v>0</v>
      </c>
      <c r="L3125">
        <v>0</v>
      </c>
      <c r="M3125">
        <v>0</v>
      </c>
      <c r="N3125">
        <v>0</v>
      </c>
      <c r="O3125">
        <v>23602</v>
      </c>
    </row>
    <row r="3126" spans="1:15">
      <c r="A3126" t="s">
        <v>31</v>
      </c>
      <c r="B3126" t="s">
        <v>40</v>
      </c>
      <c r="C3126" t="s">
        <v>46</v>
      </c>
      <c r="D3126" t="s">
        <v>27</v>
      </c>
      <c r="E3126">
        <v>14</v>
      </c>
      <c r="F3126" t="str">
        <f t="shared" si="48"/>
        <v>Average Per Ton1-in-2June System Peak DayAll14</v>
      </c>
      <c r="G3126">
        <v>6.5865499999999993E-2</v>
      </c>
      <c r="H3126">
        <v>9.7938600000000001E-2</v>
      </c>
      <c r="I3126">
        <v>76.663700000000006</v>
      </c>
      <c r="J3126">
        <v>-6.2597E-3</v>
      </c>
      <c r="K3126">
        <v>1.6387599999999999E-2</v>
      </c>
      <c r="L3126">
        <v>3.20731E-2</v>
      </c>
      <c r="M3126">
        <v>4.7758500000000002E-2</v>
      </c>
      <c r="N3126">
        <v>7.0405800000000004E-2</v>
      </c>
      <c r="O3126">
        <v>23602</v>
      </c>
    </row>
    <row r="3127" spans="1:15">
      <c r="A3127" t="s">
        <v>29</v>
      </c>
      <c r="B3127" t="s">
        <v>40</v>
      </c>
      <c r="C3127" t="s">
        <v>46</v>
      </c>
      <c r="D3127" t="s">
        <v>27</v>
      </c>
      <c r="E3127">
        <v>14</v>
      </c>
      <c r="F3127" t="str">
        <f t="shared" si="48"/>
        <v>Average Per Premise1-in-2June System Peak DayAll14</v>
      </c>
      <c r="G3127">
        <v>0.2823407</v>
      </c>
      <c r="H3127">
        <v>0.41982580000000003</v>
      </c>
      <c r="I3127">
        <v>76.663700000000006</v>
      </c>
      <c r="J3127">
        <v>-2.68328E-2</v>
      </c>
      <c r="K3127">
        <v>7.0247599999999993E-2</v>
      </c>
      <c r="L3127">
        <v>0.1374851</v>
      </c>
      <c r="M3127">
        <v>0.20472270000000001</v>
      </c>
      <c r="N3127">
        <v>0.30180299999999999</v>
      </c>
      <c r="O3127">
        <v>23602</v>
      </c>
    </row>
    <row r="3128" spans="1:15">
      <c r="A3128" t="s">
        <v>30</v>
      </c>
      <c r="B3128" t="s">
        <v>40</v>
      </c>
      <c r="C3128" t="s">
        <v>46</v>
      </c>
      <c r="D3128" t="s">
        <v>27</v>
      </c>
      <c r="E3128">
        <v>14</v>
      </c>
      <c r="F3128" t="str">
        <f t="shared" si="48"/>
        <v>Average Per Device1-in-2June System Peak DayAll14</v>
      </c>
      <c r="G3128">
        <v>0.23465749999999999</v>
      </c>
      <c r="H3128">
        <v>0.3489235</v>
      </c>
      <c r="I3128">
        <v>76.663700000000006</v>
      </c>
      <c r="J3128">
        <v>-2.2301100000000001E-2</v>
      </c>
      <c r="K3128">
        <v>5.83838E-2</v>
      </c>
      <c r="L3128">
        <v>0.1142659</v>
      </c>
      <c r="M3128">
        <v>0.1701481</v>
      </c>
      <c r="N3128">
        <v>0.25083299999999997</v>
      </c>
      <c r="O3128">
        <v>23602</v>
      </c>
    </row>
    <row r="3129" spans="1:15">
      <c r="A3129" t="s">
        <v>52</v>
      </c>
      <c r="B3129" t="s">
        <v>40</v>
      </c>
      <c r="C3129" t="s">
        <v>46</v>
      </c>
      <c r="D3129" t="s">
        <v>27</v>
      </c>
      <c r="E3129">
        <v>14</v>
      </c>
      <c r="F3129" t="str">
        <f t="shared" si="48"/>
        <v>Aggregate1-in-2June System Peak DayAll14</v>
      </c>
      <c r="G3129">
        <v>6.663805</v>
      </c>
      <c r="H3129">
        <v>9.908728</v>
      </c>
      <c r="I3129">
        <v>76.663700000000006</v>
      </c>
      <c r="J3129">
        <v>-0.63330739999999996</v>
      </c>
      <c r="K3129">
        <v>1.657983</v>
      </c>
      <c r="L3129">
        <v>3.2449240000000001</v>
      </c>
      <c r="M3129">
        <v>4.8318640000000004</v>
      </c>
      <c r="N3129">
        <v>7.1231540000000004</v>
      </c>
      <c r="O3129">
        <v>23602</v>
      </c>
    </row>
    <row r="3130" spans="1:15">
      <c r="A3130" t="s">
        <v>31</v>
      </c>
      <c r="B3130" t="s">
        <v>40</v>
      </c>
      <c r="C3130" t="s">
        <v>46</v>
      </c>
      <c r="D3130" t="s">
        <v>27</v>
      </c>
      <c r="E3130">
        <v>15</v>
      </c>
      <c r="F3130" t="str">
        <f t="shared" si="48"/>
        <v>Average Per Ton1-in-2June System Peak DayAll15</v>
      </c>
      <c r="G3130">
        <v>6.7992399999999995E-2</v>
      </c>
      <c r="H3130">
        <v>0.1058494</v>
      </c>
      <c r="I3130">
        <v>76.235500000000002</v>
      </c>
      <c r="J3130">
        <v>-7.9573999999999999E-3</v>
      </c>
      <c r="K3130">
        <v>1.9110200000000001E-2</v>
      </c>
      <c r="L3130">
        <v>3.7857099999999998E-2</v>
      </c>
      <c r="M3130">
        <v>5.6604000000000002E-2</v>
      </c>
      <c r="N3130">
        <v>8.3671499999999996E-2</v>
      </c>
      <c r="O3130">
        <v>23602</v>
      </c>
    </row>
    <row r="3131" spans="1:15">
      <c r="A3131" t="s">
        <v>29</v>
      </c>
      <c r="B3131" t="s">
        <v>40</v>
      </c>
      <c r="C3131" t="s">
        <v>46</v>
      </c>
      <c r="D3131" t="s">
        <v>27</v>
      </c>
      <c r="E3131">
        <v>15</v>
      </c>
      <c r="F3131" t="str">
        <f t="shared" si="48"/>
        <v>Average Per Premise1-in-2June System Peak DayAll15</v>
      </c>
      <c r="G3131">
        <v>0.29145779999999999</v>
      </c>
      <c r="H3131">
        <v>0.4537368</v>
      </c>
      <c r="I3131">
        <v>76.235500000000002</v>
      </c>
      <c r="J3131">
        <v>-3.4110399999999999E-2</v>
      </c>
      <c r="K3131">
        <v>8.1918000000000005E-2</v>
      </c>
      <c r="L3131">
        <v>0.16227900000000001</v>
      </c>
      <c r="M3131">
        <v>0.24263989999999999</v>
      </c>
      <c r="N3131">
        <v>0.3586684</v>
      </c>
      <c r="O3131">
        <v>23602</v>
      </c>
    </row>
    <row r="3132" spans="1:15">
      <c r="A3132" t="s">
        <v>30</v>
      </c>
      <c r="B3132" t="s">
        <v>40</v>
      </c>
      <c r="C3132" t="s">
        <v>46</v>
      </c>
      <c r="D3132" t="s">
        <v>27</v>
      </c>
      <c r="E3132">
        <v>15</v>
      </c>
      <c r="F3132" t="str">
        <f t="shared" si="48"/>
        <v>Average Per Device1-in-2June System Peak DayAll15</v>
      </c>
      <c r="G3132">
        <v>0.2422349</v>
      </c>
      <c r="H3132">
        <v>0.37710739999999998</v>
      </c>
      <c r="I3132">
        <v>76.235500000000002</v>
      </c>
      <c r="J3132">
        <v>-2.8349699999999999E-2</v>
      </c>
      <c r="K3132">
        <v>6.8083299999999999E-2</v>
      </c>
      <c r="L3132">
        <v>0.13487250000000001</v>
      </c>
      <c r="M3132">
        <v>0.2016617</v>
      </c>
      <c r="N3132">
        <v>0.29809459999999999</v>
      </c>
      <c r="O3132">
        <v>23602</v>
      </c>
    </row>
    <row r="3133" spans="1:15">
      <c r="A3133" t="s">
        <v>52</v>
      </c>
      <c r="B3133" t="s">
        <v>40</v>
      </c>
      <c r="C3133" t="s">
        <v>46</v>
      </c>
      <c r="D3133" t="s">
        <v>27</v>
      </c>
      <c r="E3133">
        <v>15</v>
      </c>
      <c r="F3133" t="str">
        <f t="shared" si="48"/>
        <v>Aggregate1-in-2June System Peak DayAll15</v>
      </c>
      <c r="G3133">
        <v>6.8789870000000004</v>
      </c>
      <c r="H3133">
        <v>10.709099999999999</v>
      </c>
      <c r="I3133">
        <v>76.235500000000002</v>
      </c>
      <c r="J3133">
        <v>-0.8050735</v>
      </c>
      <c r="K3133">
        <v>1.93343</v>
      </c>
      <c r="L3133">
        <v>3.8301090000000002</v>
      </c>
      <c r="M3133">
        <v>5.726788</v>
      </c>
      <c r="N3133">
        <v>8.4652899999999995</v>
      </c>
      <c r="O3133">
        <v>23602</v>
      </c>
    </row>
    <row r="3134" spans="1:15">
      <c r="A3134" t="s">
        <v>31</v>
      </c>
      <c r="B3134" t="s">
        <v>40</v>
      </c>
      <c r="C3134" t="s">
        <v>46</v>
      </c>
      <c r="D3134" t="s">
        <v>27</v>
      </c>
      <c r="E3134">
        <v>16</v>
      </c>
      <c r="F3134" t="str">
        <f t="shared" si="48"/>
        <v>Average Per Ton1-in-2June System Peak DayAll16</v>
      </c>
      <c r="G3134">
        <v>7.2794600000000001E-2</v>
      </c>
      <c r="H3134">
        <v>0.115345</v>
      </c>
      <c r="I3134">
        <v>75.091499999999996</v>
      </c>
      <c r="J3134">
        <v>-8.7635000000000005E-3</v>
      </c>
      <c r="K3134">
        <v>2.1553200000000002E-2</v>
      </c>
      <c r="L3134">
        <v>4.2550400000000002E-2</v>
      </c>
      <c r="M3134">
        <v>6.3547699999999999E-2</v>
      </c>
      <c r="N3134">
        <v>9.3864400000000001E-2</v>
      </c>
      <c r="O3134">
        <v>23602</v>
      </c>
    </row>
    <row r="3135" spans="1:15">
      <c r="A3135" t="s">
        <v>29</v>
      </c>
      <c r="B3135" t="s">
        <v>40</v>
      </c>
      <c r="C3135" t="s">
        <v>46</v>
      </c>
      <c r="D3135" t="s">
        <v>27</v>
      </c>
      <c r="E3135">
        <v>16</v>
      </c>
      <c r="F3135" t="str">
        <f t="shared" si="48"/>
        <v>Average Per Premise1-in-2June System Peak DayAll16</v>
      </c>
      <c r="G3135">
        <v>0.31204300000000001</v>
      </c>
      <c r="H3135">
        <v>0.49444070000000001</v>
      </c>
      <c r="I3135">
        <v>75.091499999999996</v>
      </c>
      <c r="J3135">
        <v>-3.7565899999999999E-2</v>
      </c>
      <c r="K3135">
        <v>9.2390399999999998E-2</v>
      </c>
      <c r="L3135">
        <v>0.1823977</v>
      </c>
      <c r="M3135">
        <v>0.27240500000000001</v>
      </c>
      <c r="N3135">
        <v>0.40236129999999998</v>
      </c>
      <c r="O3135">
        <v>23602</v>
      </c>
    </row>
    <row r="3136" spans="1:15">
      <c r="A3136" t="s">
        <v>30</v>
      </c>
      <c r="B3136" t="s">
        <v>40</v>
      </c>
      <c r="C3136" t="s">
        <v>46</v>
      </c>
      <c r="D3136" t="s">
        <v>27</v>
      </c>
      <c r="E3136">
        <v>16</v>
      </c>
      <c r="F3136" t="str">
        <f t="shared" si="48"/>
        <v>Average Per Device1-in-2June System Peak DayAll16</v>
      </c>
      <c r="G3136">
        <v>0.25934360000000001</v>
      </c>
      <c r="H3136">
        <v>0.410937</v>
      </c>
      <c r="I3136">
        <v>75.091499999999996</v>
      </c>
      <c r="J3136">
        <v>-3.1221599999999999E-2</v>
      </c>
      <c r="K3136">
        <v>7.6786999999999994E-2</v>
      </c>
      <c r="L3136">
        <v>0.15159349999999999</v>
      </c>
      <c r="M3136">
        <v>0.22639989999999999</v>
      </c>
      <c r="N3136">
        <v>0.3344085</v>
      </c>
      <c r="O3136">
        <v>23602</v>
      </c>
    </row>
    <row r="3137" spans="1:15">
      <c r="A3137" t="s">
        <v>52</v>
      </c>
      <c r="B3137" t="s">
        <v>40</v>
      </c>
      <c r="C3137" t="s">
        <v>46</v>
      </c>
      <c r="D3137" t="s">
        <v>27</v>
      </c>
      <c r="E3137">
        <v>16</v>
      </c>
      <c r="F3137" t="str">
        <f t="shared" si="48"/>
        <v>Aggregate1-in-2June System Peak DayAll16</v>
      </c>
      <c r="G3137">
        <v>7.3648389999999999</v>
      </c>
      <c r="H3137">
        <v>11.669790000000001</v>
      </c>
      <c r="I3137">
        <v>75.091499999999996</v>
      </c>
      <c r="J3137">
        <v>-0.88663009999999998</v>
      </c>
      <c r="K3137">
        <v>2.1805979999999998</v>
      </c>
      <c r="L3137">
        <v>4.304951</v>
      </c>
      <c r="M3137">
        <v>6.429303</v>
      </c>
      <c r="N3137">
        <v>9.4965309999999992</v>
      </c>
      <c r="O3137">
        <v>23602</v>
      </c>
    </row>
    <row r="3138" spans="1:15">
      <c r="A3138" t="s">
        <v>31</v>
      </c>
      <c r="B3138" t="s">
        <v>40</v>
      </c>
      <c r="C3138" t="s">
        <v>46</v>
      </c>
      <c r="D3138" t="s">
        <v>27</v>
      </c>
      <c r="E3138">
        <v>17</v>
      </c>
      <c r="F3138" t="str">
        <f t="shared" si="48"/>
        <v>Average Per Ton1-in-2June System Peak DayAll17</v>
      </c>
      <c r="G3138">
        <v>7.95376E-2</v>
      </c>
      <c r="H3138">
        <v>0.1261594</v>
      </c>
      <c r="I3138">
        <v>73.622100000000003</v>
      </c>
      <c r="J3138">
        <v>-1.06065E-2</v>
      </c>
      <c r="K3138">
        <v>2.32044E-2</v>
      </c>
      <c r="L3138">
        <v>4.6621799999999998E-2</v>
      </c>
      <c r="M3138">
        <v>7.0039100000000007E-2</v>
      </c>
      <c r="N3138">
        <v>0.1038501</v>
      </c>
      <c r="O3138">
        <v>23602</v>
      </c>
    </row>
    <row r="3139" spans="1:15">
      <c r="A3139" t="s">
        <v>29</v>
      </c>
      <c r="B3139" t="s">
        <v>40</v>
      </c>
      <c r="C3139" t="s">
        <v>46</v>
      </c>
      <c r="D3139" t="s">
        <v>27</v>
      </c>
      <c r="E3139">
        <v>17</v>
      </c>
      <c r="F3139" t="str">
        <f t="shared" ref="F3139:F3202" si="49">CONCATENATE(A3139,B3139,C3139,D3139,E3139)</f>
        <v>Average Per Premise1-in-2June System Peak DayAll17</v>
      </c>
      <c r="G3139">
        <v>0.34094770000000002</v>
      </c>
      <c r="H3139">
        <v>0.54079770000000005</v>
      </c>
      <c r="I3139">
        <v>73.622100000000003</v>
      </c>
      <c r="J3139">
        <v>-4.5466199999999998E-2</v>
      </c>
      <c r="K3139">
        <v>9.9468600000000004E-2</v>
      </c>
      <c r="L3139">
        <v>0.19985</v>
      </c>
      <c r="M3139">
        <v>0.30023139999999998</v>
      </c>
      <c r="N3139">
        <v>0.44516620000000001</v>
      </c>
      <c r="O3139">
        <v>23602</v>
      </c>
    </row>
    <row r="3140" spans="1:15">
      <c r="A3140" t="s">
        <v>30</v>
      </c>
      <c r="B3140" t="s">
        <v>40</v>
      </c>
      <c r="C3140" t="s">
        <v>46</v>
      </c>
      <c r="D3140" t="s">
        <v>27</v>
      </c>
      <c r="E3140">
        <v>17</v>
      </c>
      <c r="F3140" t="str">
        <f t="shared" si="49"/>
        <v>Average Per Device1-in-2June System Peak DayAll17</v>
      </c>
      <c r="G3140">
        <v>0.28336670000000003</v>
      </c>
      <c r="H3140">
        <v>0.449465</v>
      </c>
      <c r="I3140">
        <v>73.622100000000003</v>
      </c>
      <c r="J3140">
        <v>-3.7787599999999998E-2</v>
      </c>
      <c r="K3140">
        <v>8.2669900000000004E-2</v>
      </c>
      <c r="L3140">
        <v>0.1660983</v>
      </c>
      <c r="M3140">
        <v>0.24952679999999999</v>
      </c>
      <c r="N3140">
        <v>0.36998419999999999</v>
      </c>
      <c r="O3140">
        <v>23602</v>
      </c>
    </row>
    <row r="3141" spans="1:15">
      <c r="A3141" t="s">
        <v>52</v>
      </c>
      <c r="B3141" t="s">
        <v>40</v>
      </c>
      <c r="C3141" t="s">
        <v>46</v>
      </c>
      <c r="D3141" t="s">
        <v>27</v>
      </c>
      <c r="E3141">
        <v>17</v>
      </c>
      <c r="F3141" t="str">
        <f t="shared" si="49"/>
        <v>Aggregate1-in-2June System Peak DayAll17</v>
      </c>
      <c r="G3141">
        <v>8.0470469999999992</v>
      </c>
      <c r="H3141">
        <v>12.763909999999999</v>
      </c>
      <c r="I3141">
        <v>73.622100000000003</v>
      </c>
      <c r="J3141">
        <v>-1.0730919999999999</v>
      </c>
      <c r="K3141">
        <v>2.3476590000000002</v>
      </c>
      <c r="L3141">
        <v>4.7168599999999996</v>
      </c>
      <c r="M3141">
        <v>7.0860609999999999</v>
      </c>
      <c r="N3141">
        <v>10.50681</v>
      </c>
      <c r="O3141">
        <v>23602</v>
      </c>
    </row>
    <row r="3142" spans="1:15">
      <c r="A3142" t="s">
        <v>31</v>
      </c>
      <c r="B3142" t="s">
        <v>40</v>
      </c>
      <c r="C3142" t="s">
        <v>46</v>
      </c>
      <c r="D3142" t="s">
        <v>27</v>
      </c>
      <c r="E3142">
        <v>18</v>
      </c>
      <c r="F3142" t="str">
        <f t="shared" si="49"/>
        <v>Average Per Ton1-in-2June System Peak DayAll18</v>
      </c>
      <c r="G3142">
        <v>9.3837699999999996E-2</v>
      </c>
      <c r="H3142">
        <v>0.13327149999999999</v>
      </c>
      <c r="I3142">
        <v>71.153499999999994</v>
      </c>
      <c r="J3142">
        <v>-8.5150999999999994E-3</v>
      </c>
      <c r="K3142">
        <v>1.9813500000000001E-2</v>
      </c>
      <c r="L3142">
        <v>3.9433799999999998E-2</v>
      </c>
      <c r="M3142">
        <v>5.9054099999999998E-2</v>
      </c>
      <c r="N3142">
        <v>8.7382699999999994E-2</v>
      </c>
      <c r="O3142">
        <v>23602</v>
      </c>
    </row>
    <row r="3143" spans="1:15">
      <c r="A3143" t="s">
        <v>29</v>
      </c>
      <c r="B3143" t="s">
        <v>40</v>
      </c>
      <c r="C3143" t="s">
        <v>46</v>
      </c>
      <c r="D3143" t="s">
        <v>27</v>
      </c>
      <c r="E3143">
        <v>18</v>
      </c>
      <c r="F3143" t="str">
        <f t="shared" si="49"/>
        <v>Average Per Premise1-in-2June System Peak DayAll18</v>
      </c>
      <c r="G3143">
        <v>0.40224690000000002</v>
      </c>
      <c r="H3143">
        <v>0.57128460000000003</v>
      </c>
      <c r="I3143">
        <v>71.153499999999994</v>
      </c>
      <c r="J3143">
        <v>-3.6501100000000002E-2</v>
      </c>
      <c r="K3143">
        <v>8.4932900000000006E-2</v>
      </c>
      <c r="L3143">
        <v>0.16903779999999999</v>
      </c>
      <c r="M3143">
        <v>0.2531426</v>
      </c>
      <c r="N3143">
        <v>0.37457659999999998</v>
      </c>
      <c r="O3143">
        <v>23602</v>
      </c>
    </row>
    <row r="3144" spans="1:15">
      <c r="A3144" t="s">
        <v>30</v>
      </c>
      <c r="B3144" t="s">
        <v>40</v>
      </c>
      <c r="C3144" t="s">
        <v>46</v>
      </c>
      <c r="D3144" t="s">
        <v>27</v>
      </c>
      <c r="E3144">
        <v>18</v>
      </c>
      <c r="F3144" t="str">
        <f t="shared" si="49"/>
        <v>Average Per Device1-in-2June System Peak DayAll18</v>
      </c>
      <c r="G3144">
        <v>0.33431339999999998</v>
      </c>
      <c r="H3144">
        <v>0.47480319999999998</v>
      </c>
      <c r="I3144">
        <v>71.153499999999994</v>
      </c>
      <c r="J3144">
        <v>-3.0336599999999998E-2</v>
      </c>
      <c r="K3144">
        <v>7.0588999999999999E-2</v>
      </c>
      <c r="L3144">
        <v>0.1404898</v>
      </c>
      <c r="M3144">
        <v>0.21039050000000001</v>
      </c>
      <c r="N3144">
        <v>0.31131619999999999</v>
      </c>
      <c r="O3144">
        <v>23602</v>
      </c>
    </row>
    <row r="3145" spans="1:15">
      <c r="A3145" t="s">
        <v>52</v>
      </c>
      <c r="B3145" t="s">
        <v>40</v>
      </c>
      <c r="C3145" t="s">
        <v>46</v>
      </c>
      <c r="D3145" t="s">
        <v>27</v>
      </c>
      <c r="E3145">
        <v>18</v>
      </c>
      <c r="F3145" t="str">
        <f t="shared" si="49"/>
        <v>Aggregate1-in-2June System Peak DayAll18</v>
      </c>
      <c r="G3145">
        <v>9.4938310000000001</v>
      </c>
      <c r="H3145">
        <v>13.483459999999999</v>
      </c>
      <c r="I3145">
        <v>71.153499999999994</v>
      </c>
      <c r="J3145">
        <v>-0.86149799999999999</v>
      </c>
      <c r="K3145">
        <v>2.0045869999999999</v>
      </c>
      <c r="L3145">
        <v>3.9896289999999999</v>
      </c>
      <c r="M3145">
        <v>5.9746709999999998</v>
      </c>
      <c r="N3145">
        <v>8.8407560000000007</v>
      </c>
      <c r="O3145">
        <v>23602</v>
      </c>
    </row>
    <row r="3146" spans="1:15">
      <c r="A3146" t="s">
        <v>31</v>
      </c>
      <c r="B3146" t="s">
        <v>40</v>
      </c>
      <c r="C3146" t="s">
        <v>46</v>
      </c>
      <c r="D3146" t="s">
        <v>27</v>
      </c>
      <c r="E3146">
        <v>19</v>
      </c>
      <c r="F3146" t="str">
        <f t="shared" si="49"/>
        <v>Average Per Ton1-in-2June System Peak DayAll19</v>
      </c>
      <c r="G3146">
        <v>0.13223889999999999</v>
      </c>
      <c r="H3146">
        <v>0.12908919999999999</v>
      </c>
      <c r="I3146">
        <v>69.052599999999998</v>
      </c>
      <c r="J3146">
        <v>0</v>
      </c>
      <c r="K3146">
        <v>0</v>
      </c>
      <c r="L3146">
        <v>0</v>
      </c>
      <c r="M3146">
        <v>0</v>
      </c>
      <c r="N3146">
        <v>0</v>
      </c>
      <c r="O3146">
        <v>23602</v>
      </c>
    </row>
    <row r="3147" spans="1:15">
      <c r="A3147" t="s">
        <v>29</v>
      </c>
      <c r="B3147" t="s">
        <v>40</v>
      </c>
      <c r="C3147" t="s">
        <v>46</v>
      </c>
      <c r="D3147" t="s">
        <v>27</v>
      </c>
      <c r="E3147">
        <v>19</v>
      </c>
      <c r="F3147" t="str">
        <f t="shared" si="49"/>
        <v>Average Per Premise1-in-2June System Peak DayAll19</v>
      </c>
      <c r="G3147">
        <v>0.56685819999999998</v>
      </c>
      <c r="H3147">
        <v>0.55335699999999999</v>
      </c>
      <c r="I3147">
        <v>69.052599999999998</v>
      </c>
      <c r="J3147">
        <v>0</v>
      </c>
      <c r="K3147">
        <v>0</v>
      </c>
      <c r="L3147">
        <v>0</v>
      </c>
      <c r="M3147">
        <v>0</v>
      </c>
      <c r="N3147">
        <v>0</v>
      </c>
      <c r="O3147">
        <v>23602</v>
      </c>
    </row>
    <row r="3148" spans="1:15">
      <c r="A3148" t="s">
        <v>30</v>
      </c>
      <c r="B3148" t="s">
        <v>40</v>
      </c>
      <c r="C3148" t="s">
        <v>46</v>
      </c>
      <c r="D3148" t="s">
        <v>27</v>
      </c>
      <c r="E3148">
        <v>19</v>
      </c>
      <c r="F3148" t="str">
        <f t="shared" si="49"/>
        <v>Average Per Device1-in-2June System Peak DayAll19</v>
      </c>
      <c r="G3148">
        <v>0.4711243</v>
      </c>
      <c r="H3148">
        <v>0.45990320000000001</v>
      </c>
      <c r="I3148">
        <v>69.052599999999998</v>
      </c>
      <c r="J3148">
        <v>0</v>
      </c>
      <c r="K3148">
        <v>0</v>
      </c>
      <c r="L3148">
        <v>0</v>
      </c>
      <c r="M3148">
        <v>0</v>
      </c>
      <c r="N3148">
        <v>0</v>
      </c>
      <c r="O3148">
        <v>23602</v>
      </c>
    </row>
    <row r="3149" spans="1:15">
      <c r="A3149" t="s">
        <v>52</v>
      </c>
      <c r="B3149" t="s">
        <v>40</v>
      </c>
      <c r="C3149" t="s">
        <v>46</v>
      </c>
      <c r="D3149" t="s">
        <v>27</v>
      </c>
      <c r="E3149">
        <v>19</v>
      </c>
      <c r="F3149" t="str">
        <f t="shared" si="49"/>
        <v>Aggregate1-in-2June System Peak DayAll19</v>
      </c>
      <c r="G3149">
        <v>13.37899</v>
      </c>
      <c r="H3149">
        <v>13.06033</v>
      </c>
      <c r="I3149">
        <v>69.052599999999998</v>
      </c>
      <c r="J3149">
        <v>0</v>
      </c>
      <c r="K3149">
        <v>0</v>
      </c>
      <c r="L3149">
        <v>0</v>
      </c>
      <c r="M3149">
        <v>0</v>
      </c>
      <c r="N3149">
        <v>0</v>
      </c>
      <c r="O3149">
        <v>23602</v>
      </c>
    </row>
    <row r="3150" spans="1:15">
      <c r="A3150" t="s">
        <v>31</v>
      </c>
      <c r="B3150" t="s">
        <v>40</v>
      </c>
      <c r="C3150" t="s">
        <v>46</v>
      </c>
      <c r="D3150" t="s">
        <v>27</v>
      </c>
      <c r="E3150">
        <v>20</v>
      </c>
      <c r="F3150" t="str">
        <f t="shared" si="49"/>
        <v>Average Per Ton1-in-2June System Peak DayAll20</v>
      </c>
      <c r="G3150">
        <v>0.13913429999999999</v>
      </c>
      <c r="H3150">
        <v>0.1218627</v>
      </c>
      <c r="I3150">
        <v>67.059799999999996</v>
      </c>
      <c r="J3150">
        <v>0</v>
      </c>
      <c r="K3150">
        <v>0</v>
      </c>
      <c r="L3150">
        <v>0</v>
      </c>
      <c r="M3150">
        <v>0</v>
      </c>
      <c r="N3150">
        <v>0</v>
      </c>
      <c r="O3150">
        <v>23602</v>
      </c>
    </row>
    <row r="3151" spans="1:15">
      <c r="A3151" t="s">
        <v>29</v>
      </c>
      <c r="B3151" t="s">
        <v>40</v>
      </c>
      <c r="C3151" t="s">
        <v>46</v>
      </c>
      <c r="D3151" t="s">
        <v>27</v>
      </c>
      <c r="E3151">
        <v>20</v>
      </c>
      <c r="F3151" t="str">
        <f t="shared" si="49"/>
        <v>Average Per Premise1-in-2June System Peak DayAll20</v>
      </c>
      <c r="G3151">
        <v>0.59641650000000002</v>
      </c>
      <c r="H3151">
        <v>0.52237960000000006</v>
      </c>
      <c r="I3151">
        <v>67.059799999999996</v>
      </c>
      <c r="J3151">
        <v>0</v>
      </c>
      <c r="K3151">
        <v>0</v>
      </c>
      <c r="L3151">
        <v>0</v>
      </c>
      <c r="M3151">
        <v>0</v>
      </c>
      <c r="N3151">
        <v>0</v>
      </c>
      <c r="O3151">
        <v>23602</v>
      </c>
    </row>
    <row r="3152" spans="1:15">
      <c r="A3152" t="s">
        <v>30</v>
      </c>
      <c r="B3152" t="s">
        <v>40</v>
      </c>
      <c r="C3152" t="s">
        <v>46</v>
      </c>
      <c r="D3152" t="s">
        <v>27</v>
      </c>
      <c r="E3152">
        <v>20</v>
      </c>
      <c r="F3152" t="str">
        <f t="shared" si="49"/>
        <v>Average Per Device1-in-2June System Peak DayAll20</v>
      </c>
      <c r="G3152">
        <v>0.49569059999999998</v>
      </c>
      <c r="H3152">
        <v>0.43415749999999997</v>
      </c>
      <c r="I3152">
        <v>67.059799999999996</v>
      </c>
      <c r="J3152">
        <v>0</v>
      </c>
      <c r="K3152">
        <v>0</v>
      </c>
      <c r="L3152">
        <v>0</v>
      </c>
      <c r="M3152">
        <v>0</v>
      </c>
      <c r="N3152">
        <v>0</v>
      </c>
      <c r="O3152">
        <v>23602</v>
      </c>
    </row>
    <row r="3153" spans="1:15">
      <c r="A3153" t="s">
        <v>52</v>
      </c>
      <c r="B3153" t="s">
        <v>40</v>
      </c>
      <c r="C3153" t="s">
        <v>46</v>
      </c>
      <c r="D3153" t="s">
        <v>27</v>
      </c>
      <c r="E3153">
        <v>20</v>
      </c>
      <c r="F3153" t="str">
        <f t="shared" si="49"/>
        <v>Aggregate1-in-2June System Peak DayAll20</v>
      </c>
      <c r="G3153">
        <v>14.07662</v>
      </c>
      <c r="H3153">
        <v>12.3292</v>
      </c>
      <c r="I3153">
        <v>67.059799999999996</v>
      </c>
      <c r="J3153">
        <v>0</v>
      </c>
      <c r="K3153">
        <v>0</v>
      </c>
      <c r="L3153">
        <v>0</v>
      </c>
      <c r="M3153">
        <v>0</v>
      </c>
      <c r="N3153">
        <v>0</v>
      </c>
      <c r="O3153">
        <v>23602</v>
      </c>
    </row>
    <row r="3154" spans="1:15">
      <c r="A3154" t="s">
        <v>31</v>
      </c>
      <c r="B3154" t="s">
        <v>40</v>
      </c>
      <c r="C3154" t="s">
        <v>46</v>
      </c>
      <c r="D3154" t="s">
        <v>27</v>
      </c>
      <c r="E3154">
        <v>21</v>
      </c>
      <c r="F3154" t="str">
        <f t="shared" si="49"/>
        <v>Average Per Ton1-in-2June System Peak DayAll21</v>
      </c>
      <c r="G3154">
        <v>0.1329948</v>
      </c>
      <c r="H3154">
        <v>0.11757819999999999</v>
      </c>
      <c r="I3154">
        <v>65.190200000000004</v>
      </c>
      <c r="J3154">
        <v>0</v>
      </c>
      <c r="K3154">
        <v>0</v>
      </c>
      <c r="L3154">
        <v>0</v>
      </c>
      <c r="M3154">
        <v>0</v>
      </c>
      <c r="N3154">
        <v>0</v>
      </c>
      <c r="O3154">
        <v>23602</v>
      </c>
    </row>
    <row r="3155" spans="1:15">
      <c r="A3155" t="s">
        <v>29</v>
      </c>
      <c r="B3155" t="s">
        <v>40</v>
      </c>
      <c r="C3155" t="s">
        <v>46</v>
      </c>
      <c r="D3155" t="s">
        <v>27</v>
      </c>
      <c r="E3155">
        <v>21</v>
      </c>
      <c r="F3155" t="str">
        <f t="shared" si="49"/>
        <v>Average Per Premise1-in-2June System Peak DayAll21</v>
      </c>
      <c r="G3155">
        <v>0.57009849999999995</v>
      </c>
      <c r="H3155">
        <v>0.50401370000000001</v>
      </c>
      <c r="I3155">
        <v>65.190200000000004</v>
      </c>
      <c r="J3155">
        <v>0</v>
      </c>
      <c r="K3155">
        <v>0</v>
      </c>
      <c r="L3155">
        <v>0</v>
      </c>
      <c r="M3155">
        <v>0</v>
      </c>
      <c r="N3155">
        <v>0</v>
      </c>
      <c r="O3155">
        <v>23602</v>
      </c>
    </row>
    <row r="3156" spans="1:15">
      <c r="A3156" t="s">
        <v>30</v>
      </c>
      <c r="B3156" t="s">
        <v>40</v>
      </c>
      <c r="C3156" t="s">
        <v>46</v>
      </c>
      <c r="D3156" t="s">
        <v>27</v>
      </c>
      <c r="E3156">
        <v>21</v>
      </c>
      <c r="F3156" t="str">
        <f t="shared" si="49"/>
        <v>Average Per Device1-in-2June System Peak DayAll21</v>
      </c>
      <c r="G3156">
        <v>0.4738173</v>
      </c>
      <c r="H3156">
        <v>0.41889330000000002</v>
      </c>
      <c r="I3156">
        <v>65.190200000000004</v>
      </c>
      <c r="J3156">
        <v>0</v>
      </c>
      <c r="K3156">
        <v>0</v>
      </c>
      <c r="L3156">
        <v>0</v>
      </c>
      <c r="M3156">
        <v>0</v>
      </c>
      <c r="N3156">
        <v>0</v>
      </c>
      <c r="O3156">
        <v>23602</v>
      </c>
    </row>
    <row r="3157" spans="1:15">
      <c r="A3157" t="s">
        <v>52</v>
      </c>
      <c r="B3157" t="s">
        <v>40</v>
      </c>
      <c r="C3157" t="s">
        <v>46</v>
      </c>
      <c r="D3157" t="s">
        <v>27</v>
      </c>
      <c r="E3157">
        <v>21</v>
      </c>
      <c r="F3157" t="str">
        <f t="shared" si="49"/>
        <v>Aggregate1-in-2June System Peak DayAll21</v>
      </c>
      <c r="G3157">
        <v>13.45546</v>
      </c>
      <c r="H3157">
        <v>11.89573</v>
      </c>
      <c r="I3157">
        <v>65.190200000000004</v>
      </c>
      <c r="J3157">
        <v>0</v>
      </c>
      <c r="K3157">
        <v>0</v>
      </c>
      <c r="L3157">
        <v>0</v>
      </c>
      <c r="M3157">
        <v>0</v>
      </c>
      <c r="N3157">
        <v>0</v>
      </c>
      <c r="O3157">
        <v>23602</v>
      </c>
    </row>
    <row r="3158" spans="1:15">
      <c r="A3158" t="s">
        <v>31</v>
      </c>
      <c r="B3158" t="s">
        <v>40</v>
      </c>
      <c r="C3158" t="s">
        <v>46</v>
      </c>
      <c r="D3158" t="s">
        <v>27</v>
      </c>
      <c r="E3158">
        <v>22</v>
      </c>
      <c r="F3158" t="str">
        <f t="shared" si="49"/>
        <v>Average Per Ton1-in-2June System Peak DayAll22</v>
      </c>
      <c r="G3158">
        <v>0.11615830000000001</v>
      </c>
      <c r="H3158">
        <v>0.1057332</v>
      </c>
      <c r="I3158">
        <v>64.662599999999998</v>
      </c>
      <c r="J3158">
        <v>0</v>
      </c>
      <c r="K3158">
        <v>0</v>
      </c>
      <c r="L3158">
        <v>0</v>
      </c>
      <c r="M3158">
        <v>0</v>
      </c>
      <c r="N3158">
        <v>0</v>
      </c>
      <c r="O3158">
        <v>23602</v>
      </c>
    </row>
    <row r="3159" spans="1:15">
      <c r="A3159" t="s">
        <v>29</v>
      </c>
      <c r="B3159" t="s">
        <v>40</v>
      </c>
      <c r="C3159" t="s">
        <v>46</v>
      </c>
      <c r="D3159" t="s">
        <v>27</v>
      </c>
      <c r="E3159">
        <v>22</v>
      </c>
      <c r="F3159" t="str">
        <f t="shared" si="49"/>
        <v>Average Per Premise1-in-2June System Peak DayAll22</v>
      </c>
      <c r="G3159">
        <v>0.4979268</v>
      </c>
      <c r="H3159">
        <v>0.45323869999999999</v>
      </c>
      <c r="I3159">
        <v>64.662599999999998</v>
      </c>
      <c r="J3159">
        <v>0</v>
      </c>
      <c r="K3159">
        <v>0</v>
      </c>
      <c r="L3159">
        <v>0</v>
      </c>
      <c r="M3159">
        <v>0</v>
      </c>
      <c r="N3159">
        <v>0</v>
      </c>
      <c r="O3159">
        <v>23602</v>
      </c>
    </row>
    <row r="3160" spans="1:15">
      <c r="A3160" t="s">
        <v>30</v>
      </c>
      <c r="B3160" t="s">
        <v>40</v>
      </c>
      <c r="C3160" t="s">
        <v>46</v>
      </c>
      <c r="D3160" t="s">
        <v>27</v>
      </c>
      <c r="E3160">
        <v>22</v>
      </c>
      <c r="F3160" t="str">
        <f t="shared" si="49"/>
        <v>Average Per Device1-in-2June System Peak DayAll22</v>
      </c>
      <c r="G3160">
        <v>0.41383439999999999</v>
      </c>
      <c r="H3160">
        <v>0.37669340000000001</v>
      </c>
      <c r="I3160">
        <v>64.662599999999998</v>
      </c>
      <c r="J3160">
        <v>0</v>
      </c>
      <c r="K3160">
        <v>0</v>
      </c>
      <c r="L3160">
        <v>0</v>
      </c>
      <c r="M3160">
        <v>0</v>
      </c>
      <c r="N3160">
        <v>0</v>
      </c>
      <c r="O3160">
        <v>23602</v>
      </c>
    </row>
    <row r="3161" spans="1:15">
      <c r="A3161" t="s">
        <v>52</v>
      </c>
      <c r="B3161" t="s">
        <v>40</v>
      </c>
      <c r="C3161" t="s">
        <v>46</v>
      </c>
      <c r="D3161" t="s">
        <v>27</v>
      </c>
      <c r="E3161">
        <v>22</v>
      </c>
      <c r="F3161" t="str">
        <f t="shared" si="49"/>
        <v>Aggregate1-in-2June System Peak DayAll22</v>
      </c>
      <c r="G3161">
        <v>11.75207</v>
      </c>
      <c r="H3161">
        <v>10.697340000000001</v>
      </c>
      <c r="I3161">
        <v>64.662599999999998</v>
      </c>
      <c r="J3161">
        <v>0</v>
      </c>
      <c r="K3161">
        <v>0</v>
      </c>
      <c r="L3161">
        <v>0</v>
      </c>
      <c r="M3161">
        <v>0</v>
      </c>
      <c r="N3161">
        <v>0</v>
      </c>
      <c r="O3161">
        <v>23602</v>
      </c>
    </row>
    <row r="3162" spans="1:15">
      <c r="A3162" t="s">
        <v>31</v>
      </c>
      <c r="B3162" t="s">
        <v>40</v>
      </c>
      <c r="C3162" t="s">
        <v>46</v>
      </c>
      <c r="D3162" t="s">
        <v>27</v>
      </c>
      <c r="E3162">
        <v>23</v>
      </c>
      <c r="F3162" t="str">
        <f t="shared" si="49"/>
        <v>Average Per Ton1-in-2June System Peak DayAll23</v>
      </c>
      <c r="G3162">
        <v>9.4320100000000004E-2</v>
      </c>
      <c r="H3162">
        <v>8.7888400000000005E-2</v>
      </c>
      <c r="I3162">
        <v>63.944899999999997</v>
      </c>
      <c r="J3162">
        <v>0</v>
      </c>
      <c r="K3162">
        <v>0</v>
      </c>
      <c r="L3162">
        <v>0</v>
      </c>
      <c r="M3162">
        <v>0</v>
      </c>
      <c r="N3162">
        <v>0</v>
      </c>
      <c r="O3162">
        <v>23602</v>
      </c>
    </row>
    <row r="3163" spans="1:15">
      <c r="A3163" t="s">
        <v>29</v>
      </c>
      <c r="B3163" t="s">
        <v>40</v>
      </c>
      <c r="C3163" t="s">
        <v>46</v>
      </c>
      <c r="D3163" t="s">
        <v>27</v>
      </c>
      <c r="E3163">
        <v>23</v>
      </c>
      <c r="F3163" t="str">
        <f t="shared" si="49"/>
        <v>Average Per Premise1-in-2June System Peak DayAll23</v>
      </c>
      <c r="G3163">
        <v>0.40431499999999998</v>
      </c>
      <c r="H3163">
        <v>0.37674429999999998</v>
      </c>
      <c r="I3163">
        <v>63.944899999999997</v>
      </c>
      <c r="J3163">
        <v>0</v>
      </c>
      <c r="K3163">
        <v>0</v>
      </c>
      <c r="L3163">
        <v>0</v>
      </c>
      <c r="M3163">
        <v>0</v>
      </c>
      <c r="N3163">
        <v>0</v>
      </c>
      <c r="O3163">
        <v>23602</v>
      </c>
    </row>
    <row r="3164" spans="1:15">
      <c r="A3164" t="s">
        <v>30</v>
      </c>
      <c r="B3164" t="s">
        <v>40</v>
      </c>
      <c r="C3164" t="s">
        <v>46</v>
      </c>
      <c r="D3164" t="s">
        <v>27</v>
      </c>
      <c r="E3164">
        <v>23</v>
      </c>
      <c r="F3164" t="str">
        <f t="shared" si="49"/>
        <v>Average Per Device1-in-2June System Peak DayAll23</v>
      </c>
      <c r="G3164">
        <v>0.3360322</v>
      </c>
      <c r="H3164">
        <v>0.3131178</v>
      </c>
      <c r="I3164">
        <v>63.944899999999997</v>
      </c>
      <c r="J3164">
        <v>0</v>
      </c>
      <c r="K3164">
        <v>0</v>
      </c>
      <c r="L3164">
        <v>0</v>
      </c>
      <c r="M3164">
        <v>0</v>
      </c>
      <c r="N3164">
        <v>0</v>
      </c>
      <c r="O3164">
        <v>23602</v>
      </c>
    </row>
    <row r="3165" spans="1:15">
      <c r="A3165" t="s">
        <v>52</v>
      </c>
      <c r="B3165" t="s">
        <v>40</v>
      </c>
      <c r="C3165" t="s">
        <v>46</v>
      </c>
      <c r="D3165" t="s">
        <v>27</v>
      </c>
      <c r="E3165">
        <v>23</v>
      </c>
      <c r="F3165" t="str">
        <f t="shared" si="49"/>
        <v>Aggregate1-in-2June System Peak DayAll23</v>
      </c>
      <c r="G3165">
        <v>9.5426420000000007</v>
      </c>
      <c r="H3165">
        <v>8.8919189999999997</v>
      </c>
      <c r="I3165">
        <v>63.944899999999997</v>
      </c>
      <c r="J3165">
        <v>0</v>
      </c>
      <c r="K3165">
        <v>0</v>
      </c>
      <c r="L3165">
        <v>0</v>
      </c>
      <c r="M3165">
        <v>0</v>
      </c>
      <c r="N3165">
        <v>0</v>
      </c>
      <c r="O3165">
        <v>23602</v>
      </c>
    </row>
    <row r="3166" spans="1:15">
      <c r="A3166" t="s">
        <v>31</v>
      </c>
      <c r="B3166" t="s">
        <v>40</v>
      </c>
      <c r="C3166" t="s">
        <v>46</v>
      </c>
      <c r="D3166" t="s">
        <v>27</v>
      </c>
      <c r="E3166">
        <v>24</v>
      </c>
      <c r="F3166" t="str">
        <f t="shared" si="49"/>
        <v>Average Per Ton1-in-2June System Peak DayAll24</v>
      </c>
      <c r="G3166">
        <v>7.5725100000000004E-2</v>
      </c>
      <c r="H3166">
        <v>7.1107000000000004E-2</v>
      </c>
      <c r="I3166">
        <v>63.275799999999997</v>
      </c>
      <c r="J3166">
        <v>0</v>
      </c>
      <c r="K3166">
        <v>0</v>
      </c>
      <c r="L3166">
        <v>0</v>
      </c>
      <c r="M3166">
        <v>0</v>
      </c>
      <c r="N3166">
        <v>0</v>
      </c>
      <c r="O3166">
        <v>23602</v>
      </c>
    </row>
    <row r="3167" spans="1:15">
      <c r="A3167" t="s">
        <v>29</v>
      </c>
      <c r="B3167" t="s">
        <v>40</v>
      </c>
      <c r="C3167" t="s">
        <v>46</v>
      </c>
      <c r="D3167" t="s">
        <v>27</v>
      </c>
      <c r="E3167">
        <v>24</v>
      </c>
      <c r="F3167" t="str">
        <f t="shared" si="49"/>
        <v>Average Per Premise1-in-2June System Peak DayAll24</v>
      </c>
      <c r="G3167">
        <v>0.32460519999999998</v>
      </c>
      <c r="H3167">
        <v>0.30480879999999999</v>
      </c>
      <c r="I3167">
        <v>63.275799999999997</v>
      </c>
      <c r="J3167">
        <v>0</v>
      </c>
      <c r="K3167">
        <v>0</v>
      </c>
      <c r="L3167">
        <v>0</v>
      </c>
      <c r="M3167">
        <v>0</v>
      </c>
      <c r="N3167">
        <v>0</v>
      </c>
      <c r="O3167">
        <v>23602</v>
      </c>
    </row>
    <row r="3168" spans="1:15">
      <c r="A3168" t="s">
        <v>30</v>
      </c>
      <c r="B3168" t="s">
        <v>40</v>
      </c>
      <c r="C3168" t="s">
        <v>46</v>
      </c>
      <c r="D3168" t="s">
        <v>27</v>
      </c>
      <c r="E3168">
        <v>24</v>
      </c>
      <c r="F3168" t="str">
        <f t="shared" si="49"/>
        <v>Average Per Device1-in-2June System Peak DayAll24</v>
      </c>
      <c r="G3168">
        <v>0.26978419999999997</v>
      </c>
      <c r="H3168">
        <v>0.25333109999999998</v>
      </c>
      <c r="I3168">
        <v>63.275799999999997</v>
      </c>
      <c r="J3168">
        <v>0</v>
      </c>
      <c r="K3168">
        <v>0</v>
      </c>
      <c r="L3168">
        <v>0</v>
      </c>
      <c r="M3168">
        <v>0</v>
      </c>
      <c r="N3168">
        <v>0</v>
      </c>
      <c r="O3168">
        <v>23602</v>
      </c>
    </row>
    <row r="3169" spans="1:15">
      <c r="A3169" t="s">
        <v>52</v>
      </c>
      <c r="B3169" t="s">
        <v>40</v>
      </c>
      <c r="C3169" t="s">
        <v>46</v>
      </c>
      <c r="D3169" t="s">
        <v>27</v>
      </c>
      <c r="E3169">
        <v>24</v>
      </c>
      <c r="F3169" t="str">
        <f t="shared" si="49"/>
        <v>Aggregate1-in-2June System Peak DayAll24</v>
      </c>
      <c r="G3169">
        <v>7.6613309999999997</v>
      </c>
      <c r="H3169">
        <v>7.194096</v>
      </c>
      <c r="I3169">
        <v>63.275799999999997</v>
      </c>
      <c r="J3169">
        <v>0</v>
      </c>
      <c r="K3169">
        <v>0</v>
      </c>
      <c r="L3169">
        <v>0</v>
      </c>
      <c r="M3169">
        <v>0</v>
      </c>
      <c r="N3169">
        <v>0</v>
      </c>
      <c r="O3169">
        <v>23602</v>
      </c>
    </row>
    <row r="3170" spans="1:15">
      <c r="A3170" t="s">
        <v>31</v>
      </c>
      <c r="B3170" t="s">
        <v>40</v>
      </c>
      <c r="C3170" t="s">
        <v>45</v>
      </c>
      <c r="D3170" t="s">
        <v>33</v>
      </c>
      <c r="E3170">
        <v>1</v>
      </c>
      <c r="F3170" t="str">
        <f t="shared" si="49"/>
        <v>Average Per Ton1-in-2May System Peak Day100% Cycling1</v>
      </c>
      <c r="G3170">
        <v>4.5692900000000002E-2</v>
      </c>
      <c r="H3170">
        <v>4.5692900000000002E-2</v>
      </c>
      <c r="I3170">
        <v>58.766100000000002</v>
      </c>
      <c r="J3170">
        <v>0</v>
      </c>
      <c r="K3170">
        <v>0</v>
      </c>
      <c r="L3170">
        <v>0</v>
      </c>
      <c r="M3170">
        <v>0</v>
      </c>
      <c r="N3170">
        <v>0</v>
      </c>
      <c r="O3170">
        <v>11444</v>
      </c>
    </row>
    <row r="3171" spans="1:15">
      <c r="A3171" t="s">
        <v>29</v>
      </c>
      <c r="B3171" t="s">
        <v>40</v>
      </c>
      <c r="C3171" t="s">
        <v>45</v>
      </c>
      <c r="D3171" t="s">
        <v>33</v>
      </c>
      <c r="E3171">
        <v>1</v>
      </c>
      <c r="F3171" t="str">
        <f t="shared" si="49"/>
        <v>Average Per Premise1-in-2May System Peak Day100% Cycling1</v>
      </c>
      <c r="G3171">
        <v>0.2041869</v>
      </c>
      <c r="H3171">
        <v>0.2041869</v>
      </c>
      <c r="I3171">
        <v>58.766100000000002</v>
      </c>
      <c r="J3171">
        <v>0</v>
      </c>
      <c r="K3171">
        <v>0</v>
      </c>
      <c r="L3171">
        <v>0</v>
      </c>
      <c r="M3171">
        <v>0</v>
      </c>
      <c r="N3171">
        <v>0</v>
      </c>
      <c r="O3171">
        <v>11444</v>
      </c>
    </row>
    <row r="3172" spans="1:15">
      <c r="A3172" t="s">
        <v>30</v>
      </c>
      <c r="B3172" t="s">
        <v>40</v>
      </c>
      <c r="C3172" t="s">
        <v>45</v>
      </c>
      <c r="D3172" t="s">
        <v>33</v>
      </c>
      <c r="E3172">
        <v>1</v>
      </c>
      <c r="F3172" t="str">
        <f t="shared" si="49"/>
        <v>Average Per Device1-in-2May System Peak Day100% Cycling1</v>
      </c>
      <c r="G3172">
        <v>0.16563050000000001</v>
      </c>
      <c r="H3172">
        <v>0.16563050000000001</v>
      </c>
      <c r="I3172">
        <v>58.766100000000002</v>
      </c>
      <c r="J3172">
        <v>0</v>
      </c>
      <c r="K3172">
        <v>0</v>
      </c>
      <c r="L3172">
        <v>0</v>
      </c>
      <c r="M3172">
        <v>0</v>
      </c>
      <c r="N3172">
        <v>0</v>
      </c>
      <c r="O3172">
        <v>11444</v>
      </c>
    </row>
    <row r="3173" spans="1:15">
      <c r="A3173" t="s">
        <v>52</v>
      </c>
      <c r="B3173" t="s">
        <v>40</v>
      </c>
      <c r="C3173" t="s">
        <v>45</v>
      </c>
      <c r="D3173" t="s">
        <v>33</v>
      </c>
      <c r="E3173">
        <v>1</v>
      </c>
      <c r="F3173" t="str">
        <f t="shared" si="49"/>
        <v>Aggregate1-in-2May System Peak Day100% Cycling1</v>
      </c>
      <c r="G3173">
        <v>2.3367140000000002</v>
      </c>
      <c r="H3173">
        <v>2.3367140000000002</v>
      </c>
      <c r="I3173">
        <v>58.766100000000002</v>
      </c>
      <c r="J3173">
        <v>0</v>
      </c>
      <c r="K3173">
        <v>0</v>
      </c>
      <c r="L3173">
        <v>0</v>
      </c>
      <c r="M3173">
        <v>0</v>
      </c>
      <c r="N3173">
        <v>0</v>
      </c>
      <c r="O3173">
        <v>11444</v>
      </c>
    </row>
    <row r="3174" spans="1:15">
      <c r="A3174" t="s">
        <v>31</v>
      </c>
      <c r="B3174" t="s">
        <v>40</v>
      </c>
      <c r="C3174" t="s">
        <v>45</v>
      </c>
      <c r="D3174" t="s">
        <v>33</v>
      </c>
      <c r="E3174">
        <v>2</v>
      </c>
      <c r="F3174" t="str">
        <f t="shared" si="49"/>
        <v>Average Per Ton1-in-2May System Peak Day100% Cycling2</v>
      </c>
      <c r="G3174">
        <v>3.9148599999999999E-2</v>
      </c>
      <c r="H3174">
        <v>3.9148599999999999E-2</v>
      </c>
      <c r="I3174">
        <v>58.224499999999999</v>
      </c>
      <c r="J3174">
        <v>0</v>
      </c>
      <c r="K3174">
        <v>0</v>
      </c>
      <c r="L3174">
        <v>0</v>
      </c>
      <c r="M3174">
        <v>0</v>
      </c>
      <c r="N3174">
        <v>0</v>
      </c>
      <c r="O3174">
        <v>11444</v>
      </c>
    </row>
    <row r="3175" spans="1:15">
      <c r="A3175" t="s">
        <v>29</v>
      </c>
      <c r="B3175" t="s">
        <v>40</v>
      </c>
      <c r="C3175" t="s">
        <v>45</v>
      </c>
      <c r="D3175" t="s">
        <v>33</v>
      </c>
      <c r="E3175">
        <v>2</v>
      </c>
      <c r="F3175" t="str">
        <f t="shared" si="49"/>
        <v>Average Per Premise1-in-2May System Peak Day100% Cycling2</v>
      </c>
      <c r="G3175">
        <v>0.1749424</v>
      </c>
      <c r="H3175">
        <v>0.1749424</v>
      </c>
      <c r="I3175">
        <v>58.224499999999999</v>
      </c>
      <c r="J3175">
        <v>0</v>
      </c>
      <c r="K3175">
        <v>0</v>
      </c>
      <c r="L3175">
        <v>0</v>
      </c>
      <c r="M3175">
        <v>0</v>
      </c>
      <c r="N3175">
        <v>0</v>
      </c>
      <c r="O3175">
        <v>11444</v>
      </c>
    </row>
    <row r="3176" spans="1:15">
      <c r="A3176" t="s">
        <v>30</v>
      </c>
      <c r="B3176" t="s">
        <v>40</v>
      </c>
      <c r="C3176" t="s">
        <v>45</v>
      </c>
      <c r="D3176" t="s">
        <v>33</v>
      </c>
      <c r="E3176">
        <v>2</v>
      </c>
      <c r="F3176" t="str">
        <f t="shared" si="49"/>
        <v>Average Per Device1-in-2May System Peak Day100% Cycling2</v>
      </c>
      <c r="G3176">
        <v>0.14190820000000001</v>
      </c>
      <c r="H3176">
        <v>0.14190820000000001</v>
      </c>
      <c r="I3176">
        <v>58.224499999999999</v>
      </c>
      <c r="J3176">
        <v>0</v>
      </c>
      <c r="K3176">
        <v>0</v>
      </c>
      <c r="L3176">
        <v>0</v>
      </c>
      <c r="M3176">
        <v>0</v>
      </c>
      <c r="N3176">
        <v>0</v>
      </c>
      <c r="O3176">
        <v>11444</v>
      </c>
    </row>
    <row r="3177" spans="1:15">
      <c r="A3177" t="s">
        <v>52</v>
      </c>
      <c r="B3177" t="s">
        <v>40</v>
      </c>
      <c r="C3177" t="s">
        <v>45</v>
      </c>
      <c r="D3177" t="s">
        <v>33</v>
      </c>
      <c r="E3177">
        <v>2</v>
      </c>
      <c r="F3177" t="str">
        <f t="shared" si="49"/>
        <v>Aggregate1-in-2May System Peak Day100% Cycling2</v>
      </c>
      <c r="G3177">
        <v>2.0020410000000002</v>
      </c>
      <c r="H3177">
        <v>2.0020410000000002</v>
      </c>
      <c r="I3177">
        <v>58.224499999999999</v>
      </c>
      <c r="J3177">
        <v>0</v>
      </c>
      <c r="K3177">
        <v>0</v>
      </c>
      <c r="L3177">
        <v>0</v>
      </c>
      <c r="M3177">
        <v>0</v>
      </c>
      <c r="N3177">
        <v>0</v>
      </c>
      <c r="O3177">
        <v>11444</v>
      </c>
    </row>
    <row r="3178" spans="1:15">
      <c r="A3178" t="s">
        <v>31</v>
      </c>
      <c r="B3178" t="s">
        <v>40</v>
      </c>
      <c r="C3178" t="s">
        <v>45</v>
      </c>
      <c r="D3178" t="s">
        <v>33</v>
      </c>
      <c r="E3178">
        <v>3</v>
      </c>
      <c r="F3178" t="str">
        <f t="shared" si="49"/>
        <v>Average Per Ton1-in-2May System Peak Day100% Cycling3</v>
      </c>
      <c r="G3178">
        <v>3.6432699999999998E-2</v>
      </c>
      <c r="H3178">
        <v>3.6432699999999998E-2</v>
      </c>
      <c r="I3178">
        <v>57.447000000000003</v>
      </c>
      <c r="J3178">
        <v>0</v>
      </c>
      <c r="K3178">
        <v>0</v>
      </c>
      <c r="L3178">
        <v>0</v>
      </c>
      <c r="M3178">
        <v>0</v>
      </c>
      <c r="N3178">
        <v>0</v>
      </c>
      <c r="O3178">
        <v>11444</v>
      </c>
    </row>
    <row r="3179" spans="1:15">
      <c r="A3179" t="s">
        <v>29</v>
      </c>
      <c r="B3179" t="s">
        <v>40</v>
      </c>
      <c r="C3179" t="s">
        <v>45</v>
      </c>
      <c r="D3179" t="s">
        <v>33</v>
      </c>
      <c r="E3179">
        <v>3</v>
      </c>
      <c r="F3179" t="str">
        <f t="shared" si="49"/>
        <v>Average Per Premise1-in-2May System Peak Day100% Cycling3</v>
      </c>
      <c r="G3179">
        <v>0.1628059</v>
      </c>
      <c r="H3179">
        <v>0.1628059</v>
      </c>
      <c r="I3179">
        <v>57.447000000000003</v>
      </c>
      <c r="J3179">
        <v>0</v>
      </c>
      <c r="K3179">
        <v>0</v>
      </c>
      <c r="L3179">
        <v>0</v>
      </c>
      <c r="M3179">
        <v>0</v>
      </c>
      <c r="N3179">
        <v>0</v>
      </c>
      <c r="O3179">
        <v>11444</v>
      </c>
    </row>
    <row r="3180" spans="1:15">
      <c r="A3180" t="s">
        <v>30</v>
      </c>
      <c r="B3180" t="s">
        <v>40</v>
      </c>
      <c r="C3180" t="s">
        <v>45</v>
      </c>
      <c r="D3180" t="s">
        <v>33</v>
      </c>
      <c r="E3180">
        <v>3</v>
      </c>
      <c r="F3180" t="str">
        <f t="shared" si="49"/>
        <v>Average Per Device1-in-2May System Peak Day100% Cycling3</v>
      </c>
      <c r="G3180">
        <v>0.1320634</v>
      </c>
      <c r="H3180">
        <v>0.1320634</v>
      </c>
      <c r="I3180">
        <v>57.447000000000003</v>
      </c>
      <c r="J3180">
        <v>0</v>
      </c>
      <c r="K3180">
        <v>0</v>
      </c>
      <c r="L3180">
        <v>0</v>
      </c>
      <c r="M3180">
        <v>0</v>
      </c>
      <c r="N3180">
        <v>0</v>
      </c>
      <c r="O3180">
        <v>11444</v>
      </c>
    </row>
    <row r="3181" spans="1:15">
      <c r="A3181" t="s">
        <v>52</v>
      </c>
      <c r="B3181" t="s">
        <v>40</v>
      </c>
      <c r="C3181" t="s">
        <v>45</v>
      </c>
      <c r="D3181" t="s">
        <v>33</v>
      </c>
      <c r="E3181">
        <v>3</v>
      </c>
      <c r="F3181" t="str">
        <f t="shared" si="49"/>
        <v>Aggregate1-in-2May System Peak Day100% Cycling3</v>
      </c>
      <c r="G3181">
        <v>1.863151</v>
      </c>
      <c r="H3181">
        <v>1.863151</v>
      </c>
      <c r="I3181">
        <v>57.447000000000003</v>
      </c>
      <c r="J3181">
        <v>0</v>
      </c>
      <c r="K3181">
        <v>0</v>
      </c>
      <c r="L3181">
        <v>0</v>
      </c>
      <c r="M3181">
        <v>0</v>
      </c>
      <c r="N3181">
        <v>0</v>
      </c>
      <c r="O3181">
        <v>11444</v>
      </c>
    </row>
    <row r="3182" spans="1:15">
      <c r="A3182" t="s">
        <v>31</v>
      </c>
      <c r="B3182" t="s">
        <v>40</v>
      </c>
      <c r="C3182" t="s">
        <v>45</v>
      </c>
      <c r="D3182" t="s">
        <v>33</v>
      </c>
      <c r="E3182">
        <v>4</v>
      </c>
      <c r="F3182" t="str">
        <f t="shared" si="49"/>
        <v>Average Per Ton1-in-2May System Peak Day100% Cycling4</v>
      </c>
      <c r="G3182">
        <v>3.3142499999999998E-2</v>
      </c>
      <c r="H3182">
        <v>3.3142499999999998E-2</v>
      </c>
      <c r="I3182">
        <v>56.554299999999998</v>
      </c>
      <c r="J3182">
        <v>0</v>
      </c>
      <c r="K3182">
        <v>0</v>
      </c>
      <c r="L3182">
        <v>0</v>
      </c>
      <c r="M3182">
        <v>0</v>
      </c>
      <c r="N3182">
        <v>0</v>
      </c>
      <c r="O3182">
        <v>11444</v>
      </c>
    </row>
    <row r="3183" spans="1:15">
      <c r="A3183" t="s">
        <v>29</v>
      </c>
      <c r="B3183" t="s">
        <v>40</v>
      </c>
      <c r="C3183" t="s">
        <v>45</v>
      </c>
      <c r="D3183" t="s">
        <v>33</v>
      </c>
      <c r="E3183">
        <v>4</v>
      </c>
      <c r="F3183" t="str">
        <f t="shared" si="49"/>
        <v>Average Per Premise1-in-2May System Peak Day100% Cycling4</v>
      </c>
      <c r="G3183">
        <v>0.14810280000000001</v>
      </c>
      <c r="H3183">
        <v>0.14810280000000001</v>
      </c>
      <c r="I3183">
        <v>56.554299999999998</v>
      </c>
      <c r="J3183">
        <v>0</v>
      </c>
      <c r="K3183">
        <v>0</v>
      </c>
      <c r="L3183">
        <v>0</v>
      </c>
      <c r="M3183">
        <v>0</v>
      </c>
      <c r="N3183">
        <v>0</v>
      </c>
      <c r="O3183">
        <v>11444</v>
      </c>
    </row>
    <row r="3184" spans="1:15">
      <c r="A3184" t="s">
        <v>30</v>
      </c>
      <c r="B3184" t="s">
        <v>40</v>
      </c>
      <c r="C3184" t="s">
        <v>45</v>
      </c>
      <c r="D3184" t="s">
        <v>33</v>
      </c>
      <c r="E3184">
        <v>4</v>
      </c>
      <c r="F3184" t="str">
        <f t="shared" si="49"/>
        <v>Average Per Device1-in-2May System Peak Day100% Cycling4</v>
      </c>
      <c r="G3184">
        <v>0.1201367</v>
      </c>
      <c r="H3184">
        <v>0.1201367</v>
      </c>
      <c r="I3184">
        <v>56.554299999999998</v>
      </c>
      <c r="J3184">
        <v>0</v>
      </c>
      <c r="K3184">
        <v>0</v>
      </c>
      <c r="L3184">
        <v>0</v>
      </c>
      <c r="M3184">
        <v>0</v>
      </c>
      <c r="N3184">
        <v>0</v>
      </c>
      <c r="O3184">
        <v>11444</v>
      </c>
    </row>
    <row r="3185" spans="1:15">
      <c r="A3185" t="s">
        <v>52</v>
      </c>
      <c r="B3185" t="s">
        <v>40</v>
      </c>
      <c r="C3185" t="s">
        <v>45</v>
      </c>
      <c r="D3185" t="s">
        <v>33</v>
      </c>
      <c r="E3185">
        <v>4</v>
      </c>
      <c r="F3185" t="str">
        <f t="shared" si="49"/>
        <v>Aggregate1-in-2May System Peak Day100% Cycling4</v>
      </c>
      <c r="G3185">
        <v>1.694888</v>
      </c>
      <c r="H3185">
        <v>1.694888</v>
      </c>
      <c r="I3185">
        <v>56.554299999999998</v>
      </c>
      <c r="J3185">
        <v>0</v>
      </c>
      <c r="K3185">
        <v>0</v>
      </c>
      <c r="L3185">
        <v>0</v>
      </c>
      <c r="M3185">
        <v>0</v>
      </c>
      <c r="N3185">
        <v>0</v>
      </c>
      <c r="O3185">
        <v>11444</v>
      </c>
    </row>
    <row r="3186" spans="1:15">
      <c r="A3186" t="s">
        <v>31</v>
      </c>
      <c r="B3186" t="s">
        <v>40</v>
      </c>
      <c r="C3186" t="s">
        <v>45</v>
      </c>
      <c r="D3186" t="s">
        <v>33</v>
      </c>
      <c r="E3186">
        <v>5</v>
      </c>
      <c r="F3186" t="str">
        <f t="shared" si="49"/>
        <v>Average Per Ton1-in-2May System Peak Day100% Cycling5</v>
      </c>
      <c r="G3186">
        <v>3.2599099999999999E-2</v>
      </c>
      <c r="H3186">
        <v>3.2599099999999999E-2</v>
      </c>
      <c r="I3186">
        <v>56.427599999999998</v>
      </c>
      <c r="J3186">
        <v>0</v>
      </c>
      <c r="K3186">
        <v>0</v>
      </c>
      <c r="L3186">
        <v>0</v>
      </c>
      <c r="M3186">
        <v>0</v>
      </c>
      <c r="N3186">
        <v>0</v>
      </c>
      <c r="O3186">
        <v>11444</v>
      </c>
    </row>
    <row r="3187" spans="1:15">
      <c r="A3187" t="s">
        <v>29</v>
      </c>
      <c r="B3187" t="s">
        <v>40</v>
      </c>
      <c r="C3187" t="s">
        <v>45</v>
      </c>
      <c r="D3187" t="s">
        <v>33</v>
      </c>
      <c r="E3187">
        <v>5</v>
      </c>
      <c r="F3187" t="str">
        <f t="shared" si="49"/>
        <v>Average Per Premise1-in-2May System Peak Day100% Cycling5</v>
      </c>
      <c r="G3187">
        <v>0.14567479999999999</v>
      </c>
      <c r="H3187">
        <v>0.14567479999999999</v>
      </c>
      <c r="I3187">
        <v>56.427599999999998</v>
      </c>
      <c r="J3187">
        <v>0</v>
      </c>
      <c r="K3187">
        <v>0</v>
      </c>
      <c r="L3187">
        <v>0</v>
      </c>
      <c r="M3187">
        <v>0</v>
      </c>
      <c r="N3187">
        <v>0</v>
      </c>
      <c r="O3187">
        <v>11444</v>
      </c>
    </row>
    <row r="3188" spans="1:15">
      <c r="A3188" t="s">
        <v>30</v>
      </c>
      <c r="B3188" t="s">
        <v>40</v>
      </c>
      <c r="C3188" t="s">
        <v>45</v>
      </c>
      <c r="D3188" t="s">
        <v>33</v>
      </c>
      <c r="E3188">
        <v>5</v>
      </c>
      <c r="F3188" t="str">
        <f t="shared" si="49"/>
        <v>Average Per Device1-in-2May System Peak Day100% Cycling5</v>
      </c>
      <c r="G3188">
        <v>0.1181672</v>
      </c>
      <c r="H3188">
        <v>0.1181672</v>
      </c>
      <c r="I3188">
        <v>56.427599999999998</v>
      </c>
      <c r="J3188">
        <v>0</v>
      </c>
      <c r="K3188">
        <v>0</v>
      </c>
      <c r="L3188">
        <v>0</v>
      </c>
      <c r="M3188">
        <v>0</v>
      </c>
      <c r="N3188">
        <v>0</v>
      </c>
      <c r="O3188">
        <v>11444</v>
      </c>
    </row>
    <row r="3189" spans="1:15">
      <c r="A3189" t="s">
        <v>52</v>
      </c>
      <c r="B3189" t="s">
        <v>40</v>
      </c>
      <c r="C3189" t="s">
        <v>45</v>
      </c>
      <c r="D3189" t="s">
        <v>33</v>
      </c>
      <c r="E3189">
        <v>5</v>
      </c>
      <c r="F3189" t="str">
        <f t="shared" si="49"/>
        <v>Aggregate1-in-2May System Peak Day100% Cycling5</v>
      </c>
      <c r="G3189">
        <v>1.6671020000000001</v>
      </c>
      <c r="H3189">
        <v>1.6671020000000001</v>
      </c>
      <c r="I3189">
        <v>56.427599999999998</v>
      </c>
      <c r="J3189">
        <v>0</v>
      </c>
      <c r="K3189">
        <v>0</v>
      </c>
      <c r="L3189">
        <v>0</v>
      </c>
      <c r="M3189">
        <v>0</v>
      </c>
      <c r="N3189">
        <v>0</v>
      </c>
      <c r="O3189">
        <v>11444</v>
      </c>
    </row>
    <row r="3190" spans="1:15">
      <c r="A3190" t="s">
        <v>31</v>
      </c>
      <c r="B3190" t="s">
        <v>40</v>
      </c>
      <c r="C3190" t="s">
        <v>45</v>
      </c>
      <c r="D3190" t="s">
        <v>33</v>
      </c>
      <c r="E3190">
        <v>6</v>
      </c>
      <c r="F3190" t="str">
        <f t="shared" si="49"/>
        <v>Average Per Ton1-in-2May System Peak Day100% Cycling6</v>
      </c>
      <c r="G3190">
        <v>3.4270099999999998E-2</v>
      </c>
      <c r="H3190">
        <v>3.4270099999999998E-2</v>
      </c>
      <c r="I3190">
        <v>56.669899999999998</v>
      </c>
      <c r="J3190">
        <v>0</v>
      </c>
      <c r="K3190">
        <v>0</v>
      </c>
      <c r="L3190">
        <v>0</v>
      </c>
      <c r="M3190">
        <v>0</v>
      </c>
      <c r="N3190">
        <v>0</v>
      </c>
      <c r="O3190">
        <v>11444</v>
      </c>
    </row>
    <row r="3191" spans="1:15">
      <c r="A3191" t="s">
        <v>29</v>
      </c>
      <c r="B3191" t="s">
        <v>40</v>
      </c>
      <c r="C3191" t="s">
        <v>45</v>
      </c>
      <c r="D3191" t="s">
        <v>33</v>
      </c>
      <c r="E3191">
        <v>6</v>
      </c>
      <c r="F3191" t="str">
        <f t="shared" si="49"/>
        <v>Average Per Premise1-in-2May System Peak Day100% Cycling6</v>
      </c>
      <c r="G3191">
        <v>0.153142</v>
      </c>
      <c r="H3191">
        <v>0.153142</v>
      </c>
      <c r="I3191">
        <v>56.669899999999998</v>
      </c>
      <c r="J3191">
        <v>0</v>
      </c>
      <c r="K3191">
        <v>0</v>
      </c>
      <c r="L3191">
        <v>0</v>
      </c>
      <c r="M3191">
        <v>0</v>
      </c>
      <c r="N3191">
        <v>0</v>
      </c>
      <c r="O3191">
        <v>11444</v>
      </c>
    </row>
    <row r="3192" spans="1:15">
      <c r="A3192" t="s">
        <v>30</v>
      </c>
      <c r="B3192" t="s">
        <v>40</v>
      </c>
      <c r="C3192" t="s">
        <v>45</v>
      </c>
      <c r="D3192" t="s">
        <v>33</v>
      </c>
      <c r="E3192">
        <v>6</v>
      </c>
      <c r="F3192" t="str">
        <f t="shared" si="49"/>
        <v>Average Per Device1-in-2May System Peak Day100% Cycling6</v>
      </c>
      <c r="G3192">
        <v>0.1242243</v>
      </c>
      <c r="H3192">
        <v>0.1242243</v>
      </c>
      <c r="I3192">
        <v>56.669899999999998</v>
      </c>
      <c r="J3192">
        <v>0</v>
      </c>
      <c r="K3192">
        <v>0</v>
      </c>
      <c r="L3192">
        <v>0</v>
      </c>
      <c r="M3192">
        <v>0</v>
      </c>
      <c r="N3192">
        <v>0</v>
      </c>
      <c r="O3192">
        <v>11444</v>
      </c>
    </row>
    <row r="3193" spans="1:15">
      <c r="A3193" t="s">
        <v>52</v>
      </c>
      <c r="B3193" t="s">
        <v>40</v>
      </c>
      <c r="C3193" t="s">
        <v>45</v>
      </c>
      <c r="D3193" t="s">
        <v>33</v>
      </c>
      <c r="E3193">
        <v>6</v>
      </c>
      <c r="F3193" t="str">
        <f t="shared" si="49"/>
        <v>Aggregate1-in-2May System Peak Day100% Cycling6</v>
      </c>
      <c r="G3193">
        <v>1.7525569999999999</v>
      </c>
      <c r="H3193">
        <v>1.7525569999999999</v>
      </c>
      <c r="I3193">
        <v>56.669899999999998</v>
      </c>
      <c r="J3193">
        <v>0</v>
      </c>
      <c r="K3193">
        <v>0</v>
      </c>
      <c r="L3193">
        <v>0</v>
      </c>
      <c r="M3193">
        <v>0</v>
      </c>
      <c r="N3193">
        <v>0</v>
      </c>
      <c r="O3193">
        <v>11444</v>
      </c>
    </row>
    <row r="3194" spans="1:15">
      <c r="A3194" t="s">
        <v>31</v>
      </c>
      <c r="B3194" t="s">
        <v>40</v>
      </c>
      <c r="C3194" t="s">
        <v>45</v>
      </c>
      <c r="D3194" t="s">
        <v>33</v>
      </c>
      <c r="E3194">
        <v>7</v>
      </c>
      <c r="F3194" t="str">
        <f t="shared" si="49"/>
        <v>Average Per Ton1-in-2May System Peak Day100% Cycling7</v>
      </c>
      <c r="G3194">
        <v>3.9549500000000001E-2</v>
      </c>
      <c r="H3194">
        <v>3.9549500000000001E-2</v>
      </c>
      <c r="I3194">
        <v>59.960599999999999</v>
      </c>
      <c r="J3194">
        <v>0</v>
      </c>
      <c r="K3194">
        <v>0</v>
      </c>
      <c r="L3194">
        <v>0</v>
      </c>
      <c r="M3194">
        <v>0</v>
      </c>
      <c r="N3194">
        <v>0</v>
      </c>
      <c r="O3194">
        <v>11444</v>
      </c>
    </row>
    <row r="3195" spans="1:15">
      <c r="A3195" t="s">
        <v>29</v>
      </c>
      <c r="B3195" t="s">
        <v>40</v>
      </c>
      <c r="C3195" t="s">
        <v>45</v>
      </c>
      <c r="D3195" t="s">
        <v>33</v>
      </c>
      <c r="E3195">
        <v>7</v>
      </c>
      <c r="F3195" t="str">
        <f t="shared" si="49"/>
        <v>Average Per Premise1-in-2May System Peak Day100% Cycling7</v>
      </c>
      <c r="G3195">
        <v>0.1767338</v>
      </c>
      <c r="H3195">
        <v>0.1767338</v>
      </c>
      <c r="I3195">
        <v>59.960599999999999</v>
      </c>
      <c r="J3195">
        <v>0</v>
      </c>
      <c r="K3195">
        <v>0</v>
      </c>
      <c r="L3195">
        <v>0</v>
      </c>
      <c r="M3195">
        <v>0</v>
      </c>
      <c r="N3195">
        <v>0</v>
      </c>
      <c r="O3195">
        <v>11444</v>
      </c>
    </row>
    <row r="3196" spans="1:15">
      <c r="A3196" t="s">
        <v>30</v>
      </c>
      <c r="B3196" t="s">
        <v>40</v>
      </c>
      <c r="C3196" t="s">
        <v>45</v>
      </c>
      <c r="D3196" t="s">
        <v>33</v>
      </c>
      <c r="E3196">
        <v>7</v>
      </c>
      <c r="F3196" t="str">
        <f t="shared" si="49"/>
        <v>Average Per Device1-in-2May System Peak Day100% Cycling7</v>
      </c>
      <c r="G3196">
        <v>0.1433613</v>
      </c>
      <c r="H3196">
        <v>0.1433613</v>
      </c>
      <c r="I3196">
        <v>59.960599999999999</v>
      </c>
      <c r="J3196">
        <v>0</v>
      </c>
      <c r="K3196">
        <v>0</v>
      </c>
      <c r="L3196">
        <v>0</v>
      </c>
      <c r="M3196">
        <v>0</v>
      </c>
      <c r="N3196">
        <v>0</v>
      </c>
      <c r="O3196">
        <v>11444</v>
      </c>
    </row>
    <row r="3197" spans="1:15">
      <c r="A3197" t="s">
        <v>52</v>
      </c>
      <c r="B3197" t="s">
        <v>40</v>
      </c>
      <c r="C3197" t="s">
        <v>45</v>
      </c>
      <c r="D3197" t="s">
        <v>33</v>
      </c>
      <c r="E3197">
        <v>7</v>
      </c>
      <c r="F3197" t="str">
        <f t="shared" si="49"/>
        <v>Aggregate1-in-2May System Peak Day100% Cycling7</v>
      </c>
      <c r="G3197">
        <v>2.0225420000000001</v>
      </c>
      <c r="H3197">
        <v>2.0225420000000001</v>
      </c>
      <c r="I3197">
        <v>59.960599999999999</v>
      </c>
      <c r="J3197">
        <v>0</v>
      </c>
      <c r="K3197">
        <v>0</v>
      </c>
      <c r="L3197">
        <v>0</v>
      </c>
      <c r="M3197">
        <v>0</v>
      </c>
      <c r="N3197">
        <v>0</v>
      </c>
      <c r="O3197">
        <v>11444</v>
      </c>
    </row>
    <row r="3198" spans="1:15">
      <c r="A3198" t="s">
        <v>31</v>
      </c>
      <c r="B3198" t="s">
        <v>40</v>
      </c>
      <c r="C3198" t="s">
        <v>45</v>
      </c>
      <c r="D3198" t="s">
        <v>33</v>
      </c>
      <c r="E3198">
        <v>8</v>
      </c>
      <c r="F3198" t="str">
        <f t="shared" si="49"/>
        <v>Average Per Ton1-in-2May System Peak Day100% Cycling8</v>
      </c>
      <c r="G3198">
        <v>4.1363900000000002E-2</v>
      </c>
      <c r="H3198">
        <v>4.1363900000000002E-2</v>
      </c>
      <c r="I3198">
        <v>64.144300000000001</v>
      </c>
      <c r="J3198">
        <v>0</v>
      </c>
      <c r="K3198">
        <v>0</v>
      </c>
      <c r="L3198">
        <v>0</v>
      </c>
      <c r="M3198">
        <v>0</v>
      </c>
      <c r="N3198">
        <v>0</v>
      </c>
      <c r="O3198">
        <v>11444</v>
      </c>
    </row>
    <row r="3199" spans="1:15">
      <c r="A3199" t="s">
        <v>29</v>
      </c>
      <c r="B3199" t="s">
        <v>40</v>
      </c>
      <c r="C3199" t="s">
        <v>45</v>
      </c>
      <c r="D3199" t="s">
        <v>33</v>
      </c>
      <c r="E3199">
        <v>8</v>
      </c>
      <c r="F3199" t="str">
        <f t="shared" si="49"/>
        <v>Average Per Premise1-in-2May System Peak Day100% Cycling8</v>
      </c>
      <c r="G3199">
        <v>0.1848418</v>
      </c>
      <c r="H3199">
        <v>0.1848418</v>
      </c>
      <c r="I3199">
        <v>64.144300000000001</v>
      </c>
      <c r="J3199">
        <v>0</v>
      </c>
      <c r="K3199">
        <v>0</v>
      </c>
      <c r="L3199">
        <v>0</v>
      </c>
      <c r="M3199">
        <v>0</v>
      </c>
      <c r="N3199">
        <v>0</v>
      </c>
      <c r="O3199">
        <v>11444</v>
      </c>
    </row>
    <row r="3200" spans="1:15">
      <c r="A3200" t="s">
        <v>30</v>
      </c>
      <c r="B3200" t="s">
        <v>40</v>
      </c>
      <c r="C3200" t="s">
        <v>45</v>
      </c>
      <c r="D3200" t="s">
        <v>33</v>
      </c>
      <c r="E3200">
        <v>8</v>
      </c>
      <c r="F3200" t="str">
        <f t="shared" si="49"/>
        <v>Average Per Device1-in-2May System Peak Day100% Cycling8</v>
      </c>
      <c r="G3200">
        <v>0.1499383</v>
      </c>
      <c r="H3200">
        <v>0.1499383</v>
      </c>
      <c r="I3200">
        <v>64.144300000000001</v>
      </c>
      <c r="J3200">
        <v>0</v>
      </c>
      <c r="K3200">
        <v>0</v>
      </c>
      <c r="L3200">
        <v>0</v>
      </c>
      <c r="M3200">
        <v>0</v>
      </c>
      <c r="N3200">
        <v>0</v>
      </c>
      <c r="O3200">
        <v>11444</v>
      </c>
    </row>
    <row r="3201" spans="1:15">
      <c r="A3201" t="s">
        <v>52</v>
      </c>
      <c r="B3201" t="s">
        <v>40</v>
      </c>
      <c r="C3201" t="s">
        <v>45</v>
      </c>
      <c r="D3201" t="s">
        <v>33</v>
      </c>
      <c r="E3201">
        <v>8</v>
      </c>
      <c r="F3201" t="str">
        <f t="shared" si="49"/>
        <v>Aggregate1-in-2May System Peak Day100% Cycling8</v>
      </c>
      <c r="G3201">
        <v>2.115329</v>
      </c>
      <c r="H3201">
        <v>2.115329</v>
      </c>
      <c r="I3201">
        <v>64.144300000000001</v>
      </c>
      <c r="J3201">
        <v>0</v>
      </c>
      <c r="K3201">
        <v>0</v>
      </c>
      <c r="L3201">
        <v>0</v>
      </c>
      <c r="M3201">
        <v>0</v>
      </c>
      <c r="N3201">
        <v>0</v>
      </c>
      <c r="O3201">
        <v>11444</v>
      </c>
    </row>
    <row r="3202" spans="1:15">
      <c r="A3202" t="s">
        <v>31</v>
      </c>
      <c r="B3202" t="s">
        <v>40</v>
      </c>
      <c r="C3202" t="s">
        <v>45</v>
      </c>
      <c r="D3202" t="s">
        <v>33</v>
      </c>
      <c r="E3202">
        <v>9</v>
      </c>
      <c r="F3202" t="str">
        <f t="shared" si="49"/>
        <v>Average Per Ton1-in-2May System Peak Day100% Cycling9</v>
      </c>
      <c r="G3202">
        <v>4.5135599999999998E-2</v>
      </c>
      <c r="H3202">
        <v>4.5135599999999998E-2</v>
      </c>
      <c r="I3202">
        <v>68.739699999999999</v>
      </c>
      <c r="J3202">
        <v>0</v>
      </c>
      <c r="K3202">
        <v>0</v>
      </c>
      <c r="L3202">
        <v>0</v>
      </c>
      <c r="M3202">
        <v>0</v>
      </c>
      <c r="N3202">
        <v>0</v>
      </c>
      <c r="O3202">
        <v>11444</v>
      </c>
    </row>
    <row r="3203" spans="1:15">
      <c r="A3203" t="s">
        <v>29</v>
      </c>
      <c r="B3203" t="s">
        <v>40</v>
      </c>
      <c r="C3203" t="s">
        <v>45</v>
      </c>
      <c r="D3203" t="s">
        <v>33</v>
      </c>
      <c r="E3203">
        <v>9</v>
      </c>
      <c r="F3203" t="str">
        <f t="shared" ref="F3203:F3266" si="50">CONCATENATE(A3203,B3203,C3203,D3203,E3203)</f>
        <v>Average Per Premise1-in-2May System Peak Day100% Cycling9</v>
      </c>
      <c r="G3203">
        <v>0.20169609999999999</v>
      </c>
      <c r="H3203">
        <v>0.20169609999999999</v>
      </c>
      <c r="I3203">
        <v>68.739699999999999</v>
      </c>
      <c r="J3203">
        <v>0</v>
      </c>
      <c r="K3203">
        <v>0</v>
      </c>
      <c r="L3203">
        <v>0</v>
      </c>
      <c r="M3203">
        <v>0</v>
      </c>
      <c r="N3203">
        <v>0</v>
      </c>
      <c r="O3203">
        <v>11444</v>
      </c>
    </row>
    <row r="3204" spans="1:15">
      <c r="A3204" t="s">
        <v>30</v>
      </c>
      <c r="B3204" t="s">
        <v>40</v>
      </c>
      <c r="C3204" t="s">
        <v>45</v>
      </c>
      <c r="D3204" t="s">
        <v>33</v>
      </c>
      <c r="E3204">
        <v>9</v>
      </c>
      <c r="F3204" t="str">
        <f t="shared" si="50"/>
        <v>Average Per Device1-in-2May System Peak Day100% Cycling9</v>
      </c>
      <c r="G3204">
        <v>0.16361000000000001</v>
      </c>
      <c r="H3204">
        <v>0.16361000000000001</v>
      </c>
      <c r="I3204">
        <v>68.739699999999999</v>
      </c>
      <c r="J3204">
        <v>0</v>
      </c>
      <c r="K3204">
        <v>0</v>
      </c>
      <c r="L3204">
        <v>0</v>
      </c>
      <c r="M3204">
        <v>0</v>
      </c>
      <c r="N3204">
        <v>0</v>
      </c>
      <c r="O3204">
        <v>11444</v>
      </c>
    </row>
    <row r="3205" spans="1:15">
      <c r="A3205" t="s">
        <v>52</v>
      </c>
      <c r="B3205" t="s">
        <v>40</v>
      </c>
      <c r="C3205" t="s">
        <v>45</v>
      </c>
      <c r="D3205" t="s">
        <v>33</v>
      </c>
      <c r="E3205">
        <v>9</v>
      </c>
      <c r="F3205" t="str">
        <f t="shared" si="50"/>
        <v>Aggregate1-in-2May System Peak Day100% Cycling9</v>
      </c>
      <c r="G3205">
        <v>2.3082099999999999</v>
      </c>
      <c r="H3205">
        <v>2.3082099999999999</v>
      </c>
      <c r="I3205">
        <v>68.739699999999999</v>
      </c>
      <c r="J3205">
        <v>0</v>
      </c>
      <c r="K3205">
        <v>0</v>
      </c>
      <c r="L3205">
        <v>0</v>
      </c>
      <c r="M3205">
        <v>0</v>
      </c>
      <c r="N3205">
        <v>0</v>
      </c>
      <c r="O3205">
        <v>11444</v>
      </c>
    </row>
    <row r="3206" spans="1:15">
      <c r="A3206" t="s">
        <v>31</v>
      </c>
      <c r="B3206" t="s">
        <v>40</v>
      </c>
      <c r="C3206" t="s">
        <v>45</v>
      </c>
      <c r="D3206" t="s">
        <v>33</v>
      </c>
      <c r="E3206">
        <v>10</v>
      </c>
      <c r="F3206" t="str">
        <f t="shared" si="50"/>
        <v>Average Per Ton1-in-2May System Peak Day100% Cycling10</v>
      </c>
      <c r="G3206">
        <v>4.8935199999999998E-2</v>
      </c>
      <c r="H3206">
        <v>4.8935199999999998E-2</v>
      </c>
      <c r="I3206">
        <v>72.698400000000007</v>
      </c>
      <c r="J3206">
        <v>0</v>
      </c>
      <c r="K3206">
        <v>0</v>
      </c>
      <c r="L3206">
        <v>0</v>
      </c>
      <c r="M3206">
        <v>0</v>
      </c>
      <c r="N3206">
        <v>0</v>
      </c>
      <c r="O3206">
        <v>11444</v>
      </c>
    </row>
    <row r="3207" spans="1:15">
      <c r="A3207" t="s">
        <v>29</v>
      </c>
      <c r="B3207" t="s">
        <v>40</v>
      </c>
      <c r="C3207" t="s">
        <v>45</v>
      </c>
      <c r="D3207" t="s">
        <v>33</v>
      </c>
      <c r="E3207">
        <v>10</v>
      </c>
      <c r="F3207" t="str">
        <f t="shared" si="50"/>
        <v>Average Per Premise1-in-2May System Peak Day100% Cycling10</v>
      </c>
      <c r="G3207">
        <v>0.21867529999999999</v>
      </c>
      <c r="H3207">
        <v>0.21867529999999999</v>
      </c>
      <c r="I3207">
        <v>72.698400000000007</v>
      </c>
      <c r="J3207">
        <v>0</v>
      </c>
      <c r="K3207">
        <v>0</v>
      </c>
      <c r="L3207">
        <v>0</v>
      </c>
      <c r="M3207">
        <v>0</v>
      </c>
      <c r="N3207">
        <v>0</v>
      </c>
      <c r="O3207">
        <v>11444</v>
      </c>
    </row>
    <row r="3208" spans="1:15">
      <c r="A3208" t="s">
        <v>30</v>
      </c>
      <c r="B3208" t="s">
        <v>40</v>
      </c>
      <c r="C3208" t="s">
        <v>45</v>
      </c>
      <c r="D3208" t="s">
        <v>33</v>
      </c>
      <c r="E3208">
        <v>10</v>
      </c>
      <c r="F3208" t="str">
        <f t="shared" si="50"/>
        <v>Average Per Device1-in-2May System Peak Day100% Cycling10</v>
      </c>
      <c r="G3208">
        <v>0.17738300000000001</v>
      </c>
      <c r="H3208">
        <v>0.17738300000000001</v>
      </c>
      <c r="I3208">
        <v>72.698400000000007</v>
      </c>
      <c r="J3208">
        <v>0</v>
      </c>
      <c r="K3208">
        <v>0</v>
      </c>
      <c r="L3208">
        <v>0</v>
      </c>
      <c r="M3208">
        <v>0</v>
      </c>
      <c r="N3208">
        <v>0</v>
      </c>
      <c r="O3208">
        <v>11444</v>
      </c>
    </row>
    <row r="3209" spans="1:15">
      <c r="A3209" t="s">
        <v>52</v>
      </c>
      <c r="B3209" t="s">
        <v>40</v>
      </c>
      <c r="C3209" t="s">
        <v>45</v>
      </c>
      <c r="D3209" t="s">
        <v>33</v>
      </c>
      <c r="E3209">
        <v>10</v>
      </c>
      <c r="F3209" t="str">
        <f t="shared" si="50"/>
        <v>Aggregate1-in-2May System Peak Day100% Cycling10</v>
      </c>
      <c r="G3209">
        <v>2.5025200000000001</v>
      </c>
      <c r="H3209">
        <v>2.5025200000000001</v>
      </c>
      <c r="I3209">
        <v>72.698400000000007</v>
      </c>
      <c r="J3209">
        <v>0</v>
      </c>
      <c r="K3209">
        <v>0</v>
      </c>
      <c r="L3209">
        <v>0</v>
      </c>
      <c r="M3209">
        <v>0</v>
      </c>
      <c r="N3209">
        <v>0</v>
      </c>
      <c r="O3209">
        <v>11444</v>
      </c>
    </row>
    <row r="3210" spans="1:15">
      <c r="A3210" t="s">
        <v>31</v>
      </c>
      <c r="B3210" t="s">
        <v>40</v>
      </c>
      <c r="C3210" t="s">
        <v>45</v>
      </c>
      <c r="D3210" t="s">
        <v>33</v>
      </c>
      <c r="E3210">
        <v>11</v>
      </c>
      <c r="F3210" t="str">
        <f t="shared" si="50"/>
        <v>Average Per Ton1-in-2May System Peak Day100% Cycling11</v>
      </c>
      <c r="G3210">
        <v>5.61387E-2</v>
      </c>
      <c r="H3210">
        <v>5.61387E-2</v>
      </c>
      <c r="I3210">
        <v>76.831599999999995</v>
      </c>
      <c r="J3210">
        <v>0</v>
      </c>
      <c r="K3210">
        <v>0</v>
      </c>
      <c r="L3210">
        <v>0</v>
      </c>
      <c r="M3210">
        <v>0</v>
      </c>
      <c r="N3210">
        <v>0</v>
      </c>
      <c r="O3210">
        <v>11444</v>
      </c>
    </row>
    <row r="3211" spans="1:15">
      <c r="A3211" t="s">
        <v>29</v>
      </c>
      <c r="B3211" t="s">
        <v>40</v>
      </c>
      <c r="C3211" t="s">
        <v>45</v>
      </c>
      <c r="D3211" t="s">
        <v>33</v>
      </c>
      <c r="E3211">
        <v>11</v>
      </c>
      <c r="F3211" t="str">
        <f t="shared" si="50"/>
        <v>Average Per Premise1-in-2May System Peak Day100% Cycling11</v>
      </c>
      <c r="G3211">
        <v>0.25086560000000002</v>
      </c>
      <c r="H3211">
        <v>0.25086560000000002</v>
      </c>
      <c r="I3211">
        <v>76.831599999999995</v>
      </c>
      <c r="J3211">
        <v>0</v>
      </c>
      <c r="K3211">
        <v>0</v>
      </c>
      <c r="L3211">
        <v>0</v>
      </c>
      <c r="M3211">
        <v>0</v>
      </c>
      <c r="N3211">
        <v>0</v>
      </c>
      <c r="O3211">
        <v>11444</v>
      </c>
    </row>
    <row r="3212" spans="1:15">
      <c r="A3212" t="s">
        <v>30</v>
      </c>
      <c r="B3212" t="s">
        <v>40</v>
      </c>
      <c r="C3212" t="s">
        <v>45</v>
      </c>
      <c r="D3212" t="s">
        <v>33</v>
      </c>
      <c r="E3212">
        <v>11</v>
      </c>
      <c r="F3212" t="str">
        <f t="shared" si="50"/>
        <v>Average Per Device1-in-2May System Peak Day100% Cycling11</v>
      </c>
      <c r="G3212">
        <v>0.20349490000000001</v>
      </c>
      <c r="H3212">
        <v>0.20349490000000001</v>
      </c>
      <c r="I3212">
        <v>76.831599999999995</v>
      </c>
      <c r="J3212">
        <v>0</v>
      </c>
      <c r="K3212">
        <v>0</v>
      </c>
      <c r="L3212">
        <v>0</v>
      </c>
      <c r="M3212">
        <v>0</v>
      </c>
      <c r="N3212">
        <v>0</v>
      </c>
      <c r="O3212">
        <v>11444</v>
      </c>
    </row>
    <row r="3213" spans="1:15">
      <c r="A3213" t="s">
        <v>52</v>
      </c>
      <c r="B3213" t="s">
        <v>40</v>
      </c>
      <c r="C3213" t="s">
        <v>45</v>
      </c>
      <c r="D3213" t="s">
        <v>33</v>
      </c>
      <c r="E3213">
        <v>11</v>
      </c>
      <c r="F3213" t="str">
        <f t="shared" si="50"/>
        <v>Aggregate1-in-2May System Peak Day100% Cycling11</v>
      </c>
      <c r="G3213">
        <v>2.8709060000000002</v>
      </c>
      <c r="H3213">
        <v>2.8709060000000002</v>
      </c>
      <c r="I3213">
        <v>76.831599999999995</v>
      </c>
      <c r="J3213">
        <v>0</v>
      </c>
      <c r="K3213">
        <v>0</v>
      </c>
      <c r="L3213">
        <v>0</v>
      </c>
      <c r="M3213">
        <v>0</v>
      </c>
      <c r="N3213">
        <v>0</v>
      </c>
      <c r="O3213">
        <v>11444</v>
      </c>
    </row>
    <row r="3214" spans="1:15">
      <c r="A3214" t="s">
        <v>31</v>
      </c>
      <c r="B3214" t="s">
        <v>40</v>
      </c>
      <c r="C3214" t="s">
        <v>45</v>
      </c>
      <c r="D3214" t="s">
        <v>33</v>
      </c>
      <c r="E3214">
        <v>12</v>
      </c>
      <c r="F3214" t="str">
        <f t="shared" si="50"/>
        <v>Average Per Ton1-in-2May System Peak Day100% Cycling12</v>
      </c>
      <c r="G3214">
        <v>6.4217300000000005E-2</v>
      </c>
      <c r="H3214">
        <v>6.4217300000000005E-2</v>
      </c>
      <c r="I3214">
        <v>76.912800000000004</v>
      </c>
      <c r="J3214">
        <v>0</v>
      </c>
      <c r="K3214">
        <v>0</v>
      </c>
      <c r="L3214">
        <v>0</v>
      </c>
      <c r="M3214">
        <v>0</v>
      </c>
      <c r="N3214">
        <v>0</v>
      </c>
      <c r="O3214">
        <v>11444</v>
      </c>
    </row>
    <row r="3215" spans="1:15">
      <c r="A3215" t="s">
        <v>29</v>
      </c>
      <c r="B3215" t="s">
        <v>40</v>
      </c>
      <c r="C3215" t="s">
        <v>45</v>
      </c>
      <c r="D3215" t="s">
        <v>33</v>
      </c>
      <c r="E3215">
        <v>12</v>
      </c>
      <c r="F3215" t="str">
        <f t="shared" si="50"/>
        <v>Average Per Premise1-in-2May System Peak Day100% Cycling12</v>
      </c>
      <c r="G3215">
        <v>0.2869661</v>
      </c>
      <c r="H3215">
        <v>0.2869661</v>
      </c>
      <c r="I3215">
        <v>76.912800000000004</v>
      </c>
      <c r="J3215">
        <v>0</v>
      </c>
      <c r="K3215">
        <v>0</v>
      </c>
      <c r="L3215">
        <v>0</v>
      </c>
      <c r="M3215">
        <v>0</v>
      </c>
      <c r="N3215">
        <v>0</v>
      </c>
      <c r="O3215">
        <v>11444</v>
      </c>
    </row>
    <row r="3216" spans="1:15">
      <c r="A3216" t="s">
        <v>30</v>
      </c>
      <c r="B3216" t="s">
        <v>40</v>
      </c>
      <c r="C3216" t="s">
        <v>45</v>
      </c>
      <c r="D3216" t="s">
        <v>33</v>
      </c>
      <c r="E3216">
        <v>12</v>
      </c>
      <c r="F3216" t="str">
        <f t="shared" si="50"/>
        <v>Average Per Device1-in-2May System Peak Day100% Cycling12</v>
      </c>
      <c r="G3216">
        <v>0.2327786</v>
      </c>
      <c r="H3216">
        <v>0.2327786</v>
      </c>
      <c r="I3216">
        <v>76.912800000000004</v>
      </c>
      <c r="J3216">
        <v>0</v>
      </c>
      <c r="K3216">
        <v>0</v>
      </c>
      <c r="L3216">
        <v>0</v>
      </c>
      <c r="M3216">
        <v>0</v>
      </c>
      <c r="N3216">
        <v>0</v>
      </c>
      <c r="O3216">
        <v>11444</v>
      </c>
    </row>
    <row r="3217" spans="1:15">
      <c r="A3217" t="s">
        <v>52</v>
      </c>
      <c r="B3217" t="s">
        <v>40</v>
      </c>
      <c r="C3217" t="s">
        <v>45</v>
      </c>
      <c r="D3217" t="s">
        <v>33</v>
      </c>
      <c r="E3217">
        <v>12</v>
      </c>
      <c r="F3217" t="str">
        <f t="shared" si="50"/>
        <v>Aggregate1-in-2May System Peak Day100% Cycling12</v>
      </c>
      <c r="G3217">
        <v>3.2840400000000001</v>
      </c>
      <c r="H3217">
        <v>3.2840400000000001</v>
      </c>
      <c r="I3217">
        <v>76.912800000000004</v>
      </c>
      <c r="J3217">
        <v>0</v>
      </c>
      <c r="K3217">
        <v>0</v>
      </c>
      <c r="L3217">
        <v>0</v>
      </c>
      <c r="M3217">
        <v>0</v>
      </c>
      <c r="N3217">
        <v>0</v>
      </c>
      <c r="O3217">
        <v>11444</v>
      </c>
    </row>
    <row r="3218" spans="1:15">
      <c r="A3218" t="s">
        <v>31</v>
      </c>
      <c r="B3218" t="s">
        <v>40</v>
      </c>
      <c r="C3218" t="s">
        <v>45</v>
      </c>
      <c r="D3218" t="s">
        <v>33</v>
      </c>
      <c r="E3218">
        <v>13</v>
      </c>
      <c r="F3218" t="str">
        <f t="shared" si="50"/>
        <v>Average Per Ton1-in-2May System Peak Day100% Cycling13</v>
      </c>
      <c r="G3218">
        <v>7.1855299999999997E-2</v>
      </c>
      <c r="H3218">
        <v>7.1855299999999997E-2</v>
      </c>
      <c r="I3218">
        <v>78.170400000000001</v>
      </c>
      <c r="J3218">
        <v>0</v>
      </c>
      <c r="K3218">
        <v>0</v>
      </c>
      <c r="L3218">
        <v>0</v>
      </c>
      <c r="M3218">
        <v>0</v>
      </c>
      <c r="N3218">
        <v>0</v>
      </c>
      <c r="O3218">
        <v>11444</v>
      </c>
    </row>
    <row r="3219" spans="1:15">
      <c r="A3219" t="s">
        <v>29</v>
      </c>
      <c r="B3219" t="s">
        <v>40</v>
      </c>
      <c r="C3219" t="s">
        <v>45</v>
      </c>
      <c r="D3219" t="s">
        <v>33</v>
      </c>
      <c r="E3219">
        <v>13</v>
      </c>
      <c r="F3219" t="str">
        <f t="shared" si="50"/>
        <v>Average Per Premise1-in-2May System Peak Day100% Cycling13</v>
      </c>
      <c r="G3219">
        <v>0.32109799999999999</v>
      </c>
      <c r="H3219">
        <v>0.32109799999999999</v>
      </c>
      <c r="I3219">
        <v>78.170400000000001</v>
      </c>
      <c r="J3219">
        <v>0</v>
      </c>
      <c r="K3219">
        <v>0</v>
      </c>
      <c r="L3219">
        <v>0</v>
      </c>
      <c r="M3219">
        <v>0</v>
      </c>
      <c r="N3219">
        <v>0</v>
      </c>
      <c r="O3219">
        <v>11444</v>
      </c>
    </row>
    <row r="3220" spans="1:15">
      <c r="A3220" t="s">
        <v>30</v>
      </c>
      <c r="B3220" t="s">
        <v>40</v>
      </c>
      <c r="C3220" t="s">
        <v>45</v>
      </c>
      <c r="D3220" t="s">
        <v>33</v>
      </c>
      <c r="E3220">
        <v>13</v>
      </c>
      <c r="F3220" t="str">
        <f t="shared" si="50"/>
        <v>Average Per Device1-in-2May System Peak Day100% Cycling13</v>
      </c>
      <c r="G3220">
        <v>0.26046540000000001</v>
      </c>
      <c r="H3220">
        <v>0.26046540000000001</v>
      </c>
      <c r="I3220">
        <v>78.170400000000001</v>
      </c>
      <c r="J3220">
        <v>0</v>
      </c>
      <c r="K3220">
        <v>0</v>
      </c>
      <c r="L3220">
        <v>0</v>
      </c>
      <c r="M3220">
        <v>0</v>
      </c>
      <c r="N3220">
        <v>0</v>
      </c>
      <c r="O3220">
        <v>11444</v>
      </c>
    </row>
    <row r="3221" spans="1:15">
      <c r="A3221" t="s">
        <v>52</v>
      </c>
      <c r="B3221" t="s">
        <v>40</v>
      </c>
      <c r="C3221" t="s">
        <v>45</v>
      </c>
      <c r="D3221" t="s">
        <v>33</v>
      </c>
      <c r="E3221">
        <v>13</v>
      </c>
      <c r="F3221" t="str">
        <f t="shared" si="50"/>
        <v>Aggregate1-in-2May System Peak Day100% Cycling13</v>
      </c>
      <c r="G3221">
        <v>3.6746460000000001</v>
      </c>
      <c r="H3221">
        <v>3.6746460000000001</v>
      </c>
      <c r="I3221">
        <v>78.170400000000001</v>
      </c>
      <c r="J3221">
        <v>0</v>
      </c>
      <c r="K3221">
        <v>0</v>
      </c>
      <c r="L3221">
        <v>0</v>
      </c>
      <c r="M3221">
        <v>0</v>
      </c>
      <c r="N3221">
        <v>0</v>
      </c>
      <c r="O3221">
        <v>11444</v>
      </c>
    </row>
    <row r="3222" spans="1:15">
      <c r="A3222" t="s">
        <v>31</v>
      </c>
      <c r="B3222" t="s">
        <v>40</v>
      </c>
      <c r="C3222" t="s">
        <v>45</v>
      </c>
      <c r="D3222" t="s">
        <v>33</v>
      </c>
      <c r="E3222">
        <v>14</v>
      </c>
      <c r="F3222" t="str">
        <f t="shared" si="50"/>
        <v>Average Per Ton1-in-2May System Peak Day100% Cycling14</v>
      </c>
      <c r="G3222">
        <v>5.37435E-2</v>
      </c>
      <c r="H3222">
        <v>7.5965500000000005E-2</v>
      </c>
      <c r="I3222">
        <v>77.771100000000004</v>
      </c>
      <c r="J3222">
        <v>-1.48691E-2</v>
      </c>
      <c r="K3222">
        <v>7.0447000000000001E-3</v>
      </c>
      <c r="L3222">
        <v>2.2222100000000002E-2</v>
      </c>
      <c r="M3222">
        <v>3.7399399999999999E-2</v>
      </c>
      <c r="N3222">
        <v>5.9313200000000003E-2</v>
      </c>
      <c r="O3222">
        <v>11444</v>
      </c>
    </row>
    <row r="3223" spans="1:15">
      <c r="A3223" t="s">
        <v>29</v>
      </c>
      <c r="B3223" t="s">
        <v>40</v>
      </c>
      <c r="C3223" t="s">
        <v>45</v>
      </c>
      <c r="D3223" t="s">
        <v>33</v>
      </c>
      <c r="E3223">
        <v>14</v>
      </c>
      <c r="F3223" t="str">
        <f t="shared" si="50"/>
        <v>Average Per Premise1-in-2May System Peak Day100% Cycling14</v>
      </c>
      <c r="G3223">
        <v>0.24016199999999999</v>
      </c>
      <c r="H3223">
        <v>0.33946510000000002</v>
      </c>
      <c r="I3223">
        <v>77.771100000000004</v>
      </c>
      <c r="J3223">
        <v>-6.6445100000000007E-2</v>
      </c>
      <c r="K3223">
        <v>3.1480300000000003E-2</v>
      </c>
      <c r="L3223">
        <v>9.9303100000000005E-2</v>
      </c>
      <c r="M3223">
        <v>0.16712589999999999</v>
      </c>
      <c r="N3223">
        <v>0.26505129999999999</v>
      </c>
      <c r="O3223">
        <v>11444</v>
      </c>
    </row>
    <row r="3224" spans="1:15">
      <c r="A3224" t="s">
        <v>30</v>
      </c>
      <c r="B3224" t="s">
        <v>40</v>
      </c>
      <c r="C3224" t="s">
        <v>45</v>
      </c>
      <c r="D3224" t="s">
        <v>33</v>
      </c>
      <c r="E3224">
        <v>14</v>
      </c>
      <c r="F3224" t="str">
        <f t="shared" si="50"/>
        <v>Average Per Device1-in-2May System Peak Day100% Cycling14</v>
      </c>
      <c r="G3224">
        <v>0.1948124</v>
      </c>
      <c r="H3224">
        <v>0.2753642</v>
      </c>
      <c r="I3224">
        <v>77.771100000000004</v>
      </c>
      <c r="J3224">
        <v>-5.3898399999999999E-2</v>
      </c>
      <c r="K3224">
        <v>2.55359E-2</v>
      </c>
      <c r="L3224">
        <v>8.0551800000000007E-2</v>
      </c>
      <c r="M3224">
        <v>0.13556770000000001</v>
      </c>
      <c r="N3224">
        <v>0.2150019</v>
      </c>
      <c r="O3224">
        <v>11444</v>
      </c>
    </row>
    <row r="3225" spans="1:15">
      <c r="A3225" t="s">
        <v>52</v>
      </c>
      <c r="B3225" t="s">
        <v>40</v>
      </c>
      <c r="C3225" t="s">
        <v>45</v>
      </c>
      <c r="D3225" t="s">
        <v>33</v>
      </c>
      <c r="E3225">
        <v>14</v>
      </c>
      <c r="F3225" t="str">
        <f t="shared" si="50"/>
        <v>Aggregate1-in-2May System Peak Day100% Cycling14</v>
      </c>
      <c r="G3225">
        <v>2.7484139999999999</v>
      </c>
      <c r="H3225">
        <v>3.8848379999999998</v>
      </c>
      <c r="I3225">
        <v>77.771100000000004</v>
      </c>
      <c r="J3225">
        <v>-0.76039800000000002</v>
      </c>
      <c r="K3225">
        <v>0.36026019999999997</v>
      </c>
      <c r="L3225">
        <v>1.136425</v>
      </c>
      <c r="M3225">
        <v>1.9125890000000001</v>
      </c>
      <c r="N3225">
        <v>3.0332469999999998</v>
      </c>
      <c r="O3225">
        <v>11444</v>
      </c>
    </row>
    <row r="3226" spans="1:15">
      <c r="A3226" t="s">
        <v>31</v>
      </c>
      <c r="B3226" t="s">
        <v>40</v>
      </c>
      <c r="C3226" t="s">
        <v>45</v>
      </c>
      <c r="D3226" t="s">
        <v>33</v>
      </c>
      <c r="E3226">
        <v>15</v>
      </c>
      <c r="F3226" t="str">
        <f t="shared" si="50"/>
        <v>Average Per Ton1-in-2May System Peak Day100% Cycling15</v>
      </c>
      <c r="G3226">
        <v>5.3611800000000001E-2</v>
      </c>
      <c r="H3226">
        <v>8.2286499999999999E-2</v>
      </c>
      <c r="I3226">
        <v>77.352400000000003</v>
      </c>
      <c r="J3226">
        <v>-1.9186700000000001E-2</v>
      </c>
      <c r="K3226">
        <v>9.0901999999999997E-3</v>
      </c>
      <c r="L3226">
        <v>2.8674700000000001E-2</v>
      </c>
      <c r="M3226">
        <v>4.8259200000000002E-2</v>
      </c>
      <c r="N3226">
        <v>7.6536099999999996E-2</v>
      </c>
      <c r="O3226">
        <v>11444</v>
      </c>
    </row>
    <row r="3227" spans="1:15">
      <c r="A3227" t="s">
        <v>29</v>
      </c>
      <c r="B3227" t="s">
        <v>40</v>
      </c>
      <c r="C3227" t="s">
        <v>45</v>
      </c>
      <c r="D3227" t="s">
        <v>33</v>
      </c>
      <c r="E3227">
        <v>15</v>
      </c>
      <c r="F3227" t="str">
        <f t="shared" si="50"/>
        <v>Average Per Premise1-in-2May System Peak Day100% Cycling15</v>
      </c>
      <c r="G3227">
        <v>0.2395736</v>
      </c>
      <c r="H3227">
        <v>0.36771150000000002</v>
      </c>
      <c r="I3227">
        <v>77.352400000000003</v>
      </c>
      <c r="J3227">
        <v>-8.5738900000000007E-2</v>
      </c>
      <c r="K3227">
        <v>4.0621200000000003E-2</v>
      </c>
      <c r="L3227">
        <v>0.1281379</v>
      </c>
      <c r="M3227">
        <v>0.2156545</v>
      </c>
      <c r="N3227">
        <v>0.3420147</v>
      </c>
      <c r="O3227">
        <v>11444</v>
      </c>
    </row>
    <row r="3228" spans="1:15">
      <c r="A3228" t="s">
        <v>30</v>
      </c>
      <c r="B3228" t="s">
        <v>40</v>
      </c>
      <c r="C3228" t="s">
        <v>45</v>
      </c>
      <c r="D3228" t="s">
        <v>33</v>
      </c>
      <c r="E3228">
        <v>15</v>
      </c>
      <c r="F3228" t="str">
        <f t="shared" si="50"/>
        <v>Average Per Device1-in-2May System Peak Day100% Cycling15</v>
      </c>
      <c r="G3228">
        <v>0.19433520000000001</v>
      </c>
      <c r="H3228">
        <v>0.29827690000000001</v>
      </c>
      <c r="I3228">
        <v>77.352400000000003</v>
      </c>
      <c r="J3228">
        <v>-6.9548899999999997E-2</v>
      </c>
      <c r="K3228">
        <v>3.2950800000000002E-2</v>
      </c>
      <c r="L3228">
        <v>0.1039417</v>
      </c>
      <c r="M3228">
        <v>0.1749327</v>
      </c>
      <c r="N3228">
        <v>0.27743240000000002</v>
      </c>
      <c r="O3228">
        <v>11444</v>
      </c>
    </row>
    <row r="3229" spans="1:15">
      <c r="A3229" t="s">
        <v>52</v>
      </c>
      <c r="B3229" t="s">
        <v>40</v>
      </c>
      <c r="C3229" t="s">
        <v>45</v>
      </c>
      <c r="D3229" t="s">
        <v>33</v>
      </c>
      <c r="E3229">
        <v>15</v>
      </c>
      <c r="F3229" t="str">
        <f t="shared" si="50"/>
        <v>Aggregate1-in-2May System Peak Day100% Cycling15</v>
      </c>
      <c r="G3229">
        <v>2.7416800000000001</v>
      </c>
      <c r="H3229">
        <v>4.2080909999999996</v>
      </c>
      <c r="I3229">
        <v>77.352400000000003</v>
      </c>
      <c r="J3229">
        <v>-0.98119610000000002</v>
      </c>
      <c r="K3229">
        <v>0.46486949999999999</v>
      </c>
      <c r="L3229">
        <v>1.46641</v>
      </c>
      <c r="M3229">
        <v>2.4679509999999998</v>
      </c>
      <c r="N3229">
        <v>3.9140160000000002</v>
      </c>
      <c r="O3229">
        <v>11444</v>
      </c>
    </row>
    <row r="3230" spans="1:15">
      <c r="A3230" t="s">
        <v>31</v>
      </c>
      <c r="B3230" t="s">
        <v>40</v>
      </c>
      <c r="C3230" t="s">
        <v>45</v>
      </c>
      <c r="D3230" t="s">
        <v>33</v>
      </c>
      <c r="E3230">
        <v>16</v>
      </c>
      <c r="F3230" t="str">
        <f t="shared" si="50"/>
        <v>Average Per Ton1-in-2May System Peak Day100% Cycling16</v>
      </c>
      <c r="G3230">
        <v>5.7525600000000003E-2</v>
      </c>
      <c r="H3230">
        <v>8.8979799999999998E-2</v>
      </c>
      <c r="I3230">
        <v>77.604399999999998</v>
      </c>
      <c r="J3230">
        <v>-2.1046499999999999E-2</v>
      </c>
      <c r="K3230">
        <v>9.9714000000000001E-3</v>
      </c>
      <c r="L3230">
        <v>3.1454200000000002E-2</v>
      </c>
      <c r="M3230">
        <v>5.2937100000000001E-2</v>
      </c>
      <c r="N3230">
        <v>8.3955000000000002E-2</v>
      </c>
      <c r="O3230">
        <v>11444</v>
      </c>
    </row>
    <row r="3231" spans="1:15">
      <c r="A3231" t="s">
        <v>29</v>
      </c>
      <c r="B3231" t="s">
        <v>40</v>
      </c>
      <c r="C3231" t="s">
        <v>45</v>
      </c>
      <c r="D3231" t="s">
        <v>33</v>
      </c>
      <c r="E3231">
        <v>16</v>
      </c>
      <c r="F3231" t="str">
        <f t="shared" si="50"/>
        <v>Average Per Premise1-in-2May System Peak Day100% Cycling16</v>
      </c>
      <c r="G3231">
        <v>0.25706309999999999</v>
      </c>
      <c r="H3231">
        <v>0.39762180000000003</v>
      </c>
      <c r="I3231">
        <v>77.604399999999998</v>
      </c>
      <c r="J3231">
        <v>-9.4049800000000003E-2</v>
      </c>
      <c r="K3231">
        <v>4.4558800000000003E-2</v>
      </c>
      <c r="L3231">
        <v>0.14055870000000001</v>
      </c>
      <c r="M3231">
        <v>0.23655860000000001</v>
      </c>
      <c r="N3231">
        <v>0.37516729999999998</v>
      </c>
      <c r="O3231">
        <v>11444</v>
      </c>
    </row>
    <row r="3232" spans="1:15">
      <c r="A3232" t="s">
        <v>30</v>
      </c>
      <c r="B3232" t="s">
        <v>40</v>
      </c>
      <c r="C3232" t="s">
        <v>45</v>
      </c>
      <c r="D3232" t="s">
        <v>33</v>
      </c>
      <c r="E3232">
        <v>16</v>
      </c>
      <c r="F3232" t="str">
        <f t="shared" si="50"/>
        <v>Average Per Device1-in-2May System Peak Day100% Cycling16</v>
      </c>
      <c r="G3232">
        <v>0.20852209999999999</v>
      </c>
      <c r="H3232">
        <v>0.32253920000000003</v>
      </c>
      <c r="I3232">
        <v>77.604399999999998</v>
      </c>
      <c r="J3232">
        <v>-7.6290499999999997E-2</v>
      </c>
      <c r="K3232">
        <v>3.6144799999999998E-2</v>
      </c>
      <c r="L3232">
        <v>0.1140171</v>
      </c>
      <c r="M3232">
        <v>0.19188949999999999</v>
      </c>
      <c r="N3232">
        <v>0.30432480000000001</v>
      </c>
      <c r="O3232">
        <v>11444</v>
      </c>
    </row>
    <row r="3233" spans="1:15">
      <c r="A3233" t="s">
        <v>52</v>
      </c>
      <c r="B3233" t="s">
        <v>40</v>
      </c>
      <c r="C3233" t="s">
        <v>45</v>
      </c>
      <c r="D3233" t="s">
        <v>33</v>
      </c>
      <c r="E3233">
        <v>16</v>
      </c>
      <c r="F3233" t="str">
        <f t="shared" si="50"/>
        <v>Aggregate1-in-2May System Peak Day100% Cycling16</v>
      </c>
      <c r="G3233">
        <v>2.9418299999999999</v>
      </c>
      <c r="H3233">
        <v>4.5503840000000002</v>
      </c>
      <c r="I3233">
        <v>77.604399999999998</v>
      </c>
      <c r="J3233">
        <v>-1.076306</v>
      </c>
      <c r="K3233">
        <v>0.50993080000000002</v>
      </c>
      <c r="L3233">
        <v>1.608554</v>
      </c>
      <c r="M3233">
        <v>2.7071770000000002</v>
      </c>
      <c r="N3233">
        <v>4.2934140000000003</v>
      </c>
      <c r="O3233">
        <v>11444</v>
      </c>
    </row>
    <row r="3234" spans="1:15">
      <c r="A3234" t="s">
        <v>31</v>
      </c>
      <c r="B3234" t="s">
        <v>40</v>
      </c>
      <c r="C3234" t="s">
        <v>45</v>
      </c>
      <c r="D3234" t="s">
        <v>33</v>
      </c>
      <c r="E3234">
        <v>17</v>
      </c>
      <c r="F3234" t="str">
        <f t="shared" si="50"/>
        <v>Average Per Ton1-in-2May System Peak Day100% Cycling17</v>
      </c>
      <c r="G3234">
        <v>6.0955099999999998E-2</v>
      </c>
      <c r="H3234">
        <v>9.9736400000000003E-2</v>
      </c>
      <c r="I3234">
        <v>76.854100000000003</v>
      </c>
      <c r="J3234">
        <v>-2.5949099999999999E-2</v>
      </c>
      <c r="K3234">
        <v>1.2294100000000001E-2</v>
      </c>
      <c r="L3234">
        <v>3.8781299999999998E-2</v>
      </c>
      <c r="M3234">
        <v>6.5268400000000004E-2</v>
      </c>
      <c r="N3234">
        <v>0.1035116</v>
      </c>
      <c r="O3234">
        <v>11444</v>
      </c>
    </row>
    <row r="3235" spans="1:15">
      <c r="A3235" t="s">
        <v>29</v>
      </c>
      <c r="B3235" t="s">
        <v>40</v>
      </c>
      <c r="C3235" t="s">
        <v>45</v>
      </c>
      <c r="D3235" t="s">
        <v>33</v>
      </c>
      <c r="E3235">
        <v>17</v>
      </c>
      <c r="F3235" t="str">
        <f t="shared" si="50"/>
        <v>Average Per Premise1-in-2May System Peak Day100% Cycling17</v>
      </c>
      <c r="G3235">
        <v>0.27238839999999997</v>
      </c>
      <c r="H3235">
        <v>0.44568920000000001</v>
      </c>
      <c r="I3235">
        <v>76.854100000000003</v>
      </c>
      <c r="J3235">
        <v>-0.11595809999999999</v>
      </c>
      <c r="K3235">
        <v>5.4938399999999998E-2</v>
      </c>
      <c r="L3235">
        <v>0.1733008</v>
      </c>
      <c r="M3235">
        <v>0.29166320000000001</v>
      </c>
      <c r="N3235">
        <v>0.46255970000000002</v>
      </c>
      <c r="O3235">
        <v>11444</v>
      </c>
    </row>
    <row r="3236" spans="1:15">
      <c r="A3236" t="s">
        <v>30</v>
      </c>
      <c r="B3236" t="s">
        <v>40</v>
      </c>
      <c r="C3236" t="s">
        <v>45</v>
      </c>
      <c r="D3236" t="s">
        <v>33</v>
      </c>
      <c r="E3236">
        <v>17</v>
      </c>
      <c r="F3236" t="str">
        <f t="shared" si="50"/>
        <v>Average Per Device1-in-2May System Peak Day100% Cycling17</v>
      </c>
      <c r="G3236">
        <v>0.2209535</v>
      </c>
      <c r="H3236">
        <v>0.36153010000000002</v>
      </c>
      <c r="I3236">
        <v>76.854100000000003</v>
      </c>
      <c r="J3236">
        <v>-9.4061800000000001E-2</v>
      </c>
      <c r="K3236">
        <v>4.45645E-2</v>
      </c>
      <c r="L3236">
        <v>0.1405766</v>
      </c>
      <c r="M3236">
        <v>0.23658870000000001</v>
      </c>
      <c r="N3236">
        <v>0.37521500000000002</v>
      </c>
      <c r="O3236">
        <v>11444</v>
      </c>
    </row>
    <row r="3237" spans="1:15">
      <c r="A3237" t="s">
        <v>52</v>
      </c>
      <c r="B3237" t="s">
        <v>40</v>
      </c>
      <c r="C3237" t="s">
        <v>45</v>
      </c>
      <c r="D3237" t="s">
        <v>33</v>
      </c>
      <c r="E3237">
        <v>17</v>
      </c>
      <c r="F3237" t="str">
        <f t="shared" si="50"/>
        <v>Aggregate1-in-2May System Peak Day100% Cycling17</v>
      </c>
      <c r="G3237">
        <v>3.1172119999999999</v>
      </c>
      <c r="H3237">
        <v>5.1004670000000001</v>
      </c>
      <c r="I3237">
        <v>76.854100000000003</v>
      </c>
      <c r="J3237">
        <v>-1.327024</v>
      </c>
      <c r="K3237">
        <v>0.62871540000000004</v>
      </c>
      <c r="L3237">
        <v>1.983255</v>
      </c>
      <c r="M3237">
        <v>3.3377940000000001</v>
      </c>
      <c r="N3237">
        <v>5.2935340000000002</v>
      </c>
      <c r="O3237">
        <v>11444</v>
      </c>
    </row>
    <row r="3238" spans="1:15">
      <c r="A3238" t="s">
        <v>31</v>
      </c>
      <c r="B3238" t="s">
        <v>40</v>
      </c>
      <c r="C3238" t="s">
        <v>45</v>
      </c>
      <c r="D3238" t="s">
        <v>33</v>
      </c>
      <c r="E3238">
        <v>18</v>
      </c>
      <c r="F3238" t="str">
        <f t="shared" si="50"/>
        <v>Average Per Ton1-in-2May System Peak Day100% Cycling18</v>
      </c>
      <c r="G3238">
        <v>7.6795299999999997E-2</v>
      </c>
      <c r="H3238">
        <v>0.10763689999999999</v>
      </c>
      <c r="I3238">
        <v>74.697699999999998</v>
      </c>
      <c r="J3238">
        <v>-2.0636499999999999E-2</v>
      </c>
      <c r="K3238">
        <v>9.7771000000000004E-3</v>
      </c>
      <c r="L3238">
        <v>3.08416E-2</v>
      </c>
      <c r="M3238">
        <v>5.1906000000000001E-2</v>
      </c>
      <c r="N3238">
        <v>8.2319699999999996E-2</v>
      </c>
      <c r="O3238">
        <v>11444</v>
      </c>
    </row>
    <row r="3239" spans="1:15">
      <c r="A3239" t="s">
        <v>29</v>
      </c>
      <c r="B3239" t="s">
        <v>40</v>
      </c>
      <c r="C3239" t="s">
        <v>45</v>
      </c>
      <c r="D3239" t="s">
        <v>33</v>
      </c>
      <c r="E3239">
        <v>18</v>
      </c>
      <c r="F3239" t="str">
        <f t="shared" si="50"/>
        <v>Average Per Premise1-in-2May System Peak Day100% Cycling18</v>
      </c>
      <c r="G3239">
        <v>0.34317310000000001</v>
      </c>
      <c r="H3239">
        <v>0.48099399999999998</v>
      </c>
      <c r="I3239">
        <v>74.697699999999998</v>
      </c>
      <c r="J3239">
        <v>-9.2217999999999994E-2</v>
      </c>
      <c r="K3239">
        <v>4.3690899999999998E-2</v>
      </c>
      <c r="L3239">
        <v>0.137821</v>
      </c>
      <c r="M3239">
        <v>0.23195099999999999</v>
      </c>
      <c r="N3239">
        <v>0.36785990000000002</v>
      </c>
      <c r="O3239">
        <v>11444</v>
      </c>
    </row>
    <row r="3240" spans="1:15">
      <c r="A3240" t="s">
        <v>30</v>
      </c>
      <c r="B3240" t="s">
        <v>40</v>
      </c>
      <c r="C3240" t="s">
        <v>45</v>
      </c>
      <c r="D3240" t="s">
        <v>33</v>
      </c>
      <c r="E3240">
        <v>18</v>
      </c>
      <c r="F3240" t="str">
        <f t="shared" si="50"/>
        <v>Average Per Device1-in-2May System Peak Day100% Cycling18</v>
      </c>
      <c r="G3240">
        <v>0.27837200000000001</v>
      </c>
      <c r="H3240">
        <v>0.39016840000000003</v>
      </c>
      <c r="I3240">
        <v>74.697699999999998</v>
      </c>
      <c r="J3240">
        <v>-7.4804499999999996E-2</v>
      </c>
      <c r="K3240">
        <v>3.5440800000000001E-2</v>
      </c>
      <c r="L3240">
        <v>0.1117964</v>
      </c>
      <c r="M3240">
        <v>0.18815190000000001</v>
      </c>
      <c r="N3240">
        <v>0.29839729999999998</v>
      </c>
      <c r="O3240">
        <v>11444</v>
      </c>
    </row>
    <row r="3241" spans="1:15">
      <c r="A3241" t="s">
        <v>52</v>
      </c>
      <c r="B3241" t="s">
        <v>40</v>
      </c>
      <c r="C3241" t="s">
        <v>45</v>
      </c>
      <c r="D3241" t="s">
        <v>33</v>
      </c>
      <c r="E3241">
        <v>18</v>
      </c>
      <c r="F3241" t="str">
        <f t="shared" si="50"/>
        <v>Aggregate1-in-2May System Peak Day100% Cycling18</v>
      </c>
      <c r="G3241">
        <v>3.927273</v>
      </c>
      <c r="H3241">
        <v>5.5044959999999996</v>
      </c>
      <c r="I3241">
        <v>74.697699999999998</v>
      </c>
      <c r="J3241">
        <v>-1.0553429999999999</v>
      </c>
      <c r="K3241">
        <v>0.49999850000000001</v>
      </c>
      <c r="L3241">
        <v>1.577223</v>
      </c>
      <c r="M3241">
        <v>2.6544469999999998</v>
      </c>
      <c r="N3241">
        <v>4.2097879999999996</v>
      </c>
      <c r="O3241">
        <v>11444</v>
      </c>
    </row>
    <row r="3242" spans="1:15">
      <c r="A3242" t="s">
        <v>31</v>
      </c>
      <c r="B3242" t="s">
        <v>40</v>
      </c>
      <c r="C3242" t="s">
        <v>45</v>
      </c>
      <c r="D3242" t="s">
        <v>33</v>
      </c>
      <c r="E3242">
        <v>19</v>
      </c>
      <c r="F3242" t="str">
        <f t="shared" si="50"/>
        <v>Average Per Ton1-in-2May System Peak Day100% Cycling19</v>
      </c>
      <c r="G3242">
        <v>0.10493710000000001</v>
      </c>
      <c r="H3242">
        <v>0.1086332</v>
      </c>
      <c r="I3242">
        <v>72.999300000000005</v>
      </c>
      <c r="J3242">
        <v>0</v>
      </c>
      <c r="K3242">
        <v>0</v>
      </c>
      <c r="L3242">
        <v>0</v>
      </c>
      <c r="M3242">
        <v>0</v>
      </c>
      <c r="N3242">
        <v>0</v>
      </c>
      <c r="O3242">
        <v>11444</v>
      </c>
    </row>
    <row r="3243" spans="1:15">
      <c r="A3243" t="s">
        <v>29</v>
      </c>
      <c r="B3243" t="s">
        <v>40</v>
      </c>
      <c r="C3243" t="s">
        <v>45</v>
      </c>
      <c r="D3243" t="s">
        <v>33</v>
      </c>
      <c r="E3243">
        <v>19</v>
      </c>
      <c r="F3243" t="str">
        <f t="shared" si="50"/>
        <v>Average Per Premise1-in-2May System Peak Day100% Cycling19</v>
      </c>
      <c r="G3243">
        <v>0.4689294</v>
      </c>
      <c r="H3243">
        <v>0.4854463</v>
      </c>
      <c r="I3243">
        <v>72.999300000000005</v>
      </c>
      <c r="J3243">
        <v>0</v>
      </c>
      <c r="K3243">
        <v>0</v>
      </c>
      <c r="L3243">
        <v>0</v>
      </c>
      <c r="M3243">
        <v>0</v>
      </c>
      <c r="N3243">
        <v>0</v>
      </c>
      <c r="O3243">
        <v>11444</v>
      </c>
    </row>
    <row r="3244" spans="1:15">
      <c r="A3244" t="s">
        <v>30</v>
      </c>
      <c r="B3244" t="s">
        <v>40</v>
      </c>
      <c r="C3244" t="s">
        <v>45</v>
      </c>
      <c r="D3244" t="s">
        <v>33</v>
      </c>
      <c r="E3244">
        <v>19</v>
      </c>
      <c r="F3244" t="str">
        <f t="shared" si="50"/>
        <v>Average Per Device1-in-2May System Peak Day100% Cycling19</v>
      </c>
      <c r="G3244">
        <v>0.3803819</v>
      </c>
      <c r="H3244">
        <v>0.39377990000000002</v>
      </c>
      <c r="I3244">
        <v>72.999300000000005</v>
      </c>
      <c r="J3244">
        <v>0</v>
      </c>
      <c r="K3244">
        <v>0</v>
      </c>
      <c r="L3244">
        <v>0</v>
      </c>
      <c r="M3244">
        <v>0</v>
      </c>
      <c r="N3244">
        <v>0</v>
      </c>
      <c r="O3244">
        <v>11444</v>
      </c>
    </row>
    <row r="3245" spans="1:15">
      <c r="A3245" t="s">
        <v>52</v>
      </c>
      <c r="B3245" t="s">
        <v>40</v>
      </c>
      <c r="C3245" t="s">
        <v>45</v>
      </c>
      <c r="D3245" t="s">
        <v>33</v>
      </c>
      <c r="E3245">
        <v>19</v>
      </c>
      <c r="F3245" t="str">
        <f t="shared" si="50"/>
        <v>Aggregate1-in-2May System Peak Day100% Cycling19</v>
      </c>
      <c r="G3245">
        <v>5.366428</v>
      </c>
      <c r="H3245">
        <v>5.555447</v>
      </c>
      <c r="I3245">
        <v>72.999300000000005</v>
      </c>
      <c r="J3245">
        <v>0</v>
      </c>
      <c r="K3245">
        <v>0</v>
      </c>
      <c r="L3245">
        <v>0</v>
      </c>
      <c r="M3245">
        <v>0</v>
      </c>
      <c r="N3245">
        <v>0</v>
      </c>
      <c r="O3245">
        <v>11444</v>
      </c>
    </row>
    <row r="3246" spans="1:15">
      <c r="A3246" t="s">
        <v>31</v>
      </c>
      <c r="B3246" t="s">
        <v>40</v>
      </c>
      <c r="C3246" t="s">
        <v>45</v>
      </c>
      <c r="D3246" t="s">
        <v>33</v>
      </c>
      <c r="E3246">
        <v>20</v>
      </c>
      <c r="F3246" t="str">
        <f t="shared" si="50"/>
        <v>Average Per Ton1-in-2May System Peak Day100% Cycling20</v>
      </c>
      <c r="G3246">
        <v>0.1195981</v>
      </c>
      <c r="H3246">
        <v>0.1036371</v>
      </c>
      <c r="I3246">
        <v>67.047499999999999</v>
      </c>
      <c r="J3246">
        <v>0</v>
      </c>
      <c r="K3246">
        <v>0</v>
      </c>
      <c r="L3246">
        <v>0</v>
      </c>
      <c r="M3246">
        <v>0</v>
      </c>
      <c r="N3246">
        <v>0</v>
      </c>
      <c r="O3246">
        <v>11444</v>
      </c>
    </row>
    <row r="3247" spans="1:15">
      <c r="A3247" t="s">
        <v>29</v>
      </c>
      <c r="B3247" t="s">
        <v>40</v>
      </c>
      <c r="C3247" t="s">
        <v>45</v>
      </c>
      <c r="D3247" t="s">
        <v>33</v>
      </c>
      <c r="E3247">
        <v>20</v>
      </c>
      <c r="F3247" t="str">
        <f t="shared" si="50"/>
        <v>Average Per Premise1-in-2May System Peak Day100% Cycling20</v>
      </c>
      <c r="G3247">
        <v>0.53444480000000005</v>
      </c>
      <c r="H3247">
        <v>0.46312049999999999</v>
      </c>
      <c r="I3247">
        <v>67.047499999999999</v>
      </c>
      <c r="J3247">
        <v>0</v>
      </c>
      <c r="K3247">
        <v>0</v>
      </c>
      <c r="L3247">
        <v>0</v>
      </c>
      <c r="M3247">
        <v>0</v>
      </c>
      <c r="N3247">
        <v>0</v>
      </c>
      <c r="O3247">
        <v>11444</v>
      </c>
    </row>
    <row r="3248" spans="1:15">
      <c r="A3248" t="s">
        <v>30</v>
      </c>
      <c r="B3248" t="s">
        <v>40</v>
      </c>
      <c r="C3248" t="s">
        <v>45</v>
      </c>
      <c r="D3248" t="s">
        <v>33</v>
      </c>
      <c r="E3248">
        <v>20</v>
      </c>
      <c r="F3248" t="str">
        <f t="shared" si="50"/>
        <v>Average Per Device1-in-2May System Peak Day100% Cycling20</v>
      </c>
      <c r="G3248">
        <v>0.43352610000000003</v>
      </c>
      <c r="H3248">
        <v>0.3756699</v>
      </c>
      <c r="I3248">
        <v>67.047499999999999</v>
      </c>
      <c r="J3248">
        <v>0</v>
      </c>
      <c r="K3248">
        <v>0</v>
      </c>
      <c r="L3248">
        <v>0</v>
      </c>
      <c r="M3248">
        <v>0</v>
      </c>
      <c r="N3248">
        <v>0</v>
      </c>
      <c r="O3248">
        <v>11444</v>
      </c>
    </row>
    <row r="3249" spans="1:15">
      <c r="A3249" t="s">
        <v>52</v>
      </c>
      <c r="B3249" t="s">
        <v>40</v>
      </c>
      <c r="C3249" t="s">
        <v>45</v>
      </c>
      <c r="D3249" t="s">
        <v>33</v>
      </c>
      <c r="E3249">
        <v>20</v>
      </c>
      <c r="F3249" t="str">
        <f t="shared" si="50"/>
        <v>Aggregate1-in-2May System Peak Day100% Cycling20</v>
      </c>
      <c r="G3249">
        <v>6.1161859999999999</v>
      </c>
      <c r="H3249">
        <v>5.2999510000000001</v>
      </c>
      <c r="I3249">
        <v>67.047499999999999</v>
      </c>
      <c r="J3249">
        <v>0</v>
      </c>
      <c r="K3249">
        <v>0</v>
      </c>
      <c r="L3249">
        <v>0</v>
      </c>
      <c r="M3249">
        <v>0</v>
      </c>
      <c r="N3249">
        <v>0</v>
      </c>
      <c r="O3249">
        <v>11444</v>
      </c>
    </row>
    <row r="3250" spans="1:15">
      <c r="A3250" t="s">
        <v>31</v>
      </c>
      <c r="B3250" t="s">
        <v>40</v>
      </c>
      <c r="C3250" t="s">
        <v>45</v>
      </c>
      <c r="D3250" t="s">
        <v>33</v>
      </c>
      <c r="E3250">
        <v>21</v>
      </c>
      <c r="F3250" t="str">
        <f t="shared" si="50"/>
        <v>Average Per Ton1-in-2May System Peak Day100% Cycling21</v>
      </c>
      <c r="G3250">
        <v>0.1187645</v>
      </c>
      <c r="H3250">
        <v>0.1021454</v>
      </c>
      <c r="I3250">
        <v>65.084999999999994</v>
      </c>
      <c r="J3250">
        <v>0</v>
      </c>
      <c r="K3250">
        <v>0</v>
      </c>
      <c r="L3250">
        <v>0</v>
      </c>
      <c r="M3250">
        <v>0</v>
      </c>
      <c r="N3250">
        <v>0</v>
      </c>
      <c r="O3250">
        <v>11444</v>
      </c>
    </row>
    <row r="3251" spans="1:15">
      <c r="A3251" t="s">
        <v>29</v>
      </c>
      <c r="B3251" t="s">
        <v>40</v>
      </c>
      <c r="C3251" t="s">
        <v>45</v>
      </c>
      <c r="D3251" t="s">
        <v>33</v>
      </c>
      <c r="E3251">
        <v>21</v>
      </c>
      <c r="F3251" t="str">
        <f t="shared" si="50"/>
        <v>Average Per Premise1-in-2May System Peak Day100% Cycling21</v>
      </c>
      <c r="G3251">
        <v>0.53071950000000001</v>
      </c>
      <c r="H3251">
        <v>0.45645419999999998</v>
      </c>
      <c r="I3251">
        <v>65.084999999999994</v>
      </c>
      <c r="J3251">
        <v>0</v>
      </c>
      <c r="K3251">
        <v>0</v>
      </c>
      <c r="L3251">
        <v>0</v>
      </c>
      <c r="M3251">
        <v>0</v>
      </c>
      <c r="N3251">
        <v>0</v>
      </c>
      <c r="O3251">
        <v>11444</v>
      </c>
    </row>
    <row r="3252" spans="1:15">
      <c r="A3252" t="s">
        <v>30</v>
      </c>
      <c r="B3252" t="s">
        <v>40</v>
      </c>
      <c r="C3252" t="s">
        <v>45</v>
      </c>
      <c r="D3252" t="s">
        <v>33</v>
      </c>
      <c r="E3252">
        <v>21</v>
      </c>
      <c r="F3252" t="str">
        <f t="shared" si="50"/>
        <v>Average Per Device1-in-2May System Peak Day100% Cycling21</v>
      </c>
      <c r="G3252">
        <v>0.43050430000000001</v>
      </c>
      <c r="H3252">
        <v>0.37026239999999999</v>
      </c>
      <c r="I3252">
        <v>65.084999999999994</v>
      </c>
      <c r="J3252">
        <v>0</v>
      </c>
      <c r="K3252">
        <v>0</v>
      </c>
      <c r="L3252">
        <v>0</v>
      </c>
      <c r="M3252">
        <v>0</v>
      </c>
      <c r="N3252">
        <v>0</v>
      </c>
      <c r="O3252">
        <v>11444</v>
      </c>
    </row>
    <row r="3253" spans="1:15">
      <c r="A3253" t="s">
        <v>52</v>
      </c>
      <c r="B3253" t="s">
        <v>40</v>
      </c>
      <c r="C3253" t="s">
        <v>45</v>
      </c>
      <c r="D3253" t="s">
        <v>33</v>
      </c>
      <c r="E3253">
        <v>21</v>
      </c>
      <c r="F3253" t="str">
        <f t="shared" si="50"/>
        <v>Aggregate1-in-2May System Peak Day100% Cycling21</v>
      </c>
      <c r="G3253">
        <v>6.0735539999999997</v>
      </c>
      <c r="H3253">
        <v>5.223662</v>
      </c>
      <c r="I3253">
        <v>65.084999999999994</v>
      </c>
      <c r="J3253">
        <v>0</v>
      </c>
      <c r="K3253">
        <v>0</v>
      </c>
      <c r="L3253">
        <v>0</v>
      </c>
      <c r="M3253">
        <v>0</v>
      </c>
      <c r="N3253">
        <v>0</v>
      </c>
      <c r="O3253">
        <v>11444</v>
      </c>
    </row>
    <row r="3254" spans="1:15">
      <c r="A3254" t="s">
        <v>31</v>
      </c>
      <c r="B3254" t="s">
        <v>40</v>
      </c>
      <c r="C3254" t="s">
        <v>45</v>
      </c>
      <c r="D3254" t="s">
        <v>33</v>
      </c>
      <c r="E3254">
        <v>22</v>
      </c>
      <c r="F3254" t="str">
        <f t="shared" si="50"/>
        <v>Average Per Ton1-in-2May System Peak Day100% Cycling22</v>
      </c>
      <c r="G3254">
        <v>0.1042394</v>
      </c>
      <c r="H3254">
        <v>9.1943300000000006E-2</v>
      </c>
      <c r="I3254">
        <v>62.880400000000002</v>
      </c>
      <c r="J3254">
        <v>0</v>
      </c>
      <c r="K3254">
        <v>0</v>
      </c>
      <c r="L3254">
        <v>0</v>
      </c>
      <c r="M3254">
        <v>0</v>
      </c>
      <c r="N3254">
        <v>0</v>
      </c>
      <c r="O3254">
        <v>11444</v>
      </c>
    </row>
    <row r="3255" spans="1:15">
      <c r="A3255" t="s">
        <v>29</v>
      </c>
      <c r="B3255" t="s">
        <v>40</v>
      </c>
      <c r="C3255" t="s">
        <v>45</v>
      </c>
      <c r="D3255" t="s">
        <v>33</v>
      </c>
      <c r="E3255">
        <v>22</v>
      </c>
      <c r="F3255" t="str">
        <f t="shared" si="50"/>
        <v>Average Per Premise1-in-2May System Peak Day100% Cycling22</v>
      </c>
      <c r="G3255">
        <v>0.4658119</v>
      </c>
      <c r="H3255">
        <v>0.41086460000000002</v>
      </c>
      <c r="I3255">
        <v>62.880400000000002</v>
      </c>
      <c r="J3255">
        <v>0</v>
      </c>
      <c r="K3255">
        <v>0</v>
      </c>
      <c r="L3255">
        <v>0</v>
      </c>
      <c r="M3255">
        <v>0</v>
      </c>
      <c r="N3255">
        <v>0</v>
      </c>
      <c r="O3255">
        <v>11444</v>
      </c>
    </row>
    <row r="3256" spans="1:15">
      <c r="A3256" t="s">
        <v>30</v>
      </c>
      <c r="B3256" t="s">
        <v>40</v>
      </c>
      <c r="C3256" t="s">
        <v>45</v>
      </c>
      <c r="D3256" t="s">
        <v>33</v>
      </c>
      <c r="E3256">
        <v>22</v>
      </c>
      <c r="F3256" t="str">
        <f t="shared" si="50"/>
        <v>Average Per Device1-in-2May System Peak Day100% Cycling22</v>
      </c>
      <c r="G3256">
        <v>0.3778531</v>
      </c>
      <c r="H3256">
        <v>0.33328150000000001</v>
      </c>
      <c r="I3256">
        <v>62.880400000000002</v>
      </c>
      <c r="J3256">
        <v>0</v>
      </c>
      <c r="K3256">
        <v>0</v>
      </c>
      <c r="L3256">
        <v>0</v>
      </c>
      <c r="M3256">
        <v>0</v>
      </c>
      <c r="N3256">
        <v>0</v>
      </c>
      <c r="O3256">
        <v>11444</v>
      </c>
    </row>
    <row r="3257" spans="1:15">
      <c r="A3257" t="s">
        <v>52</v>
      </c>
      <c r="B3257" t="s">
        <v>40</v>
      </c>
      <c r="C3257" t="s">
        <v>45</v>
      </c>
      <c r="D3257" t="s">
        <v>33</v>
      </c>
      <c r="E3257">
        <v>22</v>
      </c>
      <c r="F3257" t="str">
        <f t="shared" si="50"/>
        <v>Aggregate1-in-2May System Peak Day100% Cycling22</v>
      </c>
      <c r="G3257">
        <v>5.3307510000000002</v>
      </c>
      <c r="H3257">
        <v>4.7019349999999998</v>
      </c>
      <c r="I3257">
        <v>62.880400000000002</v>
      </c>
      <c r="J3257">
        <v>0</v>
      </c>
      <c r="K3257">
        <v>0</v>
      </c>
      <c r="L3257">
        <v>0</v>
      </c>
      <c r="M3257">
        <v>0</v>
      </c>
      <c r="N3257">
        <v>0</v>
      </c>
      <c r="O3257">
        <v>11444</v>
      </c>
    </row>
    <row r="3258" spans="1:15">
      <c r="A3258" t="s">
        <v>31</v>
      </c>
      <c r="B3258" t="s">
        <v>40</v>
      </c>
      <c r="C3258" t="s">
        <v>45</v>
      </c>
      <c r="D3258" t="s">
        <v>33</v>
      </c>
      <c r="E3258">
        <v>23</v>
      </c>
      <c r="F3258" t="str">
        <f t="shared" si="50"/>
        <v>Average Per Ton1-in-2May System Peak Day100% Cycling23</v>
      </c>
      <c r="G3258">
        <v>8.4564500000000001E-2</v>
      </c>
      <c r="H3258">
        <v>7.6410199999999998E-2</v>
      </c>
      <c r="I3258">
        <v>61.158299999999997</v>
      </c>
      <c r="J3258">
        <v>0</v>
      </c>
      <c r="K3258">
        <v>0</v>
      </c>
      <c r="L3258">
        <v>0</v>
      </c>
      <c r="M3258">
        <v>0</v>
      </c>
      <c r="N3258">
        <v>0</v>
      </c>
      <c r="O3258">
        <v>11444</v>
      </c>
    </row>
    <row r="3259" spans="1:15">
      <c r="A3259" t="s">
        <v>29</v>
      </c>
      <c r="B3259" t="s">
        <v>40</v>
      </c>
      <c r="C3259" t="s">
        <v>45</v>
      </c>
      <c r="D3259" t="s">
        <v>33</v>
      </c>
      <c r="E3259">
        <v>23</v>
      </c>
      <c r="F3259" t="str">
        <f t="shared" si="50"/>
        <v>Average Per Premise1-in-2May System Peak Day100% Cycling23</v>
      </c>
      <c r="G3259">
        <v>0.37789119999999998</v>
      </c>
      <c r="H3259">
        <v>0.34145209999999998</v>
      </c>
      <c r="I3259">
        <v>61.158299999999997</v>
      </c>
      <c r="J3259">
        <v>0</v>
      </c>
      <c r="K3259">
        <v>0</v>
      </c>
      <c r="L3259">
        <v>0</v>
      </c>
      <c r="M3259">
        <v>0</v>
      </c>
      <c r="N3259">
        <v>0</v>
      </c>
      <c r="O3259">
        <v>11444</v>
      </c>
    </row>
    <row r="3260" spans="1:15">
      <c r="A3260" t="s">
        <v>30</v>
      </c>
      <c r="B3260" t="s">
        <v>40</v>
      </c>
      <c r="C3260" t="s">
        <v>45</v>
      </c>
      <c r="D3260" t="s">
        <v>33</v>
      </c>
      <c r="E3260">
        <v>23</v>
      </c>
      <c r="F3260" t="str">
        <f t="shared" si="50"/>
        <v>Average Per Device1-in-2May System Peak Day100% Cycling23</v>
      </c>
      <c r="G3260">
        <v>0.30653439999999998</v>
      </c>
      <c r="H3260">
        <v>0.276976</v>
      </c>
      <c r="I3260">
        <v>61.158299999999997</v>
      </c>
      <c r="J3260">
        <v>0</v>
      </c>
      <c r="K3260">
        <v>0</v>
      </c>
      <c r="L3260">
        <v>0</v>
      </c>
      <c r="M3260">
        <v>0</v>
      </c>
      <c r="N3260">
        <v>0</v>
      </c>
      <c r="O3260">
        <v>11444</v>
      </c>
    </row>
    <row r="3261" spans="1:15">
      <c r="A3261" t="s">
        <v>52</v>
      </c>
      <c r="B3261" t="s">
        <v>40</v>
      </c>
      <c r="C3261" t="s">
        <v>45</v>
      </c>
      <c r="D3261" t="s">
        <v>33</v>
      </c>
      <c r="E3261">
        <v>23</v>
      </c>
      <c r="F3261" t="str">
        <f t="shared" si="50"/>
        <v>Aggregate1-in-2May System Peak Day100% Cycling23</v>
      </c>
      <c r="G3261">
        <v>4.3245870000000002</v>
      </c>
      <c r="H3261">
        <v>3.907578</v>
      </c>
      <c r="I3261">
        <v>61.158299999999997</v>
      </c>
      <c r="J3261">
        <v>0</v>
      </c>
      <c r="K3261">
        <v>0</v>
      </c>
      <c r="L3261">
        <v>0</v>
      </c>
      <c r="M3261">
        <v>0</v>
      </c>
      <c r="N3261">
        <v>0</v>
      </c>
      <c r="O3261">
        <v>11444</v>
      </c>
    </row>
    <row r="3262" spans="1:15">
      <c r="A3262" t="s">
        <v>31</v>
      </c>
      <c r="B3262" t="s">
        <v>40</v>
      </c>
      <c r="C3262" t="s">
        <v>45</v>
      </c>
      <c r="D3262" t="s">
        <v>33</v>
      </c>
      <c r="E3262">
        <v>24</v>
      </c>
      <c r="F3262" t="str">
        <f t="shared" si="50"/>
        <v>Average Per Ton1-in-2May System Peak Day100% Cycling24</v>
      </c>
      <c r="G3262">
        <v>6.5856100000000001E-2</v>
      </c>
      <c r="H3262">
        <v>6.1028399999999997E-2</v>
      </c>
      <c r="I3262">
        <v>60.335900000000002</v>
      </c>
      <c r="J3262">
        <v>0</v>
      </c>
      <c r="K3262">
        <v>0</v>
      </c>
      <c r="L3262">
        <v>0</v>
      </c>
      <c r="M3262">
        <v>0</v>
      </c>
      <c r="N3262">
        <v>0</v>
      </c>
      <c r="O3262">
        <v>11444</v>
      </c>
    </row>
    <row r="3263" spans="1:15">
      <c r="A3263" t="s">
        <v>29</v>
      </c>
      <c r="B3263" t="s">
        <v>40</v>
      </c>
      <c r="C3263" t="s">
        <v>45</v>
      </c>
      <c r="D3263" t="s">
        <v>33</v>
      </c>
      <c r="E3263">
        <v>24</v>
      </c>
      <c r="F3263" t="str">
        <f t="shared" si="50"/>
        <v>Average Per Premise1-in-2May System Peak Day100% Cycling24</v>
      </c>
      <c r="G3263">
        <v>0.29428939999999998</v>
      </c>
      <c r="H3263">
        <v>0.27271580000000001</v>
      </c>
      <c r="I3263">
        <v>60.335900000000002</v>
      </c>
      <c r="J3263">
        <v>0</v>
      </c>
      <c r="K3263">
        <v>0</v>
      </c>
      <c r="L3263">
        <v>0</v>
      </c>
      <c r="M3263">
        <v>0</v>
      </c>
      <c r="N3263">
        <v>0</v>
      </c>
      <c r="O3263">
        <v>11444</v>
      </c>
    </row>
    <row r="3264" spans="1:15">
      <c r="A3264" t="s">
        <v>30</v>
      </c>
      <c r="B3264" t="s">
        <v>40</v>
      </c>
      <c r="C3264" t="s">
        <v>45</v>
      </c>
      <c r="D3264" t="s">
        <v>33</v>
      </c>
      <c r="E3264">
        <v>24</v>
      </c>
      <c r="F3264" t="str">
        <f t="shared" si="50"/>
        <v>Average Per Device1-in-2May System Peak Day100% Cycling24</v>
      </c>
      <c r="G3264">
        <v>0.23871899999999999</v>
      </c>
      <c r="H3264">
        <v>0.2212191</v>
      </c>
      <c r="I3264">
        <v>60.335900000000002</v>
      </c>
      <c r="J3264">
        <v>0</v>
      </c>
      <c r="K3264">
        <v>0</v>
      </c>
      <c r="L3264">
        <v>0</v>
      </c>
      <c r="M3264">
        <v>0</v>
      </c>
      <c r="N3264">
        <v>0</v>
      </c>
      <c r="O3264">
        <v>11444</v>
      </c>
    </row>
    <row r="3265" spans="1:15">
      <c r="A3265" t="s">
        <v>52</v>
      </c>
      <c r="B3265" t="s">
        <v>40</v>
      </c>
      <c r="C3265" t="s">
        <v>45</v>
      </c>
      <c r="D3265" t="s">
        <v>33</v>
      </c>
      <c r="E3265">
        <v>24</v>
      </c>
      <c r="F3265" t="str">
        <f t="shared" si="50"/>
        <v>Aggregate1-in-2May System Peak Day100% Cycling24</v>
      </c>
      <c r="G3265">
        <v>3.3678469999999998</v>
      </c>
      <c r="H3265">
        <v>3.120959</v>
      </c>
      <c r="I3265">
        <v>60.335900000000002</v>
      </c>
      <c r="J3265">
        <v>0</v>
      </c>
      <c r="K3265">
        <v>0</v>
      </c>
      <c r="L3265">
        <v>0</v>
      </c>
      <c r="M3265">
        <v>0</v>
      </c>
      <c r="N3265">
        <v>0</v>
      </c>
      <c r="O3265">
        <v>11444</v>
      </c>
    </row>
    <row r="3266" spans="1:15">
      <c r="A3266" t="s">
        <v>31</v>
      </c>
      <c r="B3266" t="s">
        <v>40</v>
      </c>
      <c r="C3266" t="s">
        <v>45</v>
      </c>
      <c r="D3266" t="s">
        <v>32</v>
      </c>
      <c r="E3266">
        <v>1</v>
      </c>
      <c r="F3266" t="str">
        <f t="shared" si="50"/>
        <v>Average Per Ton1-in-2May System Peak Day50% Cycling1</v>
      </c>
      <c r="G3266">
        <v>4.6788000000000003E-2</v>
      </c>
      <c r="H3266">
        <v>4.6788000000000003E-2</v>
      </c>
      <c r="I3266">
        <v>58.526299999999999</v>
      </c>
      <c r="J3266">
        <v>0</v>
      </c>
      <c r="K3266">
        <v>0</v>
      </c>
      <c r="L3266">
        <v>0</v>
      </c>
      <c r="M3266">
        <v>0</v>
      </c>
      <c r="N3266">
        <v>0</v>
      </c>
      <c r="O3266">
        <v>12158</v>
      </c>
    </row>
    <row r="3267" spans="1:15">
      <c r="A3267" t="s">
        <v>29</v>
      </c>
      <c r="B3267" t="s">
        <v>40</v>
      </c>
      <c r="C3267" t="s">
        <v>45</v>
      </c>
      <c r="D3267" t="s">
        <v>32</v>
      </c>
      <c r="E3267">
        <v>1</v>
      </c>
      <c r="F3267" t="str">
        <f t="shared" ref="F3267:F3330" si="51">CONCATENATE(A3267,B3267,C3267,D3267,E3267)</f>
        <v>Average Per Premise1-in-2May System Peak Day50% Cycling1</v>
      </c>
      <c r="G3267">
        <v>0.19254499999999999</v>
      </c>
      <c r="H3267">
        <v>0.19254499999999999</v>
      </c>
      <c r="I3267">
        <v>58.526299999999999</v>
      </c>
      <c r="J3267">
        <v>0</v>
      </c>
      <c r="K3267">
        <v>0</v>
      </c>
      <c r="L3267">
        <v>0</v>
      </c>
      <c r="M3267">
        <v>0</v>
      </c>
      <c r="N3267">
        <v>0</v>
      </c>
      <c r="O3267">
        <v>12158</v>
      </c>
    </row>
    <row r="3268" spans="1:15">
      <c r="A3268" t="s">
        <v>30</v>
      </c>
      <c r="B3268" t="s">
        <v>40</v>
      </c>
      <c r="C3268" t="s">
        <v>45</v>
      </c>
      <c r="D3268" t="s">
        <v>32</v>
      </c>
      <c r="E3268">
        <v>1</v>
      </c>
      <c r="F3268" t="str">
        <f t="shared" si="51"/>
        <v>Average Per Device1-in-2May System Peak Day50% Cycling1</v>
      </c>
      <c r="G3268">
        <v>0.1638182</v>
      </c>
      <c r="H3268">
        <v>0.1638182</v>
      </c>
      <c r="I3268">
        <v>58.526299999999999</v>
      </c>
      <c r="J3268">
        <v>0</v>
      </c>
      <c r="K3268">
        <v>0</v>
      </c>
      <c r="L3268">
        <v>0</v>
      </c>
      <c r="M3268">
        <v>0</v>
      </c>
      <c r="N3268">
        <v>0</v>
      </c>
      <c r="O3268">
        <v>12158</v>
      </c>
    </row>
    <row r="3269" spans="1:15">
      <c r="A3269" t="s">
        <v>52</v>
      </c>
      <c r="B3269" t="s">
        <v>40</v>
      </c>
      <c r="C3269" t="s">
        <v>45</v>
      </c>
      <c r="D3269" t="s">
        <v>32</v>
      </c>
      <c r="E3269">
        <v>1</v>
      </c>
      <c r="F3269" t="str">
        <f t="shared" si="51"/>
        <v>Aggregate1-in-2May System Peak Day50% Cycling1</v>
      </c>
      <c r="G3269">
        <v>2.3409620000000002</v>
      </c>
      <c r="H3269">
        <v>2.3409620000000002</v>
      </c>
      <c r="I3269">
        <v>58.526299999999999</v>
      </c>
      <c r="J3269">
        <v>0</v>
      </c>
      <c r="K3269">
        <v>0</v>
      </c>
      <c r="L3269">
        <v>0</v>
      </c>
      <c r="M3269">
        <v>0</v>
      </c>
      <c r="N3269">
        <v>0</v>
      </c>
      <c r="O3269">
        <v>12158</v>
      </c>
    </row>
    <row r="3270" spans="1:15">
      <c r="A3270" t="s">
        <v>31</v>
      </c>
      <c r="B3270" t="s">
        <v>40</v>
      </c>
      <c r="C3270" t="s">
        <v>45</v>
      </c>
      <c r="D3270" t="s">
        <v>32</v>
      </c>
      <c r="E3270">
        <v>2</v>
      </c>
      <c r="F3270" t="str">
        <f t="shared" si="51"/>
        <v>Average Per Ton1-in-2May System Peak Day50% Cycling2</v>
      </c>
      <c r="G3270">
        <v>4.0985500000000001E-2</v>
      </c>
      <c r="H3270">
        <v>4.0985500000000001E-2</v>
      </c>
      <c r="I3270">
        <v>57.930700000000002</v>
      </c>
      <c r="J3270">
        <v>0</v>
      </c>
      <c r="K3270">
        <v>0</v>
      </c>
      <c r="L3270">
        <v>0</v>
      </c>
      <c r="M3270">
        <v>0</v>
      </c>
      <c r="N3270">
        <v>0</v>
      </c>
      <c r="O3270">
        <v>12158</v>
      </c>
    </row>
    <row r="3271" spans="1:15">
      <c r="A3271" t="s">
        <v>29</v>
      </c>
      <c r="B3271" t="s">
        <v>40</v>
      </c>
      <c r="C3271" t="s">
        <v>45</v>
      </c>
      <c r="D3271" t="s">
        <v>32</v>
      </c>
      <c r="E3271">
        <v>2</v>
      </c>
      <c r="F3271" t="str">
        <f t="shared" si="51"/>
        <v>Average Per Premise1-in-2May System Peak Day50% Cycling2</v>
      </c>
      <c r="G3271">
        <v>0.16866610000000001</v>
      </c>
      <c r="H3271">
        <v>0.16866610000000001</v>
      </c>
      <c r="I3271">
        <v>57.930700000000002</v>
      </c>
      <c r="J3271">
        <v>0</v>
      </c>
      <c r="K3271">
        <v>0</v>
      </c>
      <c r="L3271">
        <v>0</v>
      </c>
      <c r="M3271">
        <v>0</v>
      </c>
      <c r="N3271">
        <v>0</v>
      </c>
      <c r="O3271">
        <v>12158</v>
      </c>
    </row>
    <row r="3272" spans="1:15">
      <c r="A3272" t="s">
        <v>30</v>
      </c>
      <c r="B3272" t="s">
        <v>40</v>
      </c>
      <c r="C3272" t="s">
        <v>45</v>
      </c>
      <c r="D3272" t="s">
        <v>32</v>
      </c>
      <c r="E3272">
        <v>2</v>
      </c>
      <c r="F3272" t="str">
        <f t="shared" si="51"/>
        <v>Average Per Device1-in-2May System Peak Day50% Cycling2</v>
      </c>
      <c r="G3272">
        <v>0.14350189999999999</v>
      </c>
      <c r="H3272">
        <v>0.14350189999999999</v>
      </c>
      <c r="I3272">
        <v>57.930700000000002</v>
      </c>
      <c r="J3272">
        <v>0</v>
      </c>
      <c r="K3272">
        <v>0</v>
      </c>
      <c r="L3272">
        <v>0</v>
      </c>
      <c r="M3272">
        <v>0</v>
      </c>
      <c r="N3272">
        <v>0</v>
      </c>
      <c r="O3272">
        <v>12158</v>
      </c>
    </row>
    <row r="3273" spans="1:15">
      <c r="A3273" t="s">
        <v>52</v>
      </c>
      <c r="B3273" t="s">
        <v>40</v>
      </c>
      <c r="C3273" t="s">
        <v>45</v>
      </c>
      <c r="D3273" t="s">
        <v>32</v>
      </c>
      <c r="E3273">
        <v>2</v>
      </c>
      <c r="F3273" t="str">
        <f t="shared" si="51"/>
        <v>Aggregate1-in-2May System Peak Day50% Cycling2</v>
      </c>
      <c r="G3273">
        <v>2.050643</v>
      </c>
      <c r="H3273">
        <v>2.050643</v>
      </c>
      <c r="I3273">
        <v>57.930700000000002</v>
      </c>
      <c r="J3273">
        <v>0</v>
      </c>
      <c r="K3273">
        <v>0</v>
      </c>
      <c r="L3273">
        <v>0</v>
      </c>
      <c r="M3273">
        <v>0</v>
      </c>
      <c r="N3273">
        <v>0</v>
      </c>
      <c r="O3273">
        <v>12158</v>
      </c>
    </row>
    <row r="3274" spans="1:15">
      <c r="A3274" t="s">
        <v>31</v>
      </c>
      <c r="B3274" t="s">
        <v>40</v>
      </c>
      <c r="C3274" t="s">
        <v>45</v>
      </c>
      <c r="D3274" t="s">
        <v>32</v>
      </c>
      <c r="E3274">
        <v>3</v>
      </c>
      <c r="F3274" t="str">
        <f t="shared" si="51"/>
        <v>Average Per Ton1-in-2May System Peak Day50% Cycling3</v>
      </c>
      <c r="G3274">
        <v>3.6319900000000002E-2</v>
      </c>
      <c r="H3274">
        <v>3.6319900000000002E-2</v>
      </c>
      <c r="I3274">
        <v>57.192900000000002</v>
      </c>
      <c r="J3274">
        <v>0</v>
      </c>
      <c r="K3274">
        <v>0</v>
      </c>
      <c r="L3274">
        <v>0</v>
      </c>
      <c r="M3274">
        <v>0</v>
      </c>
      <c r="N3274">
        <v>0</v>
      </c>
      <c r="O3274">
        <v>12158</v>
      </c>
    </row>
    <row r="3275" spans="1:15">
      <c r="A3275" t="s">
        <v>29</v>
      </c>
      <c r="B3275" t="s">
        <v>40</v>
      </c>
      <c r="C3275" t="s">
        <v>45</v>
      </c>
      <c r="D3275" t="s">
        <v>32</v>
      </c>
      <c r="E3275">
        <v>3</v>
      </c>
      <c r="F3275" t="str">
        <f t="shared" si="51"/>
        <v>Average Per Premise1-in-2May System Peak Day50% Cycling3</v>
      </c>
      <c r="G3275">
        <v>0.14946609999999999</v>
      </c>
      <c r="H3275">
        <v>0.14946609999999999</v>
      </c>
      <c r="I3275">
        <v>57.192900000000002</v>
      </c>
      <c r="J3275">
        <v>0</v>
      </c>
      <c r="K3275">
        <v>0</v>
      </c>
      <c r="L3275">
        <v>0</v>
      </c>
      <c r="M3275">
        <v>0</v>
      </c>
      <c r="N3275">
        <v>0</v>
      </c>
      <c r="O3275">
        <v>12158</v>
      </c>
    </row>
    <row r="3276" spans="1:15">
      <c r="A3276" t="s">
        <v>30</v>
      </c>
      <c r="B3276" t="s">
        <v>40</v>
      </c>
      <c r="C3276" t="s">
        <v>45</v>
      </c>
      <c r="D3276" t="s">
        <v>32</v>
      </c>
      <c r="E3276">
        <v>3</v>
      </c>
      <c r="F3276" t="str">
        <f t="shared" si="51"/>
        <v>Average Per Device1-in-2May System Peak Day50% Cycling3</v>
      </c>
      <c r="G3276">
        <v>0.12716649999999999</v>
      </c>
      <c r="H3276">
        <v>0.12716649999999999</v>
      </c>
      <c r="I3276">
        <v>57.192900000000002</v>
      </c>
      <c r="J3276">
        <v>0</v>
      </c>
      <c r="K3276">
        <v>0</v>
      </c>
      <c r="L3276">
        <v>0</v>
      </c>
      <c r="M3276">
        <v>0</v>
      </c>
      <c r="N3276">
        <v>0</v>
      </c>
      <c r="O3276">
        <v>12158</v>
      </c>
    </row>
    <row r="3277" spans="1:15">
      <c r="A3277" t="s">
        <v>52</v>
      </c>
      <c r="B3277" t="s">
        <v>40</v>
      </c>
      <c r="C3277" t="s">
        <v>45</v>
      </c>
      <c r="D3277" t="s">
        <v>32</v>
      </c>
      <c r="E3277">
        <v>3</v>
      </c>
      <c r="F3277" t="str">
        <f t="shared" si="51"/>
        <v>Aggregate1-in-2May System Peak Day50% Cycling3</v>
      </c>
      <c r="G3277">
        <v>1.8172090000000001</v>
      </c>
      <c r="H3277">
        <v>1.8172090000000001</v>
      </c>
      <c r="I3277">
        <v>57.192900000000002</v>
      </c>
      <c r="J3277">
        <v>0</v>
      </c>
      <c r="K3277">
        <v>0</v>
      </c>
      <c r="L3277">
        <v>0</v>
      </c>
      <c r="M3277">
        <v>0</v>
      </c>
      <c r="N3277">
        <v>0</v>
      </c>
      <c r="O3277">
        <v>12158</v>
      </c>
    </row>
    <row r="3278" spans="1:15">
      <c r="A3278" t="s">
        <v>31</v>
      </c>
      <c r="B3278" t="s">
        <v>40</v>
      </c>
      <c r="C3278" t="s">
        <v>45</v>
      </c>
      <c r="D3278" t="s">
        <v>32</v>
      </c>
      <c r="E3278">
        <v>4</v>
      </c>
      <c r="F3278" t="str">
        <f t="shared" si="51"/>
        <v>Average Per Ton1-in-2May System Peak Day50% Cycling4</v>
      </c>
      <c r="G3278">
        <v>3.27712E-2</v>
      </c>
      <c r="H3278">
        <v>3.27712E-2</v>
      </c>
      <c r="I3278">
        <v>56.254399999999997</v>
      </c>
      <c r="J3278">
        <v>0</v>
      </c>
      <c r="K3278">
        <v>0</v>
      </c>
      <c r="L3278">
        <v>0</v>
      </c>
      <c r="M3278">
        <v>0</v>
      </c>
      <c r="N3278">
        <v>0</v>
      </c>
      <c r="O3278">
        <v>12158</v>
      </c>
    </row>
    <row r="3279" spans="1:15">
      <c r="A3279" t="s">
        <v>29</v>
      </c>
      <c r="B3279" t="s">
        <v>40</v>
      </c>
      <c r="C3279" t="s">
        <v>45</v>
      </c>
      <c r="D3279" t="s">
        <v>32</v>
      </c>
      <c r="E3279">
        <v>4</v>
      </c>
      <c r="F3279" t="str">
        <f t="shared" si="51"/>
        <v>Average Per Premise1-in-2May System Peak Day50% Cycling4</v>
      </c>
      <c r="G3279">
        <v>0.13486210000000001</v>
      </c>
      <c r="H3279">
        <v>0.13486210000000001</v>
      </c>
      <c r="I3279">
        <v>56.254399999999997</v>
      </c>
      <c r="J3279">
        <v>0</v>
      </c>
      <c r="K3279">
        <v>0</v>
      </c>
      <c r="L3279">
        <v>0</v>
      </c>
      <c r="M3279">
        <v>0</v>
      </c>
      <c r="N3279">
        <v>0</v>
      </c>
      <c r="O3279">
        <v>12158</v>
      </c>
    </row>
    <row r="3280" spans="1:15">
      <c r="A3280" t="s">
        <v>30</v>
      </c>
      <c r="B3280" t="s">
        <v>40</v>
      </c>
      <c r="C3280" t="s">
        <v>45</v>
      </c>
      <c r="D3280" t="s">
        <v>32</v>
      </c>
      <c r="E3280">
        <v>4</v>
      </c>
      <c r="F3280" t="str">
        <f t="shared" si="51"/>
        <v>Average Per Device1-in-2May System Peak Day50% Cycling4</v>
      </c>
      <c r="G3280">
        <v>0.1147413</v>
      </c>
      <c r="H3280">
        <v>0.1147413</v>
      </c>
      <c r="I3280">
        <v>56.254399999999997</v>
      </c>
      <c r="J3280">
        <v>0</v>
      </c>
      <c r="K3280">
        <v>0</v>
      </c>
      <c r="L3280">
        <v>0</v>
      </c>
      <c r="M3280">
        <v>0</v>
      </c>
      <c r="N3280">
        <v>0</v>
      </c>
      <c r="O3280">
        <v>12158</v>
      </c>
    </row>
    <row r="3281" spans="1:15">
      <c r="A3281" t="s">
        <v>52</v>
      </c>
      <c r="B3281" t="s">
        <v>40</v>
      </c>
      <c r="C3281" t="s">
        <v>45</v>
      </c>
      <c r="D3281" t="s">
        <v>32</v>
      </c>
      <c r="E3281">
        <v>4</v>
      </c>
      <c r="F3281" t="str">
        <f t="shared" si="51"/>
        <v>Aggregate1-in-2May System Peak Day50% Cycling4</v>
      </c>
      <c r="G3281">
        <v>1.639653</v>
      </c>
      <c r="H3281">
        <v>1.639653</v>
      </c>
      <c r="I3281">
        <v>56.254399999999997</v>
      </c>
      <c r="J3281">
        <v>0</v>
      </c>
      <c r="K3281">
        <v>0</v>
      </c>
      <c r="L3281">
        <v>0</v>
      </c>
      <c r="M3281">
        <v>0</v>
      </c>
      <c r="N3281">
        <v>0</v>
      </c>
      <c r="O3281">
        <v>12158</v>
      </c>
    </row>
    <row r="3282" spans="1:15">
      <c r="A3282" t="s">
        <v>31</v>
      </c>
      <c r="B3282" t="s">
        <v>40</v>
      </c>
      <c r="C3282" t="s">
        <v>45</v>
      </c>
      <c r="D3282" t="s">
        <v>32</v>
      </c>
      <c r="E3282">
        <v>5</v>
      </c>
      <c r="F3282" t="str">
        <f t="shared" si="51"/>
        <v>Average Per Ton1-in-2May System Peak Day50% Cycling5</v>
      </c>
      <c r="G3282">
        <v>3.0499999999999999E-2</v>
      </c>
      <c r="H3282">
        <v>3.0499999999999999E-2</v>
      </c>
      <c r="I3282">
        <v>56.0672</v>
      </c>
      <c r="J3282">
        <v>0</v>
      </c>
      <c r="K3282">
        <v>0</v>
      </c>
      <c r="L3282">
        <v>0</v>
      </c>
      <c r="M3282">
        <v>0</v>
      </c>
      <c r="N3282">
        <v>0</v>
      </c>
      <c r="O3282">
        <v>12158</v>
      </c>
    </row>
    <row r="3283" spans="1:15">
      <c r="A3283" t="s">
        <v>29</v>
      </c>
      <c r="B3283" t="s">
        <v>40</v>
      </c>
      <c r="C3283" t="s">
        <v>45</v>
      </c>
      <c r="D3283" t="s">
        <v>32</v>
      </c>
      <c r="E3283">
        <v>5</v>
      </c>
      <c r="F3283" t="str">
        <f t="shared" si="51"/>
        <v>Average Per Premise1-in-2May System Peak Day50% Cycling5</v>
      </c>
      <c r="G3283">
        <v>0.12551570000000001</v>
      </c>
      <c r="H3283">
        <v>0.12551570000000001</v>
      </c>
      <c r="I3283">
        <v>56.0672</v>
      </c>
      <c r="J3283">
        <v>0</v>
      </c>
      <c r="K3283">
        <v>0</v>
      </c>
      <c r="L3283">
        <v>0</v>
      </c>
      <c r="M3283">
        <v>0</v>
      </c>
      <c r="N3283">
        <v>0</v>
      </c>
      <c r="O3283">
        <v>12158</v>
      </c>
    </row>
    <row r="3284" spans="1:15">
      <c r="A3284" t="s">
        <v>30</v>
      </c>
      <c r="B3284" t="s">
        <v>40</v>
      </c>
      <c r="C3284" t="s">
        <v>45</v>
      </c>
      <c r="D3284" t="s">
        <v>32</v>
      </c>
      <c r="E3284">
        <v>5</v>
      </c>
      <c r="F3284" t="str">
        <f t="shared" si="51"/>
        <v>Average Per Device1-in-2May System Peak Day50% Cycling5</v>
      </c>
      <c r="G3284">
        <v>0.10678940000000001</v>
      </c>
      <c r="H3284">
        <v>0.10678940000000001</v>
      </c>
      <c r="I3284">
        <v>56.0672</v>
      </c>
      <c r="J3284">
        <v>0</v>
      </c>
      <c r="K3284">
        <v>0</v>
      </c>
      <c r="L3284">
        <v>0</v>
      </c>
      <c r="M3284">
        <v>0</v>
      </c>
      <c r="N3284">
        <v>0</v>
      </c>
      <c r="O3284">
        <v>12158</v>
      </c>
    </row>
    <row r="3285" spans="1:15">
      <c r="A3285" t="s">
        <v>52</v>
      </c>
      <c r="B3285" t="s">
        <v>40</v>
      </c>
      <c r="C3285" t="s">
        <v>45</v>
      </c>
      <c r="D3285" t="s">
        <v>32</v>
      </c>
      <c r="E3285">
        <v>5</v>
      </c>
      <c r="F3285" t="str">
        <f t="shared" si="51"/>
        <v>Aggregate1-in-2May System Peak Day50% Cycling5</v>
      </c>
      <c r="G3285">
        <v>1.5260199999999999</v>
      </c>
      <c r="H3285">
        <v>1.5260199999999999</v>
      </c>
      <c r="I3285">
        <v>56.0672</v>
      </c>
      <c r="J3285">
        <v>0</v>
      </c>
      <c r="K3285">
        <v>0</v>
      </c>
      <c r="L3285">
        <v>0</v>
      </c>
      <c r="M3285">
        <v>0</v>
      </c>
      <c r="N3285">
        <v>0</v>
      </c>
      <c r="O3285">
        <v>12158</v>
      </c>
    </row>
    <row r="3286" spans="1:15">
      <c r="A3286" t="s">
        <v>31</v>
      </c>
      <c r="B3286" t="s">
        <v>40</v>
      </c>
      <c r="C3286" t="s">
        <v>45</v>
      </c>
      <c r="D3286" t="s">
        <v>32</v>
      </c>
      <c r="E3286">
        <v>6</v>
      </c>
      <c r="F3286" t="str">
        <f t="shared" si="51"/>
        <v>Average Per Ton1-in-2May System Peak Day50% Cycling6</v>
      </c>
      <c r="G3286">
        <v>3.1940000000000003E-2</v>
      </c>
      <c r="H3286">
        <v>3.1940000000000003E-2</v>
      </c>
      <c r="I3286">
        <v>56.542400000000001</v>
      </c>
      <c r="J3286">
        <v>0</v>
      </c>
      <c r="K3286">
        <v>0</v>
      </c>
      <c r="L3286">
        <v>0</v>
      </c>
      <c r="M3286">
        <v>0</v>
      </c>
      <c r="N3286">
        <v>0</v>
      </c>
      <c r="O3286">
        <v>12158</v>
      </c>
    </row>
    <row r="3287" spans="1:15">
      <c r="A3287" t="s">
        <v>29</v>
      </c>
      <c r="B3287" t="s">
        <v>40</v>
      </c>
      <c r="C3287" t="s">
        <v>45</v>
      </c>
      <c r="D3287" t="s">
        <v>32</v>
      </c>
      <c r="E3287">
        <v>6</v>
      </c>
      <c r="F3287" t="str">
        <f t="shared" si="51"/>
        <v>Average Per Premise1-in-2May System Peak Day50% Cycling6</v>
      </c>
      <c r="G3287">
        <v>0.13144149999999999</v>
      </c>
      <c r="H3287">
        <v>0.13144149999999999</v>
      </c>
      <c r="I3287">
        <v>56.542400000000001</v>
      </c>
      <c r="J3287">
        <v>0</v>
      </c>
      <c r="K3287">
        <v>0</v>
      </c>
      <c r="L3287">
        <v>0</v>
      </c>
      <c r="M3287">
        <v>0</v>
      </c>
      <c r="N3287">
        <v>0</v>
      </c>
      <c r="O3287">
        <v>12158</v>
      </c>
    </row>
    <row r="3288" spans="1:15">
      <c r="A3288" t="s">
        <v>30</v>
      </c>
      <c r="B3288" t="s">
        <v>40</v>
      </c>
      <c r="C3288" t="s">
        <v>45</v>
      </c>
      <c r="D3288" t="s">
        <v>32</v>
      </c>
      <c r="E3288">
        <v>6</v>
      </c>
      <c r="F3288" t="str">
        <f t="shared" si="51"/>
        <v>Average Per Device1-in-2May System Peak Day50% Cycling6</v>
      </c>
      <c r="G3288">
        <v>0.111831</v>
      </c>
      <c r="H3288">
        <v>0.111831</v>
      </c>
      <c r="I3288">
        <v>56.542400000000001</v>
      </c>
      <c r="J3288">
        <v>0</v>
      </c>
      <c r="K3288">
        <v>0</v>
      </c>
      <c r="L3288">
        <v>0</v>
      </c>
      <c r="M3288">
        <v>0</v>
      </c>
      <c r="N3288">
        <v>0</v>
      </c>
      <c r="O3288">
        <v>12158</v>
      </c>
    </row>
    <row r="3289" spans="1:15">
      <c r="A3289" t="s">
        <v>52</v>
      </c>
      <c r="B3289" t="s">
        <v>40</v>
      </c>
      <c r="C3289" t="s">
        <v>45</v>
      </c>
      <c r="D3289" t="s">
        <v>32</v>
      </c>
      <c r="E3289">
        <v>6</v>
      </c>
      <c r="F3289" t="str">
        <f t="shared" si="51"/>
        <v>Aggregate1-in-2May System Peak Day50% Cycling6</v>
      </c>
      <c r="G3289">
        <v>1.598066</v>
      </c>
      <c r="H3289">
        <v>1.598066</v>
      </c>
      <c r="I3289">
        <v>56.542400000000001</v>
      </c>
      <c r="J3289">
        <v>0</v>
      </c>
      <c r="K3289">
        <v>0</v>
      </c>
      <c r="L3289">
        <v>0</v>
      </c>
      <c r="M3289">
        <v>0</v>
      </c>
      <c r="N3289">
        <v>0</v>
      </c>
      <c r="O3289">
        <v>12158</v>
      </c>
    </row>
    <row r="3290" spans="1:15">
      <c r="A3290" t="s">
        <v>31</v>
      </c>
      <c r="B3290" t="s">
        <v>40</v>
      </c>
      <c r="C3290" t="s">
        <v>45</v>
      </c>
      <c r="D3290" t="s">
        <v>32</v>
      </c>
      <c r="E3290">
        <v>7</v>
      </c>
      <c r="F3290" t="str">
        <f t="shared" si="51"/>
        <v>Average Per Ton1-in-2May System Peak Day50% Cycling7</v>
      </c>
      <c r="G3290">
        <v>3.6582999999999997E-2</v>
      </c>
      <c r="H3290">
        <v>3.6582999999999997E-2</v>
      </c>
      <c r="I3290">
        <v>59.8386</v>
      </c>
      <c r="J3290">
        <v>0</v>
      </c>
      <c r="K3290">
        <v>0</v>
      </c>
      <c r="L3290">
        <v>0</v>
      </c>
      <c r="M3290">
        <v>0</v>
      </c>
      <c r="N3290">
        <v>0</v>
      </c>
      <c r="O3290">
        <v>12158</v>
      </c>
    </row>
    <row r="3291" spans="1:15">
      <c r="A3291" t="s">
        <v>29</v>
      </c>
      <c r="B3291" t="s">
        <v>40</v>
      </c>
      <c r="C3291" t="s">
        <v>45</v>
      </c>
      <c r="D3291" t="s">
        <v>32</v>
      </c>
      <c r="E3291">
        <v>7</v>
      </c>
      <c r="F3291" t="str">
        <f t="shared" si="51"/>
        <v>Average Per Premise1-in-2May System Peak Day50% Cycling7</v>
      </c>
      <c r="G3291">
        <v>0.15054880000000001</v>
      </c>
      <c r="H3291">
        <v>0.15054880000000001</v>
      </c>
      <c r="I3291">
        <v>59.8386</v>
      </c>
      <c r="J3291">
        <v>0</v>
      </c>
      <c r="K3291">
        <v>0</v>
      </c>
      <c r="L3291">
        <v>0</v>
      </c>
      <c r="M3291">
        <v>0</v>
      </c>
      <c r="N3291">
        <v>0</v>
      </c>
      <c r="O3291">
        <v>12158</v>
      </c>
    </row>
    <row r="3292" spans="1:15">
      <c r="A3292" t="s">
        <v>30</v>
      </c>
      <c r="B3292" t="s">
        <v>40</v>
      </c>
      <c r="C3292" t="s">
        <v>45</v>
      </c>
      <c r="D3292" t="s">
        <v>32</v>
      </c>
      <c r="E3292">
        <v>7</v>
      </c>
      <c r="F3292" t="str">
        <f t="shared" si="51"/>
        <v>Average Per Device1-in-2May System Peak Day50% Cycling7</v>
      </c>
      <c r="G3292">
        <v>0.1280876</v>
      </c>
      <c r="H3292">
        <v>0.1280876</v>
      </c>
      <c r="I3292">
        <v>59.8386</v>
      </c>
      <c r="J3292">
        <v>0</v>
      </c>
      <c r="K3292">
        <v>0</v>
      </c>
      <c r="L3292">
        <v>0</v>
      </c>
      <c r="M3292">
        <v>0</v>
      </c>
      <c r="N3292">
        <v>0</v>
      </c>
      <c r="O3292">
        <v>12158</v>
      </c>
    </row>
    <row r="3293" spans="1:15">
      <c r="A3293" t="s">
        <v>52</v>
      </c>
      <c r="B3293" t="s">
        <v>40</v>
      </c>
      <c r="C3293" t="s">
        <v>45</v>
      </c>
      <c r="D3293" t="s">
        <v>32</v>
      </c>
      <c r="E3293">
        <v>7</v>
      </c>
      <c r="F3293" t="str">
        <f t="shared" si="51"/>
        <v>Aggregate1-in-2May System Peak Day50% Cycling7</v>
      </c>
      <c r="G3293">
        <v>1.8303720000000001</v>
      </c>
      <c r="H3293">
        <v>1.8303720000000001</v>
      </c>
      <c r="I3293">
        <v>59.8386</v>
      </c>
      <c r="J3293">
        <v>0</v>
      </c>
      <c r="K3293">
        <v>0</v>
      </c>
      <c r="L3293">
        <v>0</v>
      </c>
      <c r="M3293">
        <v>0</v>
      </c>
      <c r="N3293">
        <v>0</v>
      </c>
      <c r="O3293">
        <v>12158</v>
      </c>
    </row>
    <row r="3294" spans="1:15">
      <c r="A3294" t="s">
        <v>31</v>
      </c>
      <c r="B3294" t="s">
        <v>40</v>
      </c>
      <c r="C3294" t="s">
        <v>45</v>
      </c>
      <c r="D3294" t="s">
        <v>32</v>
      </c>
      <c r="E3294">
        <v>8</v>
      </c>
      <c r="F3294" t="str">
        <f t="shared" si="51"/>
        <v>Average Per Ton1-in-2May System Peak Day50% Cycling8</v>
      </c>
      <c r="G3294">
        <v>3.9291600000000003E-2</v>
      </c>
      <c r="H3294">
        <v>3.9291600000000003E-2</v>
      </c>
      <c r="I3294">
        <v>64.227400000000003</v>
      </c>
      <c r="J3294">
        <v>0</v>
      </c>
      <c r="K3294">
        <v>0</v>
      </c>
      <c r="L3294">
        <v>0</v>
      </c>
      <c r="M3294">
        <v>0</v>
      </c>
      <c r="N3294">
        <v>0</v>
      </c>
      <c r="O3294">
        <v>12158</v>
      </c>
    </row>
    <row r="3295" spans="1:15">
      <c r="A3295" t="s">
        <v>29</v>
      </c>
      <c r="B3295" t="s">
        <v>40</v>
      </c>
      <c r="C3295" t="s">
        <v>45</v>
      </c>
      <c r="D3295" t="s">
        <v>32</v>
      </c>
      <c r="E3295">
        <v>8</v>
      </c>
      <c r="F3295" t="str">
        <f t="shared" si="51"/>
        <v>Average Per Premise1-in-2May System Peak Day50% Cycling8</v>
      </c>
      <c r="G3295">
        <v>0.16169539999999999</v>
      </c>
      <c r="H3295">
        <v>0.16169539999999999</v>
      </c>
      <c r="I3295">
        <v>64.227400000000003</v>
      </c>
      <c r="J3295">
        <v>0</v>
      </c>
      <c r="K3295">
        <v>0</v>
      </c>
      <c r="L3295">
        <v>0</v>
      </c>
      <c r="M3295">
        <v>0</v>
      </c>
      <c r="N3295">
        <v>0</v>
      </c>
      <c r="O3295">
        <v>12158</v>
      </c>
    </row>
    <row r="3296" spans="1:15">
      <c r="A3296" t="s">
        <v>30</v>
      </c>
      <c r="B3296" t="s">
        <v>40</v>
      </c>
      <c r="C3296" t="s">
        <v>45</v>
      </c>
      <c r="D3296" t="s">
        <v>32</v>
      </c>
      <c r="E3296">
        <v>8</v>
      </c>
      <c r="F3296" t="str">
        <f t="shared" si="51"/>
        <v>Average Per Device1-in-2May System Peak Day50% Cycling8</v>
      </c>
      <c r="G3296">
        <v>0.1375712</v>
      </c>
      <c r="H3296">
        <v>0.1375712</v>
      </c>
      <c r="I3296">
        <v>64.227400000000003</v>
      </c>
      <c r="J3296">
        <v>0</v>
      </c>
      <c r="K3296">
        <v>0</v>
      </c>
      <c r="L3296">
        <v>0</v>
      </c>
      <c r="M3296">
        <v>0</v>
      </c>
      <c r="N3296">
        <v>0</v>
      </c>
      <c r="O3296">
        <v>12158</v>
      </c>
    </row>
    <row r="3297" spans="1:15">
      <c r="A3297" t="s">
        <v>52</v>
      </c>
      <c r="B3297" t="s">
        <v>40</v>
      </c>
      <c r="C3297" t="s">
        <v>45</v>
      </c>
      <c r="D3297" t="s">
        <v>32</v>
      </c>
      <c r="E3297">
        <v>8</v>
      </c>
      <c r="F3297" t="str">
        <f t="shared" si="51"/>
        <v>Aggregate1-in-2May System Peak Day50% Cycling8</v>
      </c>
      <c r="G3297">
        <v>1.965892</v>
      </c>
      <c r="H3297">
        <v>1.965892</v>
      </c>
      <c r="I3297">
        <v>64.227400000000003</v>
      </c>
      <c r="J3297">
        <v>0</v>
      </c>
      <c r="K3297">
        <v>0</v>
      </c>
      <c r="L3297">
        <v>0</v>
      </c>
      <c r="M3297">
        <v>0</v>
      </c>
      <c r="N3297">
        <v>0</v>
      </c>
      <c r="O3297">
        <v>12158</v>
      </c>
    </row>
    <row r="3298" spans="1:15">
      <c r="A3298" t="s">
        <v>31</v>
      </c>
      <c r="B3298" t="s">
        <v>40</v>
      </c>
      <c r="C3298" t="s">
        <v>45</v>
      </c>
      <c r="D3298" t="s">
        <v>32</v>
      </c>
      <c r="E3298">
        <v>9</v>
      </c>
      <c r="F3298" t="str">
        <f t="shared" si="51"/>
        <v>Average Per Ton1-in-2May System Peak Day50% Cycling9</v>
      </c>
      <c r="G3298">
        <v>4.3079399999999997E-2</v>
      </c>
      <c r="H3298">
        <v>4.3079399999999997E-2</v>
      </c>
      <c r="I3298">
        <v>68.904300000000006</v>
      </c>
      <c r="J3298">
        <v>0</v>
      </c>
      <c r="K3298">
        <v>0</v>
      </c>
      <c r="L3298">
        <v>0</v>
      </c>
      <c r="M3298">
        <v>0</v>
      </c>
      <c r="N3298">
        <v>0</v>
      </c>
      <c r="O3298">
        <v>12158</v>
      </c>
    </row>
    <row r="3299" spans="1:15">
      <c r="A3299" t="s">
        <v>29</v>
      </c>
      <c r="B3299" t="s">
        <v>40</v>
      </c>
      <c r="C3299" t="s">
        <v>45</v>
      </c>
      <c r="D3299" t="s">
        <v>32</v>
      </c>
      <c r="E3299">
        <v>9</v>
      </c>
      <c r="F3299" t="str">
        <f t="shared" si="51"/>
        <v>Average Per Premise1-in-2May System Peak Day50% Cycling9</v>
      </c>
      <c r="G3299">
        <v>0.1772833</v>
      </c>
      <c r="H3299">
        <v>0.1772833</v>
      </c>
      <c r="I3299">
        <v>68.904300000000006</v>
      </c>
      <c r="J3299">
        <v>0</v>
      </c>
      <c r="K3299">
        <v>0</v>
      </c>
      <c r="L3299">
        <v>0</v>
      </c>
      <c r="M3299">
        <v>0</v>
      </c>
      <c r="N3299">
        <v>0</v>
      </c>
      <c r="O3299">
        <v>12158</v>
      </c>
    </row>
    <row r="3300" spans="1:15">
      <c r="A3300" t="s">
        <v>30</v>
      </c>
      <c r="B3300" t="s">
        <v>40</v>
      </c>
      <c r="C3300" t="s">
        <v>45</v>
      </c>
      <c r="D3300" t="s">
        <v>32</v>
      </c>
      <c r="E3300">
        <v>9</v>
      </c>
      <c r="F3300" t="str">
        <f t="shared" si="51"/>
        <v>Average Per Device1-in-2May System Peak Day50% Cycling9</v>
      </c>
      <c r="G3300">
        <v>0.15083350000000001</v>
      </c>
      <c r="H3300">
        <v>0.15083350000000001</v>
      </c>
      <c r="I3300">
        <v>68.904300000000006</v>
      </c>
      <c r="J3300">
        <v>0</v>
      </c>
      <c r="K3300">
        <v>0</v>
      </c>
      <c r="L3300">
        <v>0</v>
      </c>
      <c r="M3300">
        <v>0</v>
      </c>
      <c r="N3300">
        <v>0</v>
      </c>
      <c r="O3300">
        <v>12158</v>
      </c>
    </row>
    <row r="3301" spans="1:15">
      <c r="A3301" t="s">
        <v>52</v>
      </c>
      <c r="B3301" t="s">
        <v>40</v>
      </c>
      <c r="C3301" t="s">
        <v>45</v>
      </c>
      <c r="D3301" t="s">
        <v>32</v>
      </c>
      <c r="E3301">
        <v>9</v>
      </c>
      <c r="F3301" t="str">
        <f t="shared" si="51"/>
        <v>Aggregate1-in-2May System Peak Day50% Cycling9</v>
      </c>
      <c r="G3301">
        <v>2.155411</v>
      </c>
      <c r="H3301">
        <v>2.155411</v>
      </c>
      <c r="I3301">
        <v>68.904300000000006</v>
      </c>
      <c r="J3301">
        <v>0</v>
      </c>
      <c r="K3301">
        <v>0</v>
      </c>
      <c r="L3301">
        <v>0</v>
      </c>
      <c r="M3301">
        <v>0</v>
      </c>
      <c r="N3301">
        <v>0</v>
      </c>
      <c r="O3301">
        <v>12158</v>
      </c>
    </row>
    <row r="3302" spans="1:15">
      <c r="A3302" t="s">
        <v>31</v>
      </c>
      <c r="B3302" t="s">
        <v>40</v>
      </c>
      <c r="C3302" t="s">
        <v>45</v>
      </c>
      <c r="D3302" t="s">
        <v>32</v>
      </c>
      <c r="E3302">
        <v>10</v>
      </c>
      <c r="F3302" t="str">
        <f t="shared" si="51"/>
        <v>Average Per Ton1-in-2May System Peak Day50% Cycling10</v>
      </c>
      <c r="G3302">
        <v>4.8366699999999999E-2</v>
      </c>
      <c r="H3302">
        <v>4.8366699999999999E-2</v>
      </c>
      <c r="I3302">
        <v>72.892700000000005</v>
      </c>
      <c r="J3302">
        <v>0</v>
      </c>
      <c r="K3302">
        <v>0</v>
      </c>
      <c r="L3302">
        <v>0</v>
      </c>
      <c r="M3302">
        <v>0</v>
      </c>
      <c r="N3302">
        <v>0</v>
      </c>
      <c r="O3302">
        <v>12158</v>
      </c>
    </row>
    <row r="3303" spans="1:15">
      <c r="A3303" t="s">
        <v>29</v>
      </c>
      <c r="B3303" t="s">
        <v>40</v>
      </c>
      <c r="C3303" t="s">
        <v>45</v>
      </c>
      <c r="D3303" t="s">
        <v>32</v>
      </c>
      <c r="E3303">
        <v>10</v>
      </c>
      <c r="F3303" t="str">
        <f t="shared" si="51"/>
        <v>Average Per Premise1-in-2May System Peak Day50% Cycling10</v>
      </c>
      <c r="G3303">
        <v>0.19904189999999999</v>
      </c>
      <c r="H3303">
        <v>0.19904189999999999</v>
      </c>
      <c r="I3303">
        <v>72.892700000000005</v>
      </c>
      <c r="J3303">
        <v>0</v>
      </c>
      <c r="K3303">
        <v>0</v>
      </c>
      <c r="L3303">
        <v>0</v>
      </c>
      <c r="M3303">
        <v>0</v>
      </c>
      <c r="N3303">
        <v>0</v>
      </c>
      <c r="O3303">
        <v>12158</v>
      </c>
    </row>
    <row r="3304" spans="1:15">
      <c r="A3304" t="s">
        <v>30</v>
      </c>
      <c r="B3304" t="s">
        <v>40</v>
      </c>
      <c r="C3304" t="s">
        <v>45</v>
      </c>
      <c r="D3304" t="s">
        <v>32</v>
      </c>
      <c r="E3304">
        <v>10</v>
      </c>
      <c r="F3304" t="str">
        <f t="shared" si="51"/>
        <v>Average Per Device1-in-2May System Peak Day50% Cycling10</v>
      </c>
      <c r="G3304">
        <v>0.16934579999999999</v>
      </c>
      <c r="H3304">
        <v>0.16934579999999999</v>
      </c>
      <c r="I3304">
        <v>72.892700000000005</v>
      </c>
      <c r="J3304">
        <v>0</v>
      </c>
      <c r="K3304">
        <v>0</v>
      </c>
      <c r="L3304">
        <v>0</v>
      </c>
      <c r="M3304">
        <v>0</v>
      </c>
      <c r="N3304">
        <v>0</v>
      </c>
      <c r="O3304">
        <v>12158</v>
      </c>
    </row>
    <row r="3305" spans="1:15">
      <c r="A3305" t="s">
        <v>52</v>
      </c>
      <c r="B3305" t="s">
        <v>40</v>
      </c>
      <c r="C3305" t="s">
        <v>45</v>
      </c>
      <c r="D3305" t="s">
        <v>32</v>
      </c>
      <c r="E3305">
        <v>10</v>
      </c>
      <c r="F3305" t="str">
        <f t="shared" si="51"/>
        <v>Aggregate1-in-2May System Peak Day50% Cycling10</v>
      </c>
      <c r="G3305">
        <v>2.4199519999999999</v>
      </c>
      <c r="H3305">
        <v>2.4199519999999999</v>
      </c>
      <c r="I3305">
        <v>72.892700000000005</v>
      </c>
      <c r="J3305">
        <v>0</v>
      </c>
      <c r="K3305">
        <v>0</v>
      </c>
      <c r="L3305">
        <v>0</v>
      </c>
      <c r="M3305">
        <v>0</v>
      </c>
      <c r="N3305">
        <v>0</v>
      </c>
      <c r="O3305">
        <v>12158</v>
      </c>
    </row>
    <row r="3306" spans="1:15">
      <c r="A3306" t="s">
        <v>31</v>
      </c>
      <c r="B3306" t="s">
        <v>40</v>
      </c>
      <c r="C3306" t="s">
        <v>45</v>
      </c>
      <c r="D3306" t="s">
        <v>32</v>
      </c>
      <c r="E3306">
        <v>11</v>
      </c>
      <c r="F3306" t="str">
        <f t="shared" si="51"/>
        <v>Average Per Ton1-in-2May System Peak Day50% Cycling11</v>
      </c>
      <c r="G3306">
        <v>5.8488900000000003E-2</v>
      </c>
      <c r="H3306">
        <v>5.8488900000000003E-2</v>
      </c>
      <c r="I3306">
        <v>77.590500000000006</v>
      </c>
      <c r="J3306">
        <v>0</v>
      </c>
      <c r="K3306">
        <v>0</v>
      </c>
      <c r="L3306">
        <v>0</v>
      </c>
      <c r="M3306">
        <v>0</v>
      </c>
      <c r="N3306">
        <v>0</v>
      </c>
      <c r="O3306">
        <v>12158</v>
      </c>
    </row>
    <row r="3307" spans="1:15">
      <c r="A3307" t="s">
        <v>29</v>
      </c>
      <c r="B3307" t="s">
        <v>40</v>
      </c>
      <c r="C3307" t="s">
        <v>45</v>
      </c>
      <c r="D3307" t="s">
        <v>32</v>
      </c>
      <c r="E3307">
        <v>11</v>
      </c>
      <c r="F3307" t="str">
        <f t="shared" si="51"/>
        <v>Average Per Premise1-in-2May System Peak Day50% Cycling11</v>
      </c>
      <c r="G3307">
        <v>0.2406972</v>
      </c>
      <c r="H3307">
        <v>0.2406972</v>
      </c>
      <c r="I3307">
        <v>77.590500000000006</v>
      </c>
      <c r="J3307">
        <v>0</v>
      </c>
      <c r="K3307">
        <v>0</v>
      </c>
      <c r="L3307">
        <v>0</v>
      </c>
      <c r="M3307">
        <v>0</v>
      </c>
      <c r="N3307">
        <v>0</v>
      </c>
      <c r="O3307">
        <v>12158</v>
      </c>
    </row>
    <row r="3308" spans="1:15">
      <c r="A3308" t="s">
        <v>30</v>
      </c>
      <c r="B3308" t="s">
        <v>40</v>
      </c>
      <c r="C3308" t="s">
        <v>45</v>
      </c>
      <c r="D3308" t="s">
        <v>32</v>
      </c>
      <c r="E3308">
        <v>11</v>
      </c>
      <c r="F3308" t="str">
        <f t="shared" si="51"/>
        <v>Average Per Device1-in-2May System Peak Day50% Cycling11</v>
      </c>
      <c r="G3308">
        <v>0.2047863</v>
      </c>
      <c r="H3308">
        <v>0.2047863</v>
      </c>
      <c r="I3308">
        <v>77.590500000000006</v>
      </c>
      <c r="J3308">
        <v>0</v>
      </c>
      <c r="K3308">
        <v>0</v>
      </c>
      <c r="L3308">
        <v>0</v>
      </c>
      <c r="M3308">
        <v>0</v>
      </c>
      <c r="N3308">
        <v>0</v>
      </c>
      <c r="O3308">
        <v>12158</v>
      </c>
    </row>
    <row r="3309" spans="1:15">
      <c r="A3309" t="s">
        <v>52</v>
      </c>
      <c r="B3309" t="s">
        <v>40</v>
      </c>
      <c r="C3309" t="s">
        <v>45</v>
      </c>
      <c r="D3309" t="s">
        <v>32</v>
      </c>
      <c r="E3309">
        <v>11</v>
      </c>
      <c r="F3309" t="str">
        <f t="shared" si="51"/>
        <v>Aggregate1-in-2May System Peak Day50% Cycling11</v>
      </c>
      <c r="G3309">
        <v>2.9263970000000001</v>
      </c>
      <c r="H3309">
        <v>2.9263970000000001</v>
      </c>
      <c r="I3309">
        <v>77.590500000000006</v>
      </c>
      <c r="J3309">
        <v>0</v>
      </c>
      <c r="K3309">
        <v>0</v>
      </c>
      <c r="L3309">
        <v>0</v>
      </c>
      <c r="M3309">
        <v>0</v>
      </c>
      <c r="N3309">
        <v>0</v>
      </c>
      <c r="O3309">
        <v>12158</v>
      </c>
    </row>
    <row r="3310" spans="1:15">
      <c r="A3310" t="s">
        <v>31</v>
      </c>
      <c r="B3310" t="s">
        <v>40</v>
      </c>
      <c r="C3310" t="s">
        <v>45</v>
      </c>
      <c r="D3310" t="s">
        <v>32</v>
      </c>
      <c r="E3310">
        <v>12</v>
      </c>
      <c r="F3310" t="str">
        <f t="shared" si="51"/>
        <v>Average Per Ton1-in-2May System Peak Day50% Cycling12</v>
      </c>
      <c r="G3310">
        <v>7.0023000000000002E-2</v>
      </c>
      <c r="H3310">
        <v>7.0023000000000002E-2</v>
      </c>
      <c r="I3310">
        <v>77.702799999999996</v>
      </c>
      <c r="J3310">
        <v>0</v>
      </c>
      <c r="K3310">
        <v>0</v>
      </c>
      <c r="L3310">
        <v>0</v>
      </c>
      <c r="M3310">
        <v>0</v>
      </c>
      <c r="N3310">
        <v>0</v>
      </c>
      <c r="O3310">
        <v>12158</v>
      </c>
    </row>
    <row r="3311" spans="1:15">
      <c r="A3311" t="s">
        <v>29</v>
      </c>
      <c r="B3311" t="s">
        <v>40</v>
      </c>
      <c r="C3311" t="s">
        <v>45</v>
      </c>
      <c r="D3311" t="s">
        <v>32</v>
      </c>
      <c r="E3311">
        <v>12</v>
      </c>
      <c r="F3311" t="str">
        <f t="shared" si="51"/>
        <v>Average Per Premise1-in-2May System Peak Day50% Cycling12</v>
      </c>
      <c r="G3311">
        <v>0.28816330000000001</v>
      </c>
      <c r="H3311">
        <v>0.28816330000000001</v>
      </c>
      <c r="I3311">
        <v>77.702799999999996</v>
      </c>
      <c r="J3311">
        <v>0</v>
      </c>
      <c r="K3311">
        <v>0</v>
      </c>
      <c r="L3311">
        <v>0</v>
      </c>
      <c r="M3311">
        <v>0</v>
      </c>
      <c r="N3311">
        <v>0</v>
      </c>
      <c r="O3311">
        <v>12158</v>
      </c>
    </row>
    <row r="3312" spans="1:15">
      <c r="A3312" t="s">
        <v>30</v>
      </c>
      <c r="B3312" t="s">
        <v>40</v>
      </c>
      <c r="C3312" t="s">
        <v>45</v>
      </c>
      <c r="D3312" t="s">
        <v>32</v>
      </c>
      <c r="E3312">
        <v>12</v>
      </c>
      <c r="F3312" t="str">
        <f t="shared" si="51"/>
        <v>Average Per Device1-in-2May System Peak Day50% Cycling12</v>
      </c>
      <c r="G3312">
        <v>0.24517069999999999</v>
      </c>
      <c r="H3312">
        <v>0.24517069999999999</v>
      </c>
      <c r="I3312">
        <v>77.702799999999996</v>
      </c>
      <c r="J3312">
        <v>0</v>
      </c>
      <c r="K3312">
        <v>0</v>
      </c>
      <c r="L3312">
        <v>0</v>
      </c>
      <c r="M3312">
        <v>0</v>
      </c>
      <c r="N3312">
        <v>0</v>
      </c>
      <c r="O3312">
        <v>12158</v>
      </c>
    </row>
    <row r="3313" spans="1:15">
      <c r="A3313" t="s">
        <v>52</v>
      </c>
      <c r="B3313" t="s">
        <v>40</v>
      </c>
      <c r="C3313" t="s">
        <v>45</v>
      </c>
      <c r="D3313" t="s">
        <v>32</v>
      </c>
      <c r="E3313">
        <v>12</v>
      </c>
      <c r="F3313" t="str">
        <f t="shared" si="51"/>
        <v>Aggregate1-in-2May System Peak Day50% Cycling12</v>
      </c>
      <c r="G3313">
        <v>3.5034890000000001</v>
      </c>
      <c r="H3313">
        <v>3.5034890000000001</v>
      </c>
      <c r="I3313">
        <v>77.702799999999996</v>
      </c>
      <c r="J3313">
        <v>0</v>
      </c>
      <c r="K3313">
        <v>0</v>
      </c>
      <c r="L3313">
        <v>0</v>
      </c>
      <c r="M3313">
        <v>0</v>
      </c>
      <c r="N3313">
        <v>0</v>
      </c>
      <c r="O3313">
        <v>12158</v>
      </c>
    </row>
    <row r="3314" spans="1:15">
      <c r="A3314" t="s">
        <v>31</v>
      </c>
      <c r="B3314" t="s">
        <v>40</v>
      </c>
      <c r="C3314" t="s">
        <v>45</v>
      </c>
      <c r="D3314" t="s">
        <v>32</v>
      </c>
      <c r="E3314">
        <v>13</v>
      </c>
      <c r="F3314" t="str">
        <f t="shared" si="51"/>
        <v>Average Per Ton1-in-2May System Peak Day50% Cycling13</v>
      </c>
      <c r="G3314">
        <v>8.2270700000000002E-2</v>
      </c>
      <c r="H3314">
        <v>8.2270700000000002E-2</v>
      </c>
      <c r="I3314">
        <v>79.054500000000004</v>
      </c>
      <c r="J3314">
        <v>0</v>
      </c>
      <c r="K3314">
        <v>0</v>
      </c>
      <c r="L3314">
        <v>0</v>
      </c>
      <c r="M3314">
        <v>0</v>
      </c>
      <c r="N3314">
        <v>0</v>
      </c>
      <c r="O3314">
        <v>12158</v>
      </c>
    </row>
    <row r="3315" spans="1:15">
      <c r="A3315" t="s">
        <v>29</v>
      </c>
      <c r="B3315" t="s">
        <v>40</v>
      </c>
      <c r="C3315" t="s">
        <v>45</v>
      </c>
      <c r="D3315" t="s">
        <v>32</v>
      </c>
      <c r="E3315">
        <v>13</v>
      </c>
      <c r="F3315" t="str">
        <f t="shared" si="51"/>
        <v>Average Per Premise1-in-2May System Peak Day50% Cycling13</v>
      </c>
      <c r="G3315">
        <v>0.33856589999999998</v>
      </c>
      <c r="H3315">
        <v>0.33856589999999998</v>
      </c>
      <c r="I3315">
        <v>79.054500000000004</v>
      </c>
      <c r="J3315">
        <v>0</v>
      </c>
      <c r="K3315">
        <v>0</v>
      </c>
      <c r="L3315">
        <v>0</v>
      </c>
      <c r="M3315">
        <v>0</v>
      </c>
      <c r="N3315">
        <v>0</v>
      </c>
      <c r="O3315">
        <v>12158</v>
      </c>
    </row>
    <row r="3316" spans="1:15">
      <c r="A3316" t="s">
        <v>30</v>
      </c>
      <c r="B3316" t="s">
        <v>40</v>
      </c>
      <c r="C3316" t="s">
        <v>45</v>
      </c>
      <c r="D3316" t="s">
        <v>32</v>
      </c>
      <c r="E3316">
        <v>13</v>
      </c>
      <c r="F3316" t="str">
        <f t="shared" si="51"/>
        <v>Average Per Device1-in-2May System Peak Day50% Cycling13</v>
      </c>
      <c r="G3316">
        <v>0.28805350000000002</v>
      </c>
      <c r="H3316">
        <v>0.28805350000000002</v>
      </c>
      <c r="I3316">
        <v>79.054500000000004</v>
      </c>
      <c r="J3316">
        <v>0</v>
      </c>
      <c r="K3316">
        <v>0</v>
      </c>
      <c r="L3316">
        <v>0</v>
      </c>
      <c r="M3316">
        <v>0</v>
      </c>
      <c r="N3316">
        <v>0</v>
      </c>
      <c r="O3316">
        <v>12158</v>
      </c>
    </row>
    <row r="3317" spans="1:15">
      <c r="A3317" t="s">
        <v>52</v>
      </c>
      <c r="B3317" t="s">
        <v>40</v>
      </c>
      <c r="C3317" t="s">
        <v>45</v>
      </c>
      <c r="D3317" t="s">
        <v>32</v>
      </c>
      <c r="E3317">
        <v>13</v>
      </c>
      <c r="F3317" t="str">
        <f t="shared" si="51"/>
        <v>Aggregate1-in-2May System Peak Day50% Cycling13</v>
      </c>
      <c r="G3317">
        <v>4.1162840000000003</v>
      </c>
      <c r="H3317">
        <v>4.1162840000000003</v>
      </c>
      <c r="I3317">
        <v>79.054500000000004</v>
      </c>
      <c r="J3317">
        <v>0</v>
      </c>
      <c r="K3317">
        <v>0</v>
      </c>
      <c r="L3317">
        <v>0</v>
      </c>
      <c r="M3317">
        <v>0</v>
      </c>
      <c r="N3317">
        <v>0</v>
      </c>
      <c r="O3317">
        <v>12158</v>
      </c>
    </row>
    <row r="3318" spans="1:15">
      <c r="A3318" t="s">
        <v>31</v>
      </c>
      <c r="B3318" t="s">
        <v>40</v>
      </c>
      <c r="C3318" t="s">
        <v>45</v>
      </c>
      <c r="D3318" t="s">
        <v>32</v>
      </c>
      <c r="E3318">
        <v>14</v>
      </c>
      <c r="F3318" t="str">
        <f t="shared" si="51"/>
        <v>Average Per Ton1-in-2May System Peak Day50% Cycling14</v>
      </c>
      <c r="G3318">
        <v>5.5508200000000001E-2</v>
      </c>
      <c r="H3318">
        <v>9.0428700000000001E-2</v>
      </c>
      <c r="I3318">
        <v>78.572199999999995</v>
      </c>
      <c r="J3318">
        <v>-5.3299999999999997E-3</v>
      </c>
      <c r="K3318">
        <v>1.8450399999999999E-2</v>
      </c>
      <c r="L3318">
        <v>3.4920600000000003E-2</v>
      </c>
      <c r="M3318">
        <v>5.1390699999999997E-2</v>
      </c>
      <c r="N3318">
        <v>7.5171100000000005E-2</v>
      </c>
      <c r="O3318">
        <v>12158</v>
      </c>
    </row>
    <row r="3319" spans="1:15">
      <c r="A3319" t="s">
        <v>29</v>
      </c>
      <c r="B3319" t="s">
        <v>40</v>
      </c>
      <c r="C3319" t="s">
        <v>45</v>
      </c>
      <c r="D3319" t="s">
        <v>32</v>
      </c>
      <c r="E3319">
        <v>14</v>
      </c>
      <c r="F3319" t="str">
        <f t="shared" si="51"/>
        <v>Average Per Premise1-in-2May System Peak Day50% Cycling14</v>
      </c>
      <c r="G3319">
        <v>0.22843079999999999</v>
      </c>
      <c r="H3319">
        <v>0.37213819999999997</v>
      </c>
      <c r="I3319">
        <v>78.572199999999995</v>
      </c>
      <c r="J3319">
        <v>-2.1934200000000001E-2</v>
      </c>
      <c r="K3319">
        <v>7.5928200000000001E-2</v>
      </c>
      <c r="L3319">
        <v>0.14370740000000001</v>
      </c>
      <c r="M3319">
        <v>0.2114866</v>
      </c>
      <c r="N3319">
        <v>0.30934889999999998</v>
      </c>
      <c r="O3319">
        <v>12158</v>
      </c>
    </row>
    <row r="3320" spans="1:15">
      <c r="A3320" t="s">
        <v>30</v>
      </c>
      <c r="B3320" t="s">
        <v>40</v>
      </c>
      <c r="C3320" t="s">
        <v>45</v>
      </c>
      <c r="D3320" t="s">
        <v>32</v>
      </c>
      <c r="E3320">
        <v>14</v>
      </c>
      <c r="F3320" t="str">
        <f t="shared" si="51"/>
        <v>Average Per Device1-in-2May System Peak Day50% Cycling14</v>
      </c>
      <c r="G3320">
        <v>0.19434999999999999</v>
      </c>
      <c r="H3320">
        <v>0.31661699999999998</v>
      </c>
      <c r="I3320">
        <v>78.572199999999995</v>
      </c>
      <c r="J3320">
        <v>-1.86617E-2</v>
      </c>
      <c r="K3320">
        <v>6.4600099999999994E-2</v>
      </c>
      <c r="L3320">
        <v>0.1222669</v>
      </c>
      <c r="M3320">
        <v>0.1799338</v>
      </c>
      <c r="N3320">
        <v>0.26319550000000003</v>
      </c>
      <c r="O3320">
        <v>12158</v>
      </c>
    </row>
    <row r="3321" spans="1:15">
      <c r="A3321" t="s">
        <v>52</v>
      </c>
      <c r="B3321" t="s">
        <v>40</v>
      </c>
      <c r="C3321" t="s">
        <v>45</v>
      </c>
      <c r="D3321" t="s">
        <v>32</v>
      </c>
      <c r="E3321">
        <v>14</v>
      </c>
      <c r="F3321" t="str">
        <f t="shared" si="51"/>
        <v>Aggregate1-in-2May System Peak Day50% Cycling14</v>
      </c>
      <c r="G3321">
        <v>2.7772619999999999</v>
      </c>
      <c r="H3321">
        <v>4.5244559999999998</v>
      </c>
      <c r="I3321">
        <v>78.572199999999995</v>
      </c>
      <c r="J3321">
        <v>-0.26667570000000002</v>
      </c>
      <c r="K3321">
        <v>0.92313500000000004</v>
      </c>
      <c r="L3321">
        <v>1.7471939999999999</v>
      </c>
      <c r="M3321">
        <v>2.5712540000000002</v>
      </c>
      <c r="N3321">
        <v>3.7610640000000002</v>
      </c>
      <c r="O3321">
        <v>12158</v>
      </c>
    </row>
    <row r="3322" spans="1:15">
      <c r="A3322" t="s">
        <v>31</v>
      </c>
      <c r="B3322" t="s">
        <v>40</v>
      </c>
      <c r="C3322" t="s">
        <v>45</v>
      </c>
      <c r="D3322" t="s">
        <v>32</v>
      </c>
      <c r="E3322">
        <v>15</v>
      </c>
      <c r="F3322" t="str">
        <f t="shared" si="51"/>
        <v>Average Per Ton1-in-2May System Peak Day50% Cycling15</v>
      </c>
      <c r="G3322">
        <v>5.8724499999999999E-2</v>
      </c>
      <c r="H3322">
        <v>9.7570000000000004E-2</v>
      </c>
      <c r="I3322">
        <v>78.192899999999995</v>
      </c>
      <c r="J3322">
        <v>-5.9290000000000002E-3</v>
      </c>
      <c r="K3322">
        <v>2.05241E-2</v>
      </c>
      <c r="L3322">
        <v>3.8845400000000002E-2</v>
      </c>
      <c r="M3322">
        <v>5.7166799999999997E-2</v>
      </c>
      <c r="N3322">
        <v>8.3619899999999997E-2</v>
      </c>
      <c r="O3322">
        <v>12158</v>
      </c>
    </row>
    <row r="3323" spans="1:15">
      <c r="A3323" t="s">
        <v>29</v>
      </c>
      <c r="B3323" t="s">
        <v>40</v>
      </c>
      <c r="C3323" t="s">
        <v>45</v>
      </c>
      <c r="D3323" t="s">
        <v>32</v>
      </c>
      <c r="E3323">
        <v>15</v>
      </c>
      <c r="F3323" t="str">
        <f t="shared" si="51"/>
        <v>Average Per Premise1-in-2May System Peak Day50% Cycling15</v>
      </c>
      <c r="G3323">
        <v>0.2416671</v>
      </c>
      <c r="H3323">
        <v>0.4015263</v>
      </c>
      <c r="I3323">
        <v>78.192899999999995</v>
      </c>
      <c r="J3323">
        <v>-2.4399500000000001E-2</v>
      </c>
      <c r="K3323">
        <v>8.4462099999999998E-2</v>
      </c>
      <c r="L3323">
        <v>0.15985930000000001</v>
      </c>
      <c r="M3323">
        <v>0.2352564</v>
      </c>
      <c r="N3323">
        <v>0.34411799999999998</v>
      </c>
      <c r="O3323">
        <v>12158</v>
      </c>
    </row>
    <row r="3324" spans="1:15">
      <c r="A3324" t="s">
        <v>30</v>
      </c>
      <c r="B3324" t="s">
        <v>40</v>
      </c>
      <c r="C3324" t="s">
        <v>45</v>
      </c>
      <c r="D3324" t="s">
        <v>32</v>
      </c>
      <c r="E3324">
        <v>15</v>
      </c>
      <c r="F3324" t="str">
        <f t="shared" si="51"/>
        <v>Average Per Device1-in-2May System Peak Day50% Cycling15</v>
      </c>
      <c r="G3324">
        <v>0.2056115</v>
      </c>
      <c r="H3324">
        <v>0.34162049999999999</v>
      </c>
      <c r="I3324">
        <v>78.192899999999995</v>
      </c>
      <c r="J3324">
        <v>-2.0759199999999998E-2</v>
      </c>
      <c r="K3324">
        <v>7.18607E-2</v>
      </c>
      <c r="L3324">
        <v>0.13600899999999999</v>
      </c>
      <c r="M3324">
        <v>0.20015730000000001</v>
      </c>
      <c r="N3324">
        <v>0.29277720000000002</v>
      </c>
      <c r="O3324">
        <v>12158</v>
      </c>
    </row>
    <row r="3325" spans="1:15">
      <c r="A3325" t="s">
        <v>52</v>
      </c>
      <c r="B3325" t="s">
        <v>40</v>
      </c>
      <c r="C3325" t="s">
        <v>45</v>
      </c>
      <c r="D3325" t="s">
        <v>32</v>
      </c>
      <c r="E3325">
        <v>15</v>
      </c>
      <c r="F3325" t="str">
        <f t="shared" si="51"/>
        <v>Aggregate1-in-2May System Peak Day50% Cycling15</v>
      </c>
      <c r="G3325">
        <v>2.9381879999999998</v>
      </c>
      <c r="H3325">
        <v>4.8817570000000003</v>
      </c>
      <c r="I3325">
        <v>78.192899999999995</v>
      </c>
      <c r="J3325">
        <v>-0.29664849999999998</v>
      </c>
      <c r="K3325">
        <v>1.0268900000000001</v>
      </c>
      <c r="L3325">
        <v>1.9435690000000001</v>
      </c>
      <c r="M3325">
        <v>2.8602479999999999</v>
      </c>
      <c r="N3325">
        <v>4.1837859999999996</v>
      </c>
      <c r="O3325">
        <v>12158</v>
      </c>
    </row>
    <row r="3326" spans="1:15">
      <c r="A3326" t="s">
        <v>31</v>
      </c>
      <c r="B3326" t="s">
        <v>40</v>
      </c>
      <c r="C3326" t="s">
        <v>45</v>
      </c>
      <c r="D3326" t="s">
        <v>32</v>
      </c>
      <c r="E3326">
        <v>16</v>
      </c>
      <c r="F3326" t="str">
        <f t="shared" si="51"/>
        <v>Average Per Ton1-in-2May System Peak Day50% Cycling16</v>
      </c>
      <c r="G3326">
        <v>6.2515899999999999E-2</v>
      </c>
      <c r="H3326">
        <v>0.1069297</v>
      </c>
      <c r="I3326">
        <v>78.301000000000002</v>
      </c>
      <c r="J3326">
        <v>-6.7789E-3</v>
      </c>
      <c r="K3326">
        <v>2.34662E-2</v>
      </c>
      <c r="L3326">
        <v>4.4413800000000003E-2</v>
      </c>
      <c r="M3326">
        <v>6.53614E-2</v>
      </c>
      <c r="N3326">
        <v>9.5606499999999997E-2</v>
      </c>
      <c r="O3326">
        <v>12158</v>
      </c>
    </row>
    <row r="3327" spans="1:15">
      <c r="A3327" t="s">
        <v>29</v>
      </c>
      <c r="B3327" t="s">
        <v>40</v>
      </c>
      <c r="C3327" t="s">
        <v>45</v>
      </c>
      <c r="D3327" t="s">
        <v>32</v>
      </c>
      <c r="E3327">
        <v>16</v>
      </c>
      <c r="F3327" t="str">
        <f t="shared" si="51"/>
        <v>Average Per Premise1-in-2May System Peak Day50% Cycling16</v>
      </c>
      <c r="G3327">
        <v>0.25726939999999998</v>
      </c>
      <c r="H3327">
        <v>0.44004389999999999</v>
      </c>
      <c r="I3327">
        <v>78.301000000000002</v>
      </c>
      <c r="J3327">
        <v>-2.7897000000000002E-2</v>
      </c>
      <c r="K3327">
        <v>9.6569500000000003E-2</v>
      </c>
      <c r="L3327">
        <v>0.18277460000000001</v>
      </c>
      <c r="M3327">
        <v>0.26897969999999999</v>
      </c>
      <c r="N3327">
        <v>0.39344610000000002</v>
      </c>
      <c r="O3327">
        <v>12158</v>
      </c>
    </row>
    <row r="3328" spans="1:15">
      <c r="A3328" t="s">
        <v>30</v>
      </c>
      <c r="B3328" t="s">
        <v>40</v>
      </c>
      <c r="C3328" t="s">
        <v>45</v>
      </c>
      <c r="D3328" t="s">
        <v>32</v>
      </c>
      <c r="E3328">
        <v>16</v>
      </c>
      <c r="F3328" t="str">
        <f t="shared" si="51"/>
        <v>Average Per Device1-in-2May System Peak Day50% Cycling16</v>
      </c>
      <c r="G3328">
        <v>0.218886</v>
      </c>
      <c r="H3328">
        <v>0.37439149999999999</v>
      </c>
      <c r="I3328">
        <v>78.301000000000002</v>
      </c>
      <c r="J3328">
        <v>-2.37349E-2</v>
      </c>
      <c r="K3328">
        <v>8.2161700000000004E-2</v>
      </c>
      <c r="L3328">
        <v>0.15550549999999999</v>
      </c>
      <c r="M3328">
        <v>0.2288492</v>
      </c>
      <c r="N3328">
        <v>0.33474579999999998</v>
      </c>
      <c r="O3328">
        <v>12158</v>
      </c>
    </row>
    <row r="3329" spans="1:15">
      <c r="A3329" t="s">
        <v>52</v>
      </c>
      <c r="B3329" t="s">
        <v>40</v>
      </c>
      <c r="C3329" t="s">
        <v>45</v>
      </c>
      <c r="D3329" t="s">
        <v>32</v>
      </c>
      <c r="E3329">
        <v>16</v>
      </c>
      <c r="F3329" t="str">
        <f t="shared" si="51"/>
        <v>Aggregate1-in-2May System Peak Day50% Cycling16</v>
      </c>
      <c r="G3329">
        <v>3.1278809999999999</v>
      </c>
      <c r="H3329">
        <v>5.3500540000000001</v>
      </c>
      <c r="I3329">
        <v>78.301000000000002</v>
      </c>
      <c r="J3329">
        <v>-0.33917209999999998</v>
      </c>
      <c r="K3329">
        <v>1.174091</v>
      </c>
      <c r="L3329">
        <v>2.2221730000000002</v>
      </c>
      <c r="M3329">
        <v>3.2702550000000001</v>
      </c>
      <c r="N3329">
        <v>4.7835179999999999</v>
      </c>
      <c r="O3329">
        <v>12158</v>
      </c>
    </row>
    <row r="3330" spans="1:15">
      <c r="A3330" t="s">
        <v>31</v>
      </c>
      <c r="B3330" t="s">
        <v>40</v>
      </c>
      <c r="C3330" t="s">
        <v>45</v>
      </c>
      <c r="D3330" t="s">
        <v>32</v>
      </c>
      <c r="E3330">
        <v>17</v>
      </c>
      <c r="F3330" t="str">
        <f t="shared" si="51"/>
        <v>Average Per Ton1-in-2May System Peak Day50% Cycling17</v>
      </c>
      <c r="G3330">
        <v>7.0352999999999999E-2</v>
      </c>
      <c r="H3330">
        <v>0.114827</v>
      </c>
      <c r="I3330">
        <v>77.507400000000004</v>
      </c>
      <c r="J3330">
        <v>-6.7881E-3</v>
      </c>
      <c r="K3330">
        <v>2.3498000000000002E-2</v>
      </c>
      <c r="L3330">
        <v>4.4474E-2</v>
      </c>
      <c r="M3330">
        <v>6.5450099999999997E-2</v>
      </c>
      <c r="N3330">
        <v>9.5736199999999994E-2</v>
      </c>
      <c r="O3330">
        <v>12158</v>
      </c>
    </row>
    <row r="3331" spans="1:15">
      <c r="A3331" t="s">
        <v>29</v>
      </c>
      <c r="B3331" t="s">
        <v>40</v>
      </c>
      <c r="C3331" t="s">
        <v>45</v>
      </c>
      <c r="D3331" t="s">
        <v>32</v>
      </c>
      <c r="E3331">
        <v>17</v>
      </c>
      <c r="F3331" t="str">
        <f t="shared" ref="F3331:F3394" si="52">CONCATENATE(A3331,B3331,C3331,D3331,E3331)</f>
        <v>Average Per Premise1-in-2May System Peak Day50% Cycling17</v>
      </c>
      <c r="G3331">
        <v>0.28952129999999998</v>
      </c>
      <c r="H3331">
        <v>0.47254370000000001</v>
      </c>
      <c r="I3331">
        <v>77.507400000000004</v>
      </c>
      <c r="J3331">
        <v>-2.7934899999999999E-2</v>
      </c>
      <c r="K3331">
        <v>9.6700400000000006E-2</v>
      </c>
      <c r="L3331">
        <v>0.1830224</v>
      </c>
      <c r="M3331">
        <v>0.26934449999999999</v>
      </c>
      <c r="N3331">
        <v>0.39397979999999999</v>
      </c>
      <c r="O3331">
        <v>12158</v>
      </c>
    </row>
    <row r="3332" spans="1:15">
      <c r="A3332" t="s">
        <v>30</v>
      </c>
      <c r="B3332" t="s">
        <v>40</v>
      </c>
      <c r="C3332" t="s">
        <v>45</v>
      </c>
      <c r="D3332" t="s">
        <v>32</v>
      </c>
      <c r="E3332">
        <v>17</v>
      </c>
      <c r="F3332" t="str">
        <f t="shared" si="52"/>
        <v>Average Per Device1-in-2May System Peak Day50% Cycling17</v>
      </c>
      <c r="G3332">
        <v>0.24632609999999999</v>
      </c>
      <c r="H3332">
        <v>0.40204240000000002</v>
      </c>
      <c r="I3332">
        <v>77.507400000000004</v>
      </c>
      <c r="J3332">
        <v>-2.3767099999999999E-2</v>
      </c>
      <c r="K3332">
        <v>8.2273200000000005E-2</v>
      </c>
      <c r="L3332">
        <v>0.1557164</v>
      </c>
      <c r="M3332">
        <v>0.22915959999999999</v>
      </c>
      <c r="N3332">
        <v>0.33519979999999999</v>
      </c>
      <c r="O3332">
        <v>12158</v>
      </c>
    </row>
    <row r="3333" spans="1:15">
      <c r="A3333" t="s">
        <v>52</v>
      </c>
      <c r="B3333" t="s">
        <v>40</v>
      </c>
      <c r="C3333" t="s">
        <v>45</v>
      </c>
      <c r="D3333" t="s">
        <v>32</v>
      </c>
      <c r="E3333">
        <v>17</v>
      </c>
      <c r="F3333" t="str">
        <f t="shared" si="52"/>
        <v>Aggregate1-in-2May System Peak Day50% Cycling17</v>
      </c>
      <c r="G3333">
        <v>3.52</v>
      </c>
      <c r="H3333">
        <v>5.7451869999999996</v>
      </c>
      <c r="I3333">
        <v>77.507400000000004</v>
      </c>
      <c r="J3333">
        <v>-0.33963209999999999</v>
      </c>
      <c r="K3333">
        <v>1.175684</v>
      </c>
      <c r="L3333">
        <v>2.225187</v>
      </c>
      <c r="M3333">
        <v>3.2746900000000001</v>
      </c>
      <c r="N3333">
        <v>4.790006</v>
      </c>
      <c r="O3333">
        <v>12158</v>
      </c>
    </row>
    <row r="3334" spans="1:15">
      <c r="A3334" t="s">
        <v>31</v>
      </c>
      <c r="B3334" t="s">
        <v>40</v>
      </c>
      <c r="C3334" t="s">
        <v>45</v>
      </c>
      <c r="D3334" t="s">
        <v>32</v>
      </c>
      <c r="E3334">
        <v>18</v>
      </c>
      <c r="F3334" t="str">
        <f t="shared" si="52"/>
        <v>Average Per Ton1-in-2May System Peak Day50% Cycling18</v>
      </c>
      <c r="G3334">
        <v>7.9772800000000005E-2</v>
      </c>
      <c r="H3334">
        <v>0.1192923</v>
      </c>
      <c r="I3334">
        <v>75.162300000000002</v>
      </c>
      <c r="J3334">
        <v>-6.0318999999999998E-3</v>
      </c>
      <c r="K3334">
        <v>2.0880300000000001E-2</v>
      </c>
      <c r="L3334">
        <v>3.9519499999999999E-2</v>
      </c>
      <c r="M3334">
        <v>5.8158799999999997E-2</v>
      </c>
      <c r="N3334">
        <v>8.5070999999999994E-2</v>
      </c>
      <c r="O3334">
        <v>12158</v>
      </c>
    </row>
    <row r="3335" spans="1:15">
      <c r="A3335" t="s">
        <v>29</v>
      </c>
      <c r="B3335" t="s">
        <v>40</v>
      </c>
      <c r="C3335" t="s">
        <v>45</v>
      </c>
      <c r="D3335" t="s">
        <v>32</v>
      </c>
      <c r="E3335">
        <v>18</v>
      </c>
      <c r="F3335" t="str">
        <f t="shared" si="52"/>
        <v>Average Per Premise1-in-2May System Peak Day50% Cycling18</v>
      </c>
      <c r="G3335">
        <v>0.32828610000000003</v>
      </c>
      <c r="H3335">
        <v>0.49091950000000001</v>
      </c>
      <c r="I3335">
        <v>75.162300000000002</v>
      </c>
      <c r="J3335">
        <v>-2.4822899999999998E-2</v>
      </c>
      <c r="K3335">
        <v>8.5927799999999999E-2</v>
      </c>
      <c r="L3335">
        <v>0.16263340000000001</v>
      </c>
      <c r="M3335">
        <v>0.239339</v>
      </c>
      <c r="N3335">
        <v>0.3500897</v>
      </c>
      <c r="O3335">
        <v>12158</v>
      </c>
    </row>
    <row r="3336" spans="1:15">
      <c r="A3336" t="s">
        <v>30</v>
      </c>
      <c r="B3336" t="s">
        <v>40</v>
      </c>
      <c r="C3336" t="s">
        <v>45</v>
      </c>
      <c r="D3336" t="s">
        <v>32</v>
      </c>
      <c r="E3336">
        <v>18</v>
      </c>
      <c r="F3336" t="str">
        <f t="shared" si="52"/>
        <v>Average Per Device1-in-2May System Peak Day50% Cycling18</v>
      </c>
      <c r="G3336">
        <v>0.27930739999999998</v>
      </c>
      <c r="H3336">
        <v>0.41767660000000001</v>
      </c>
      <c r="I3336">
        <v>75.162300000000002</v>
      </c>
      <c r="J3336">
        <v>-2.11194E-2</v>
      </c>
      <c r="K3336">
        <v>7.3107800000000001E-2</v>
      </c>
      <c r="L3336">
        <v>0.1383693</v>
      </c>
      <c r="M3336">
        <v>0.2036308</v>
      </c>
      <c r="N3336">
        <v>0.29785800000000001</v>
      </c>
      <c r="O3336">
        <v>12158</v>
      </c>
    </row>
    <row r="3337" spans="1:15">
      <c r="A3337" t="s">
        <v>52</v>
      </c>
      <c r="B3337" t="s">
        <v>40</v>
      </c>
      <c r="C3337" t="s">
        <v>45</v>
      </c>
      <c r="D3337" t="s">
        <v>32</v>
      </c>
      <c r="E3337">
        <v>18</v>
      </c>
      <c r="F3337" t="str">
        <f t="shared" si="52"/>
        <v>Aggregate1-in-2May System Peak Day50% Cycling18</v>
      </c>
      <c r="G3337">
        <v>3.9913020000000001</v>
      </c>
      <c r="H3337">
        <v>5.9685990000000002</v>
      </c>
      <c r="I3337">
        <v>75.162300000000002</v>
      </c>
      <c r="J3337">
        <v>-0.30179650000000002</v>
      </c>
      <c r="K3337">
        <v>1.04471</v>
      </c>
      <c r="L3337">
        <v>1.9772970000000001</v>
      </c>
      <c r="M3337">
        <v>2.9098839999999999</v>
      </c>
      <c r="N3337">
        <v>4.2563899999999997</v>
      </c>
      <c r="O3337">
        <v>12158</v>
      </c>
    </row>
    <row r="3338" spans="1:15">
      <c r="A3338" t="s">
        <v>31</v>
      </c>
      <c r="B3338" t="s">
        <v>40</v>
      </c>
      <c r="C3338" t="s">
        <v>45</v>
      </c>
      <c r="D3338" t="s">
        <v>32</v>
      </c>
      <c r="E3338">
        <v>19</v>
      </c>
      <c r="F3338" t="str">
        <f t="shared" si="52"/>
        <v>Average Per Ton1-in-2May System Peak Day50% Cycling19</v>
      </c>
      <c r="G3338">
        <v>0.1200127</v>
      </c>
      <c r="H3338">
        <v>0.1116931</v>
      </c>
      <c r="I3338">
        <v>73.402100000000004</v>
      </c>
      <c r="J3338">
        <v>0</v>
      </c>
      <c r="K3338">
        <v>0</v>
      </c>
      <c r="L3338">
        <v>0</v>
      </c>
      <c r="M3338">
        <v>0</v>
      </c>
      <c r="N3338">
        <v>0</v>
      </c>
      <c r="O3338">
        <v>12158</v>
      </c>
    </row>
    <row r="3339" spans="1:15">
      <c r="A3339" t="s">
        <v>29</v>
      </c>
      <c r="B3339" t="s">
        <v>40</v>
      </c>
      <c r="C3339" t="s">
        <v>45</v>
      </c>
      <c r="D3339" t="s">
        <v>32</v>
      </c>
      <c r="E3339">
        <v>19</v>
      </c>
      <c r="F3339" t="str">
        <f t="shared" si="52"/>
        <v>Average Per Premise1-in-2May System Peak Day50% Cycling19</v>
      </c>
      <c r="G3339">
        <v>0.49388399999999999</v>
      </c>
      <c r="H3339">
        <v>0.45964660000000002</v>
      </c>
      <c r="I3339">
        <v>73.402100000000004</v>
      </c>
      <c r="J3339">
        <v>0</v>
      </c>
      <c r="K3339">
        <v>0</v>
      </c>
      <c r="L3339">
        <v>0</v>
      </c>
      <c r="M3339">
        <v>0</v>
      </c>
      <c r="N3339">
        <v>0</v>
      </c>
      <c r="O3339">
        <v>12158</v>
      </c>
    </row>
    <row r="3340" spans="1:15">
      <c r="A3340" t="s">
        <v>30</v>
      </c>
      <c r="B3340" t="s">
        <v>40</v>
      </c>
      <c r="C3340" t="s">
        <v>45</v>
      </c>
      <c r="D3340" t="s">
        <v>32</v>
      </c>
      <c r="E3340">
        <v>19</v>
      </c>
      <c r="F3340" t="str">
        <f t="shared" si="52"/>
        <v>Average Per Device1-in-2May System Peak Day50% Cycling19</v>
      </c>
      <c r="G3340">
        <v>0.42019889999999999</v>
      </c>
      <c r="H3340">
        <v>0.39106950000000001</v>
      </c>
      <c r="I3340">
        <v>73.402100000000004</v>
      </c>
      <c r="J3340">
        <v>0</v>
      </c>
      <c r="K3340">
        <v>0</v>
      </c>
      <c r="L3340">
        <v>0</v>
      </c>
      <c r="M3340">
        <v>0</v>
      </c>
      <c r="N3340">
        <v>0</v>
      </c>
      <c r="O3340">
        <v>12158</v>
      </c>
    </row>
    <row r="3341" spans="1:15">
      <c r="A3341" t="s">
        <v>52</v>
      </c>
      <c r="B3341" t="s">
        <v>40</v>
      </c>
      <c r="C3341" t="s">
        <v>45</v>
      </c>
      <c r="D3341" t="s">
        <v>32</v>
      </c>
      <c r="E3341">
        <v>19</v>
      </c>
      <c r="F3341" t="str">
        <f t="shared" si="52"/>
        <v>Aggregate1-in-2May System Peak Day50% Cycling19</v>
      </c>
      <c r="G3341">
        <v>6.0046419999999996</v>
      </c>
      <c r="H3341">
        <v>5.5883839999999996</v>
      </c>
      <c r="I3341">
        <v>73.402100000000004</v>
      </c>
      <c r="J3341">
        <v>0</v>
      </c>
      <c r="K3341">
        <v>0</v>
      </c>
      <c r="L3341">
        <v>0</v>
      </c>
      <c r="M3341">
        <v>0</v>
      </c>
      <c r="N3341">
        <v>0</v>
      </c>
      <c r="O3341">
        <v>12158</v>
      </c>
    </row>
    <row r="3342" spans="1:15">
      <c r="A3342" t="s">
        <v>31</v>
      </c>
      <c r="B3342" t="s">
        <v>40</v>
      </c>
      <c r="C3342" t="s">
        <v>45</v>
      </c>
      <c r="D3342" t="s">
        <v>32</v>
      </c>
      <c r="E3342">
        <v>20</v>
      </c>
      <c r="F3342" t="str">
        <f t="shared" si="52"/>
        <v>Average Per Ton1-in-2May System Peak Day50% Cycling20</v>
      </c>
      <c r="G3342">
        <v>0.1181706</v>
      </c>
      <c r="H3342">
        <v>0.1044837</v>
      </c>
      <c r="I3342">
        <v>67.313100000000006</v>
      </c>
      <c r="J3342">
        <v>0</v>
      </c>
      <c r="K3342">
        <v>0</v>
      </c>
      <c r="L3342">
        <v>0</v>
      </c>
      <c r="M3342">
        <v>0</v>
      </c>
      <c r="N3342">
        <v>0</v>
      </c>
      <c r="O3342">
        <v>12158</v>
      </c>
    </row>
    <row r="3343" spans="1:15">
      <c r="A3343" t="s">
        <v>29</v>
      </c>
      <c r="B3343" t="s">
        <v>40</v>
      </c>
      <c r="C3343" t="s">
        <v>45</v>
      </c>
      <c r="D3343" t="s">
        <v>32</v>
      </c>
      <c r="E3343">
        <v>20</v>
      </c>
      <c r="F3343" t="str">
        <f t="shared" si="52"/>
        <v>Average Per Premise1-in-2May System Peak Day50% Cycling20</v>
      </c>
      <c r="G3343">
        <v>0.48630329999999999</v>
      </c>
      <c r="H3343">
        <v>0.42997839999999998</v>
      </c>
      <c r="I3343">
        <v>67.313100000000006</v>
      </c>
      <c r="J3343">
        <v>0</v>
      </c>
      <c r="K3343">
        <v>0</v>
      </c>
      <c r="L3343">
        <v>0</v>
      </c>
      <c r="M3343">
        <v>0</v>
      </c>
      <c r="N3343">
        <v>0</v>
      </c>
      <c r="O3343">
        <v>12158</v>
      </c>
    </row>
    <row r="3344" spans="1:15">
      <c r="A3344" t="s">
        <v>30</v>
      </c>
      <c r="B3344" t="s">
        <v>40</v>
      </c>
      <c r="C3344" t="s">
        <v>45</v>
      </c>
      <c r="D3344" t="s">
        <v>32</v>
      </c>
      <c r="E3344">
        <v>20</v>
      </c>
      <c r="F3344" t="str">
        <f t="shared" si="52"/>
        <v>Average Per Device1-in-2May System Peak Day50% Cycling20</v>
      </c>
      <c r="G3344">
        <v>0.41374919999999998</v>
      </c>
      <c r="H3344">
        <v>0.36582759999999998</v>
      </c>
      <c r="I3344">
        <v>67.313100000000006</v>
      </c>
      <c r="J3344">
        <v>0</v>
      </c>
      <c r="K3344">
        <v>0</v>
      </c>
      <c r="L3344">
        <v>0</v>
      </c>
      <c r="M3344">
        <v>0</v>
      </c>
      <c r="N3344">
        <v>0</v>
      </c>
      <c r="O3344">
        <v>12158</v>
      </c>
    </row>
    <row r="3345" spans="1:15">
      <c r="A3345" t="s">
        <v>52</v>
      </c>
      <c r="B3345" t="s">
        <v>40</v>
      </c>
      <c r="C3345" t="s">
        <v>45</v>
      </c>
      <c r="D3345" t="s">
        <v>32</v>
      </c>
      <c r="E3345">
        <v>20</v>
      </c>
      <c r="F3345" t="str">
        <f t="shared" si="52"/>
        <v>Aggregate1-in-2May System Peak Day50% Cycling20</v>
      </c>
      <c r="G3345">
        <v>5.9124759999999998</v>
      </c>
      <c r="H3345">
        <v>5.2276769999999999</v>
      </c>
      <c r="I3345">
        <v>67.313100000000006</v>
      </c>
      <c r="J3345">
        <v>0</v>
      </c>
      <c r="K3345">
        <v>0</v>
      </c>
      <c r="L3345">
        <v>0</v>
      </c>
      <c r="M3345">
        <v>0</v>
      </c>
      <c r="N3345">
        <v>0</v>
      </c>
      <c r="O3345">
        <v>12158</v>
      </c>
    </row>
    <row r="3346" spans="1:15">
      <c r="A3346" t="s">
        <v>31</v>
      </c>
      <c r="B3346" t="s">
        <v>40</v>
      </c>
      <c r="C3346" t="s">
        <v>45</v>
      </c>
      <c r="D3346" t="s">
        <v>32</v>
      </c>
      <c r="E3346">
        <v>21</v>
      </c>
      <c r="F3346" t="str">
        <f t="shared" si="52"/>
        <v>Average Per Ton1-in-2May System Peak Day50% Cycling21</v>
      </c>
      <c r="G3346">
        <v>0.10903889999999999</v>
      </c>
      <c r="H3346">
        <v>9.8913399999999999E-2</v>
      </c>
      <c r="I3346">
        <v>65.287599999999998</v>
      </c>
      <c r="J3346">
        <v>0</v>
      </c>
      <c r="K3346">
        <v>0</v>
      </c>
      <c r="L3346">
        <v>0</v>
      </c>
      <c r="M3346">
        <v>0</v>
      </c>
      <c r="N3346">
        <v>0</v>
      </c>
      <c r="O3346">
        <v>12158</v>
      </c>
    </row>
    <row r="3347" spans="1:15">
      <c r="A3347" t="s">
        <v>29</v>
      </c>
      <c r="B3347" t="s">
        <v>40</v>
      </c>
      <c r="C3347" t="s">
        <v>45</v>
      </c>
      <c r="D3347" t="s">
        <v>32</v>
      </c>
      <c r="E3347">
        <v>21</v>
      </c>
      <c r="F3347" t="str">
        <f t="shared" si="52"/>
        <v>Average Per Premise1-in-2May System Peak Day50% Cycling21</v>
      </c>
      <c r="G3347">
        <v>0.44872410000000001</v>
      </c>
      <c r="H3347">
        <v>0.407055</v>
      </c>
      <c r="I3347">
        <v>65.287599999999998</v>
      </c>
      <c r="J3347">
        <v>0</v>
      </c>
      <c r="K3347">
        <v>0</v>
      </c>
      <c r="L3347">
        <v>0</v>
      </c>
      <c r="M3347">
        <v>0</v>
      </c>
      <c r="N3347">
        <v>0</v>
      </c>
      <c r="O3347">
        <v>12158</v>
      </c>
    </row>
    <row r="3348" spans="1:15">
      <c r="A3348" t="s">
        <v>30</v>
      </c>
      <c r="B3348" t="s">
        <v>40</v>
      </c>
      <c r="C3348" t="s">
        <v>45</v>
      </c>
      <c r="D3348" t="s">
        <v>32</v>
      </c>
      <c r="E3348">
        <v>21</v>
      </c>
      <c r="F3348" t="str">
        <f t="shared" si="52"/>
        <v>Average Per Device1-in-2May System Peak Day50% Cycling21</v>
      </c>
      <c r="G3348">
        <v>0.38177660000000002</v>
      </c>
      <c r="H3348">
        <v>0.34632429999999997</v>
      </c>
      <c r="I3348">
        <v>65.287599999999998</v>
      </c>
      <c r="J3348">
        <v>0</v>
      </c>
      <c r="K3348">
        <v>0</v>
      </c>
      <c r="L3348">
        <v>0</v>
      </c>
      <c r="M3348">
        <v>0</v>
      </c>
      <c r="N3348">
        <v>0</v>
      </c>
      <c r="O3348">
        <v>12158</v>
      </c>
    </row>
    <row r="3349" spans="1:15">
      <c r="A3349" t="s">
        <v>52</v>
      </c>
      <c r="B3349" t="s">
        <v>40</v>
      </c>
      <c r="C3349" t="s">
        <v>45</v>
      </c>
      <c r="D3349" t="s">
        <v>32</v>
      </c>
      <c r="E3349">
        <v>21</v>
      </c>
      <c r="F3349" t="str">
        <f t="shared" si="52"/>
        <v>Aggregate1-in-2May System Peak Day50% Cycling21</v>
      </c>
      <c r="G3349">
        <v>5.4555879999999997</v>
      </c>
      <c r="H3349">
        <v>4.9489749999999999</v>
      </c>
      <c r="I3349">
        <v>65.287599999999998</v>
      </c>
      <c r="J3349">
        <v>0</v>
      </c>
      <c r="K3349">
        <v>0</v>
      </c>
      <c r="L3349">
        <v>0</v>
      </c>
      <c r="M3349">
        <v>0</v>
      </c>
      <c r="N3349">
        <v>0</v>
      </c>
      <c r="O3349">
        <v>12158</v>
      </c>
    </row>
    <row r="3350" spans="1:15">
      <c r="A3350" t="s">
        <v>31</v>
      </c>
      <c r="B3350" t="s">
        <v>40</v>
      </c>
      <c r="C3350" t="s">
        <v>45</v>
      </c>
      <c r="D3350" t="s">
        <v>32</v>
      </c>
      <c r="E3350">
        <v>22</v>
      </c>
      <c r="F3350" t="str">
        <f t="shared" si="52"/>
        <v>Average Per Ton1-in-2May System Peak Day50% Cycling22</v>
      </c>
      <c r="G3350">
        <v>9.4785599999999998E-2</v>
      </c>
      <c r="H3350">
        <v>8.8871000000000006E-2</v>
      </c>
      <c r="I3350">
        <v>62.803100000000001</v>
      </c>
      <c r="J3350">
        <v>0</v>
      </c>
      <c r="K3350">
        <v>0</v>
      </c>
      <c r="L3350">
        <v>0</v>
      </c>
      <c r="M3350">
        <v>0</v>
      </c>
      <c r="N3350">
        <v>0</v>
      </c>
      <c r="O3350">
        <v>12158</v>
      </c>
    </row>
    <row r="3351" spans="1:15">
      <c r="A3351" t="s">
        <v>29</v>
      </c>
      <c r="B3351" t="s">
        <v>40</v>
      </c>
      <c r="C3351" t="s">
        <v>45</v>
      </c>
      <c r="D3351" t="s">
        <v>32</v>
      </c>
      <c r="E3351">
        <v>22</v>
      </c>
      <c r="F3351" t="str">
        <f t="shared" si="52"/>
        <v>Average Per Premise1-in-2May System Peak Day50% Cycling22</v>
      </c>
      <c r="G3351">
        <v>0.39006790000000002</v>
      </c>
      <c r="H3351">
        <v>0.36572769999999999</v>
      </c>
      <c r="I3351">
        <v>62.803100000000001</v>
      </c>
      <c r="J3351">
        <v>0</v>
      </c>
      <c r="K3351">
        <v>0</v>
      </c>
      <c r="L3351">
        <v>0</v>
      </c>
      <c r="M3351">
        <v>0</v>
      </c>
      <c r="N3351">
        <v>0</v>
      </c>
      <c r="O3351">
        <v>12158</v>
      </c>
    </row>
    <row r="3352" spans="1:15">
      <c r="A3352" t="s">
        <v>30</v>
      </c>
      <c r="B3352" t="s">
        <v>40</v>
      </c>
      <c r="C3352" t="s">
        <v>45</v>
      </c>
      <c r="D3352" t="s">
        <v>32</v>
      </c>
      <c r="E3352">
        <v>22</v>
      </c>
      <c r="F3352" t="str">
        <f t="shared" si="52"/>
        <v>Average Per Device1-in-2May System Peak Day50% Cycling22</v>
      </c>
      <c r="G3352">
        <v>0.33187159999999999</v>
      </c>
      <c r="H3352">
        <v>0.31116280000000002</v>
      </c>
      <c r="I3352">
        <v>62.803100000000001</v>
      </c>
      <c r="J3352">
        <v>0</v>
      </c>
      <c r="K3352">
        <v>0</v>
      </c>
      <c r="L3352">
        <v>0</v>
      </c>
      <c r="M3352">
        <v>0</v>
      </c>
      <c r="N3352">
        <v>0</v>
      </c>
      <c r="O3352">
        <v>12158</v>
      </c>
    </row>
    <row r="3353" spans="1:15">
      <c r="A3353" t="s">
        <v>52</v>
      </c>
      <c r="B3353" t="s">
        <v>40</v>
      </c>
      <c r="C3353" t="s">
        <v>45</v>
      </c>
      <c r="D3353" t="s">
        <v>32</v>
      </c>
      <c r="E3353">
        <v>22</v>
      </c>
      <c r="F3353" t="str">
        <f t="shared" si="52"/>
        <v>Aggregate1-in-2May System Peak Day50% Cycling22</v>
      </c>
      <c r="G3353">
        <v>4.7424460000000002</v>
      </c>
      <c r="H3353">
        <v>4.4465170000000001</v>
      </c>
      <c r="I3353">
        <v>62.803100000000001</v>
      </c>
      <c r="J3353">
        <v>0</v>
      </c>
      <c r="K3353">
        <v>0</v>
      </c>
      <c r="L3353">
        <v>0</v>
      </c>
      <c r="M3353">
        <v>0</v>
      </c>
      <c r="N3353">
        <v>0</v>
      </c>
      <c r="O3353">
        <v>12158</v>
      </c>
    </row>
    <row r="3354" spans="1:15">
      <c r="A3354" t="s">
        <v>31</v>
      </c>
      <c r="B3354" t="s">
        <v>40</v>
      </c>
      <c r="C3354" t="s">
        <v>45</v>
      </c>
      <c r="D3354" t="s">
        <v>32</v>
      </c>
      <c r="E3354">
        <v>23</v>
      </c>
      <c r="F3354" t="str">
        <f t="shared" si="52"/>
        <v>Average Per Ton1-in-2May System Peak Day50% Cycling23</v>
      </c>
      <c r="G3354">
        <v>7.7033900000000002E-2</v>
      </c>
      <c r="H3354">
        <v>7.3885699999999999E-2</v>
      </c>
      <c r="I3354">
        <v>61.025399999999998</v>
      </c>
      <c r="J3354">
        <v>0</v>
      </c>
      <c r="K3354">
        <v>0</v>
      </c>
      <c r="L3354">
        <v>0</v>
      </c>
      <c r="M3354">
        <v>0</v>
      </c>
      <c r="N3354">
        <v>0</v>
      </c>
      <c r="O3354">
        <v>12158</v>
      </c>
    </row>
    <row r="3355" spans="1:15">
      <c r="A3355" t="s">
        <v>29</v>
      </c>
      <c r="B3355" t="s">
        <v>40</v>
      </c>
      <c r="C3355" t="s">
        <v>45</v>
      </c>
      <c r="D3355" t="s">
        <v>32</v>
      </c>
      <c r="E3355">
        <v>23</v>
      </c>
      <c r="F3355" t="str">
        <f t="shared" si="52"/>
        <v>Average Per Premise1-in-2May System Peak Day50% Cycling23</v>
      </c>
      <c r="G3355">
        <v>0.3170152</v>
      </c>
      <c r="H3355">
        <v>0.30405939999999998</v>
      </c>
      <c r="I3355">
        <v>61.025399999999998</v>
      </c>
      <c r="J3355">
        <v>0</v>
      </c>
      <c r="K3355">
        <v>0</v>
      </c>
      <c r="L3355">
        <v>0</v>
      </c>
      <c r="M3355">
        <v>0</v>
      </c>
      <c r="N3355">
        <v>0</v>
      </c>
      <c r="O3355">
        <v>12158</v>
      </c>
    </row>
    <row r="3356" spans="1:15">
      <c r="A3356" t="s">
        <v>30</v>
      </c>
      <c r="B3356" t="s">
        <v>40</v>
      </c>
      <c r="C3356" t="s">
        <v>45</v>
      </c>
      <c r="D3356" t="s">
        <v>32</v>
      </c>
      <c r="E3356">
        <v>23</v>
      </c>
      <c r="F3356" t="str">
        <f t="shared" si="52"/>
        <v>Average Per Device1-in-2May System Peak Day50% Cycling23</v>
      </c>
      <c r="G3356">
        <v>0.26971800000000001</v>
      </c>
      <c r="H3356">
        <v>0.25869520000000001</v>
      </c>
      <c r="I3356">
        <v>61.025399999999998</v>
      </c>
      <c r="J3356">
        <v>0</v>
      </c>
      <c r="K3356">
        <v>0</v>
      </c>
      <c r="L3356">
        <v>0</v>
      </c>
      <c r="M3356">
        <v>0</v>
      </c>
      <c r="N3356">
        <v>0</v>
      </c>
      <c r="O3356">
        <v>12158</v>
      </c>
    </row>
    <row r="3357" spans="1:15">
      <c r="A3357" t="s">
        <v>52</v>
      </c>
      <c r="B3357" t="s">
        <v>40</v>
      </c>
      <c r="C3357" t="s">
        <v>45</v>
      </c>
      <c r="D3357" t="s">
        <v>32</v>
      </c>
      <c r="E3357">
        <v>23</v>
      </c>
      <c r="F3357" t="str">
        <f t="shared" si="52"/>
        <v>Aggregate1-in-2May System Peak Day50% Cycling23</v>
      </c>
      <c r="G3357">
        <v>3.8542700000000001</v>
      </c>
      <c r="H3357">
        <v>3.6967539999999999</v>
      </c>
      <c r="I3357">
        <v>61.025399999999998</v>
      </c>
      <c r="J3357">
        <v>0</v>
      </c>
      <c r="K3357">
        <v>0</v>
      </c>
      <c r="L3357">
        <v>0</v>
      </c>
      <c r="M3357">
        <v>0</v>
      </c>
      <c r="N3357">
        <v>0</v>
      </c>
      <c r="O3357">
        <v>12158</v>
      </c>
    </row>
    <row r="3358" spans="1:15">
      <c r="A3358" t="s">
        <v>31</v>
      </c>
      <c r="B3358" t="s">
        <v>40</v>
      </c>
      <c r="C3358" t="s">
        <v>45</v>
      </c>
      <c r="D3358" t="s">
        <v>32</v>
      </c>
      <c r="E3358">
        <v>24</v>
      </c>
      <c r="F3358" t="str">
        <f t="shared" si="52"/>
        <v>Average Per Ton1-in-2May System Peak Day50% Cycling24</v>
      </c>
      <c r="G3358">
        <v>6.3642199999999996E-2</v>
      </c>
      <c r="H3358">
        <v>6.0476200000000001E-2</v>
      </c>
      <c r="I3358">
        <v>60.316200000000002</v>
      </c>
      <c r="J3358">
        <v>0</v>
      </c>
      <c r="K3358">
        <v>0</v>
      </c>
      <c r="L3358">
        <v>0</v>
      </c>
      <c r="M3358">
        <v>0</v>
      </c>
      <c r="N3358">
        <v>0</v>
      </c>
      <c r="O3358">
        <v>12158</v>
      </c>
    </row>
    <row r="3359" spans="1:15">
      <c r="A3359" t="s">
        <v>29</v>
      </c>
      <c r="B3359" t="s">
        <v>40</v>
      </c>
      <c r="C3359" t="s">
        <v>45</v>
      </c>
      <c r="D3359" t="s">
        <v>32</v>
      </c>
      <c r="E3359">
        <v>24</v>
      </c>
      <c r="F3359" t="str">
        <f t="shared" si="52"/>
        <v>Average Per Premise1-in-2May System Peak Day50% Cycling24</v>
      </c>
      <c r="G3359">
        <v>0.26190459999999999</v>
      </c>
      <c r="H3359">
        <v>0.2488755</v>
      </c>
      <c r="I3359">
        <v>60.316200000000002</v>
      </c>
      <c r="J3359">
        <v>0</v>
      </c>
      <c r="K3359">
        <v>0</v>
      </c>
      <c r="L3359">
        <v>0</v>
      </c>
      <c r="M3359">
        <v>0</v>
      </c>
      <c r="N3359">
        <v>0</v>
      </c>
      <c r="O3359">
        <v>12158</v>
      </c>
    </row>
    <row r="3360" spans="1:15">
      <c r="A3360" t="s">
        <v>30</v>
      </c>
      <c r="B3360" t="s">
        <v>40</v>
      </c>
      <c r="C3360" t="s">
        <v>45</v>
      </c>
      <c r="D3360" t="s">
        <v>32</v>
      </c>
      <c r="E3360">
        <v>24</v>
      </c>
      <c r="F3360" t="str">
        <f t="shared" si="52"/>
        <v>Average Per Device1-in-2May System Peak Day50% Cycling24</v>
      </c>
      <c r="G3360">
        <v>0.22282969999999999</v>
      </c>
      <c r="H3360">
        <v>0.2117445</v>
      </c>
      <c r="I3360">
        <v>60.316200000000002</v>
      </c>
      <c r="J3360">
        <v>0</v>
      </c>
      <c r="K3360">
        <v>0</v>
      </c>
      <c r="L3360">
        <v>0</v>
      </c>
      <c r="M3360">
        <v>0</v>
      </c>
      <c r="N3360">
        <v>0</v>
      </c>
      <c r="O3360">
        <v>12158</v>
      </c>
    </row>
    <row r="3361" spans="1:15">
      <c r="A3361" t="s">
        <v>52</v>
      </c>
      <c r="B3361" t="s">
        <v>40</v>
      </c>
      <c r="C3361" t="s">
        <v>45</v>
      </c>
      <c r="D3361" t="s">
        <v>32</v>
      </c>
      <c r="E3361">
        <v>24</v>
      </c>
      <c r="F3361" t="str">
        <f t="shared" si="52"/>
        <v>Aggregate1-in-2May System Peak Day50% Cycling24</v>
      </c>
      <c r="G3361">
        <v>3.1842359999999998</v>
      </c>
      <c r="H3361">
        <v>3.0258289999999999</v>
      </c>
      <c r="I3361">
        <v>60.316200000000002</v>
      </c>
      <c r="J3361">
        <v>0</v>
      </c>
      <c r="K3361">
        <v>0</v>
      </c>
      <c r="L3361">
        <v>0</v>
      </c>
      <c r="M3361">
        <v>0</v>
      </c>
      <c r="N3361">
        <v>0</v>
      </c>
      <c r="O3361">
        <v>12158</v>
      </c>
    </row>
    <row r="3362" spans="1:15">
      <c r="A3362" t="s">
        <v>31</v>
      </c>
      <c r="B3362" t="s">
        <v>40</v>
      </c>
      <c r="C3362" t="s">
        <v>45</v>
      </c>
      <c r="D3362" t="s">
        <v>27</v>
      </c>
      <c r="E3362">
        <v>1</v>
      </c>
      <c r="F3362" t="str">
        <f t="shared" si="52"/>
        <v>Average Per Ton1-in-2May System Peak DayAll1</v>
      </c>
      <c r="G3362">
        <v>4.6257E-2</v>
      </c>
      <c r="H3362">
        <v>4.6257E-2</v>
      </c>
      <c r="I3362">
        <v>58.642600000000002</v>
      </c>
      <c r="J3362">
        <v>0</v>
      </c>
      <c r="K3362">
        <v>0</v>
      </c>
      <c r="L3362">
        <v>0</v>
      </c>
      <c r="M3362">
        <v>0</v>
      </c>
      <c r="N3362">
        <v>0</v>
      </c>
      <c r="O3362">
        <v>23602</v>
      </c>
    </row>
    <row r="3363" spans="1:15">
      <c r="A3363" t="s">
        <v>29</v>
      </c>
      <c r="B3363" t="s">
        <v>40</v>
      </c>
      <c r="C3363" t="s">
        <v>45</v>
      </c>
      <c r="D3363" t="s">
        <v>27</v>
      </c>
      <c r="E3363">
        <v>1</v>
      </c>
      <c r="F3363" t="str">
        <f t="shared" si="52"/>
        <v>Average Per Premise1-in-2May System Peak DayAll1</v>
      </c>
      <c r="G3363">
        <v>0.1982864</v>
      </c>
      <c r="H3363">
        <v>0.1982864</v>
      </c>
      <c r="I3363">
        <v>58.642600000000002</v>
      </c>
      <c r="J3363">
        <v>0</v>
      </c>
      <c r="K3363">
        <v>0</v>
      </c>
      <c r="L3363">
        <v>0</v>
      </c>
      <c r="M3363">
        <v>0</v>
      </c>
      <c r="N3363">
        <v>0</v>
      </c>
      <c r="O3363">
        <v>23602</v>
      </c>
    </row>
    <row r="3364" spans="1:15">
      <c r="A3364" t="s">
        <v>30</v>
      </c>
      <c r="B3364" t="s">
        <v>40</v>
      </c>
      <c r="C3364" t="s">
        <v>45</v>
      </c>
      <c r="D3364" t="s">
        <v>27</v>
      </c>
      <c r="E3364">
        <v>1</v>
      </c>
      <c r="F3364" t="str">
        <f t="shared" si="52"/>
        <v>Average Per Device1-in-2May System Peak DayAll1</v>
      </c>
      <c r="G3364">
        <v>0.1647988</v>
      </c>
      <c r="H3364">
        <v>0.1647988</v>
      </c>
      <c r="I3364">
        <v>58.642600000000002</v>
      </c>
      <c r="J3364">
        <v>0</v>
      </c>
      <c r="K3364">
        <v>0</v>
      </c>
      <c r="L3364">
        <v>0</v>
      </c>
      <c r="M3364">
        <v>0</v>
      </c>
      <c r="N3364">
        <v>0</v>
      </c>
      <c r="O3364">
        <v>23602</v>
      </c>
    </row>
    <row r="3365" spans="1:15">
      <c r="A3365" t="s">
        <v>52</v>
      </c>
      <c r="B3365" t="s">
        <v>40</v>
      </c>
      <c r="C3365" t="s">
        <v>45</v>
      </c>
      <c r="D3365" t="s">
        <v>27</v>
      </c>
      <c r="E3365">
        <v>1</v>
      </c>
      <c r="F3365" t="str">
        <f t="shared" si="52"/>
        <v>Aggregate1-in-2May System Peak DayAll1</v>
      </c>
      <c r="G3365">
        <v>4.6799549999999996</v>
      </c>
      <c r="H3365">
        <v>4.6799549999999996</v>
      </c>
      <c r="I3365">
        <v>58.642600000000002</v>
      </c>
      <c r="J3365">
        <v>0</v>
      </c>
      <c r="K3365">
        <v>0</v>
      </c>
      <c r="L3365">
        <v>0</v>
      </c>
      <c r="M3365">
        <v>0</v>
      </c>
      <c r="N3365">
        <v>0</v>
      </c>
      <c r="O3365">
        <v>23602</v>
      </c>
    </row>
    <row r="3366" spans="1:15">
      <c r="A3366" t="s">
        <v>31</v>
      </c>
      <c r="B3366" t="s">
        <v>40</v>
      </c>
      <c r="C3366" t="s">
        <v>45</v>
      </c>
      <c r="D3366" t="s">
        <v>27</v>
      </c>
      <c r="E3366">
        <v>2</v>
      </c>
      <c r="F3366" t="str">
        <f t="shared" si="52"/>
        <v>Average Per Ton1-in-2May System Peak DayAll2</v>
      </c>
      <c r="G3366">
        <v>4.00948E-2</v>
      </c>
      <c r="H3366">
        <v>4.00948E-2</v>
      </c>
      <c r="I3366">
        <v>58.0732</v>
      </c>
      <c r="J3366">
        <v>0</v>
      </c>
      <c r="K3366">
        <v>0</v>
      </c>
      <c r="L3366">
        <v>0</v>
      </c>
      <c r="M3366">
        <v>0</v>
      </c>
      <c r="N3366">
        <v>0</v>
      </c>
      <c r="O3366">
        <v>23602</v>
      </c>
    </row>
    <row r="3367" spans="1:15">
      <c r="A3367" t="s">
        <v>29</v>
      </c>
      <c r="B3367" t="s">
        <v>40</v>
      </c>
      <c r="C3367" t="s">
        <v>45</v>
      </c>
      <c r="D3367" t="s">
        <v>27</v>
      </c>
      <c r="E3367">
        <v>2</v>
      </c>
      <c r="F3367" t="str">
        <f t="shared" si="52"/>
        <v>Average Per Premise1-in-2May System Peak DayAll2</v>
      </c>
      <c r="G3367">
        <v>0.1718713</v>
      </c>
      <c r="H3367">
        <v>0.1718713</v>
      </c>
      <c r="I3367">
        <v>58.0732</v>
      </c>
      <c r="J3367">
        <v>0</v>
      </c>
      <c r="K3367">
        <v>0</v>
      </c>
      <c r="L3367">
        <v>0</v>
      </c>
      <c r="M3367">
        <v>0</v>
      </c>
      <c r="N3367">
        <v>0</v>
      </c>
      <c r="O3367">
        <v>23602</v>
      </c>
    </row>
    <row r="3368" spans="1:15">
      <c r="A3368" t="s">
        <v>30</v>
      </c>
      <c r="B3368" t="s">
        <v>40</v>
      </c>
      <c r="C3368" t="s">
        <v>45</v>
      </c>
      <c r="D3368" t="s">
        <v>27</v>
      </c>
      <c r="E3368">
        <v>2</v>
      </c>
      <c r="F3368" t="str">
        <f t="shared" si="52"/>
        <v>Average Per Device1-in-2May System Peak DayAll2</v>
      </c>
      <c r="G3368">
        <v>0.14284479999999999</v>
      </c>
      <c r="H3368">
        <v>0.14284479999999999</v>
      </c>
      <c r="I3368">
        <v>58.0732</v>
      </c>
      <c r="J3368">
        <v>0</v>
      </c>
      <c r="K3368">
        <v>0</v>
      </c>
      <c r="L3368">
        <v>0</v>
      </c>
      <c r="M3368">
        <v>0</v>
      </c>
      <c r="N3368">
        <v>0</v>
      </c>
      <c r="O3368">
        <v>23602</v>
      </c>
    </row>
    <row r="3369" spans="1:15">
      <c r="A3369" t="s">
        <v>52</v>
      </c>
      <c r="B3369" t="s">
        <v>40</v>
      </c>
      <c r="C3369" t="s">
        <v>45</v>
      </c>
      <c r="D3369" t="s">
        <v>27</v>
      </c>
      <c r="E3369">
        <v>2</v>
      </c>
      <c r="F3369" t="str">
        <f t="shared" si="52"/>
        <v>Aggregate1-in-2May System Peak DayAll2</v>
      </c>
      <c r="G3369">
        <v>4.0565059999999997</v>
      </c>
      <c r="H3369">
        <v>4.0565059999999997</v>
      </c>
      <c r="I3369">
        <v>58.0732</v>
      </c>
      <c r="J3369">
        <v>0</v>
      </c>
      <c r="K3369">
        <v>0</v>
      </c>
      <c r="L3369">
        <v>0</v>
      </c>
      <c r="M3369">
        <v>0</v>
      </c>
      <c r="N3369">
        <v>0</v>
      </c>
      <c r="O3369">
        <v>23602</v>
      </c>
    </row>
    <row r="3370" spans="1:15">
      <c r="A3370" t="s">
        <v>31</v>
      </c>
      <c r="B3370" t="s">
        <v>40</v>
      </c>
      <c r="C3370" t="s">
        <v>45</v>
      </c>
      <c r="D3370" t="s">
        <v>27</v>
      </c>
      <c r="E3370">
        <v>3</v>
      </c>
      <c r="F3370" t="str">
        <f t="shared" si="52"/>
        <v>Average Per Ton1-in-2May System Peak DayAll3</v>
      </c>
      <c r="G3370">
        <v>3.63746E-2</v>
      </c>
      <c r="H3370">
        <v>3.63746E-2</v>
      </c>
      <c r="I3370">
        <v>57.316099999999999</v>
      </c>
      <c r="J3370">
        <v>0</v>
      </c>
      <c r="K3370">
        <v>0</v>
      </c>
      <c r="L3370">
        <v>0</v>
      </c>
      <c r="M3370">
        <v>0</v>
      </c>
      <c r="N3370">
        <v>0</v>
      </c>
      <c r="O3370">
        <v>23602</v>
      </c>
    </row>
    <row r="3371" spans="1:15">
      <c r="A3371" t="s">
        <v>29</v>
      </c>
      <c r="B3371" t="s">
        <v>40</v>
      </c>
      <c r="C3371" t="s">
        <v>45</v>
      </c>
      <c r="D3371" t="s">
        <v>27</v>
      </c>
      <c r="E3371">
        <v>3</v>
      </c>
      <c r="F3371" t="str">
        <f t="shared" si="52"/>
        <v>Average Per Premise1-in-2May System Peak DayAll3</v>
      </c>
      <c r="G3371">
        <v>0.15592429999999999</v>
      </c>
      <c r="H3371">
        <v>0.15592429999999999</v>
      </c>
      <c r="I3371">
        <v>57.316099999999999</v>
      </c>
      <c r="J3371">
        <v>0</v>
      </c>
      <c r="K3371">
        <v>0</v>
      </c>
      <c r="L3371">
        <v>0</v>
      </c>
      <c r="M3371">
        <v>0</v>
      </c>
      <c r="N3371">
        <v>0</v>
      </c>
      <c r="O3371">
        <v>23602</v>
      </c>
    </row>
    <row r="3372" spans="1:15">
      <c r="A3372" t="s">
        <v>30</v>
      </c>
      <c r="B3372" t="s">
        <v>40</v>
      </c>
      <c r="C3372" t="s">
        <v>45</v>
      </c>
      <c r="D3372" t="s">
        <v>27</v>
      </c>
      <c r="E3372">
        <v>3</v>
      </c>
      <c r="F3372" t="str">
        <f t="shared" si="52"/>
        <v>Average Per Device1-in-2May System Peak DayAll3</v>
      </c>
      <c r="G3372">
        <v>0.12959100000000001</v>
      </c>
      <c r="H3372">
        <v>0.12959100000000001</v>
      </c>
      <c r="I3372">
        <v>57.316099999999999</v>
      </c>
      <c r="J3372">
        <v>0</v>
      </c>
      <c r="K3372">
        <v>0</v>
      </c>
      <c r="L3372">
        <v>0</v>
      </c>
      <c r="M3372">
        <v>0</v>
      </c>
      <c r="N3372">
        <v>0</v>
      </c>
      <c r="O3372">
        <v>23602</v>
      </c>
    </row>
    <row r="3373" spans="1:15">
      <c r="A3373" t="s">
        <v>52</v>
      </c>
      <c r="B3373" t="s">
        <v>40</v>
      </c>
      <c r="C3373" t="s">
        <v>45</v>
      </c>
      <c r="D3373" t="s">
        <v>27</v>
      </c>
      <c r="E3373">
        <v>3</v>
      </c>
      <c r="F3373" t="str">
        <f t="shared" si="52"/>
        <v>Aggregate1-in-2May System Peak DayAll3</v>
      </c>
      <c r="G3373">
        <v>3.6801249999999999</v>
      </c>
      <c r="H3373">
        <v>3.6801249999999999</v>
      </c>
      <c r="I3373">
        <v>57.316099999999999</v>
      </c>
      <c r="J3373">
        <v>0</v>
      </c>
      <c r="K3373">
        <v>0</v>
      </c>
      <c r="L3373">
        <v>0</v>
      </c>
      <c r="M3373">
        <v>0</v>
      </c>
      <c r="N3373">
        <v>0</v>
      </c>
      <c r="O3373">
        <v>23602</v>
      </c>
    </row>
    <row r="3374" spans="1:15">
      <c r="A3374" t="s">
        <v>31</v>
      </c>
      <c r="B3374" t="s">
        <v>40</v>
      </c>
      <c r="C3374" t="s">
        <v>45</v>
      </c>
      <c r="D3374" t="s">
        <v>27</v>
      </c>
      <c r="E3374">
        <v>4</v>
      </c>
      <c r="F3374" t="str">
        <f t="shared" si="52"/>
        <v>Average Per Ton1-in-2May System Peak DayAll4</v>
      </c>
      <c r="G3374">
        <v>3.29512E-2</v>
      </c>
      <c r="H3374">
        <v>3.29512E-2</v>
      </c>
      <c r="I3374">
        <v>56.399799999999999</v>
      </c>
      <c r="J3374">
        <v>0</v>
      </c>
      <c r="K3374">
        <v>0</v>
      </c>
      <c r="L3374">
        <v>0</v>
      </c>
      <c r="M3374">
        <v>0</v>
      </c>
      <c r="N3374">
        <v>0</v>
      </c>
      <c r="O3374">
        <v>23602</v>
      </c>
    </row>
    <row r="3375" spans="1:15">
      <c r="A3375" t="s">
        <v>29</v>
      </c>
      <c r="B3375" t="s">
        <v>40</v>
      </c>
      <c r="C3375" t="s">
        <v>45</v>
      </c>
      <c r="D3375" t="s">
        <v>27</v>
      </c>
      <c r="E3375">
        <v>4</v>
      </c>
      <c r="F3375" t="str">
        <f t="shared" si="52"/>
        <v>Average Per Premise1-in-2May System Peak DayAll4</v>
      </c>
      <c r="G3375">
        <v>0.1412494</v>
      </c>
      <c r="H3375">
        <v>0.1412494</v>
      </c>
      <c r="I3375">
        <v>56.399799999999999</v>
      </c>
      <c r="J3375">
        <v>0</v>
      </c>
      <c r="K3375">
        <v>0</v>
      </c>
      <c r="L3375">
        <v>0</v>
      </c>
      <c r="M3375">
        <v>0</v>
      </c>
      <c r="N3375">
        <v>0</v>
      </c>
      <c r="O3375">
        <v>23602</v>
      </c>
    </row>
    <row r="3376" spans="1:15">
      <c r="A3376" t="s">
        <v>30</v>
      </c>
      <c r="B3376" t="s">
        <v>40</v>
      </c>
      <c r="C3376" t="s">
        <v>45</v>
      </c>
      <c r="D3376" t="s">
        <v>27</v>
      </c>
      <c r="E3376">
        <v>4</v>
      </c>
      <c r="F3376" t="str">
        <f t="shared" si="52"/>
        <v>Average Per Device1-in-2May System Peak DayAll4</v>
      </c>
      <c r="G3376">
        <v>0.1173945</v>
      </c>
      <c r="H3376">
        <v>0.1173945</v>
      </c>
      <c r="I3376">
        <v>56.399799999999999</v>
      </c>
      <c r="J3376">
        <v>0</v>
      </c>
      <c r="K3376">
        <v>0</v>
      </c>
      <c r="L3376">
        <v>0</v>
      </c>
      <c r="M3376">
        <v>0</v>
      </c>
      <c r="N3376">
        <v>0</v>
      </c>
      <c r="O3376">
        <v>23602</v>
      </c>
    </row>
    <row r="3377" spans="1:15">
      <c r="A3377" t="s">
        <v>52</v>
      </c>
      <c r="B3377" t="s">
        <v>40</v>
      </c>
      <c r="C3377" t="s">
        <v>45</v>
      </c>
      <c r="D3377" t="s">
        <v>27</v>
      </c>
      <c r="E3377">
        <v>4</v>
      </c>
      <c r="F3377" t="str">
        <f t="shared" si="52"/>
        <v>Aggregate1-in-2May System Peak DayAll4</v>
      </c>
      <c r="G3377">
        <v>3.3337690000000002</v>
      </c>
      <c r="H3377">
        <v>3.3337690000000002</v>
      </c>
      <c r="I3377">
        <v>56.399799999999999</v>
      </c>
      <c r="J3377">
        <v>0</v>
      </c>
      <c r="K3377">
        <v>0</v>
      </c>
      <c r="L3377">
        <v>0</v>
      </c>
      <c r="M3377">
        <v>0</v>
      </c>
      <c r="N3377">
        <v>0</v>
      </c>
      <c r="O3377">
        <v>23602</v>
      </c>
    </row>
    <row r="3378" spans="1:15">
      <c r="A3378" t="s">
        <v>31</v>
      </c>
      <c r="B3378" t="s">
        <v>40</v>
      </c>
      <c r="C3378" t="s">
        <v>45</v>
      </c>
      <c r="D3378" t="s">
        <v>27</v>
      </c>
      <c r="E3378">
        <v>5</v>
      </c>
      <c r="F3378" t="str">
        <f t="shared" si="52"/>
        <v>Average Per Ton1-in-2May System Peak DayAll5</v>
      </c>
      <c r="G3378">
        <v>3.1517900000000001E-2</v>
      </c>
      <c r="H3378">
        <v>3.1517900000000001E-2</v>
      </c>
      <c r="I3378">
        <v>56.241900000000001</v>
      </c>
      <c r="J3378">
        <v>0</v>
      </c>
      <c r="K3378">
        <v>0</v>
      </c>
      <c r="L3378">
        <v>0</v>
      </c>
      <c r="M3378">
        <v>0</v>
      </c>
      <c r="N3378">
        <v>0</v>
      </c>
      <c r="O3378">
        <v>23602</v>
      </c>
    </row>
    <row r="3379" spans="1:15">
      <c r="A3379" t="s">
        <v>29</v>
      </c>
      <c r="B3379" t="s">
        <v>40</v>
      </c>
      <c r="C3379" t="s">
        <v>45</v>
      </c>
      <c r="D3379" t="s">
        <v>27</v>
      </c>
      <c r="E3379">
        <v>5</v>
      </c>
      <c r="F3379" t="str">
        <f t="shared" si="52"/>
        <v>Average Per Premise1-in-2May System Peak DayAll5</v>
      </c>
      <c r="G3379">
        <v>0.13510530000000001</v>
      </c>
      <c r="H3379">
        <v>0.13510530000000001</v>
      </c>
      <c r="I3379">
        <v>56.241900000000001</v>
      </c>
      <c r="J3379">
        <v>0</v>
      </c>
      <c r="K3379">
        <v>0</v>
      </c>
      <c r="L3379">
        <v>0</v>
      </c>
      <c r="M3379">
        <v>0</v>
      </c>
      <c r="N3379">
        <v>0</v>
      </c>
      <c r="O3379">
        <v>23602</v>
      </c>
    </row>
    <row r="3380" spans="1:15">
      <c r="A3380" t="s">
        <v>30</v>
      </c>
      <c r="B3380" t="s">
        <v>40</v>
      </c>
      <c r="C3380" t="s">
        <v>45</v>
      </c>
      <c r="D3380" t="s">
        <v>27</v>
      </c>
      <c r="E3380">
        <v>5</v>
      </c>
      <c r="F3380" t="str">
        <f t="shared" si="52"/>
        <v>Average Per Device1-in-2May System Peak DayAll5</v>
      </c>
      <c r="G3380">
        <v>0.112288</v>
      </c>
      <c r="H3380">
        <v>0.112288</v>
      </c>
      <c r="I3380">
        <v>56.241900000000001</v>
      </c>
      <c r="J3380">
        <v>0</v>
      </c>
      <c r="K3380">
        <v>0</v>
      </c>
      <c r="L3380">
        <v>0</v>
      </c>
      <c r="M3380">
        <v>0</v>
      </c>
      <c r="N3380">
        <v>0</v>
      </c>
      <c r="O3380">
        <v>23602</v>
      </c>
    </row>
    <row r="3381" spans="1:15">
      <c r="A3381" t="s">
        <v>52</v>
      </c>
      <c r="B3381" t="s">
        <v>40</v>
      </c>
      <c r="C3381" t="s">
        <v>45</v>
      </c>
      <c r="D3381" t="s">
        <v>27</v>
      </c>
      <c r="E3381">
        <v>5</v>
      </c>
      <c r="F3381" t="str">
        <f t="shared" si="52"/>
        <v>Aggregate1-in-2May System Peak DayAll5</v>
      </c>
      <c r="G3381">
        <v>3.188755</v>
      </c>
      <c r="H3381">
        <v>3.188755</v>
      </c>
      <c r="I3381">
        <v>56.241900000000001</v>
      </c>
      <c r="J3381">
        <v>0</v>
      </c>
      <c r="K3381">
        <v>0</v>
      </c>
      <c r="L3381">
        <v>0</v>
      </c>
      <c r="M3381">
        <v>0</v>
      </c>
      <c r="N3381">
        <v>0</v>
      </c>
      <c r="O3381">
        <v>23602</v>
      </c>
    </row>
    <row r="3382" spans="1:15">
      <c r="A3382" t="s">
        <v>31</v>
      </c>
      <c r="B3382" t="s">
        <v>40</v>
      </c>
      <c r="C3382" t="s">
        <v>45</v>
      </c>
      <c r="D3382" t="s">
        <v>27</v>
      </c>
      <c r="E3382">
        <v>6</v>
      </c>
      <c r="F3382" t="str">
        <f t="shared" si="52"/>
        <v>Average Per Ton1-in-2May System Peak DayAll6</v>
      </c>
      <c r="G3382">
        <v>3.3069899999999999E-2</v>
      </c>
      <c r="H3382">
        <v>3.3069899999999999E-2</v>
      </c>
      <c r="I3382">
        <v>56.604199999999999</v>
      </c>
      <c r="J3382">
        <v>0</v>
      </c>
      <c r="K3382">
        <v>0</v>
      </c>
      <c r="L3382">
        <v>0</v>
      </c>
      <c r="M3382">
        <v>0</v>
      </c>
      <c r="N3382">
        <v>0</v>
      </c>
      <c r="O3382">
        <v>23602</v>
      </c>
    </row>
    <row r="3383" spans="1:15">
      <c r="A3383" t="s">
        <v>29</v>
      </c>
      <c r="B3383" t="s">
        <v>40</v>
      </c>
      <c r="C3383" t="s">
        <v>45</v>
      </c>
      <c r="D3383" t="s">
        <v>27</v>
      </c>
      <c r="E3383">
        <v>6</v>
      </c>
      <c r="F3383" t="str">
        <f t="shared" si="52"/>
        <v>Average Per Premise1-in-2May System Peak DayAll6</v>
      </c>
      <c r="G3383">
        <v>0.1417581</v>
      </c>
      <c r="H3383">
        <v>0.1417581</v>
      </c>
      <c r="I3383">
        <v>56.604199999999999</v>
      </c>
      <c r="J3383">
        <v>0</v>
      </c>
      <c r="K3383">
        <v>0</v>
      </c>
      <c r="L3383">
        <v>0</v>
      </c>
      <c r="M3383">
        <v>0</v>
      </c>
      <c r="N3383">
        <v>0</v>
      </c>
      <c r="O3383">
        <v>23602</v>
      </c>
    </row>
    <row r="3384" spans="1:15">
      <c r="A3384" t="s">
        <v>30</v>
      </c>
      <c r="B3384" t="s">
        <v>40</v>
      </c>
      <c r="C3384" t="s">
        <v>45</v>
      </c>
      <c r="D3384" t="s">
        <v>27</v>
      </c>
      <c r="E3384">
        <v>6</v>
      </c>
      <c r="F3384" t="str">
        <f t="shared" si="52"/>
        <v>Average Per Device1-in-2May System Peak DayAll6</v>
      </c>
      <c r="G3384">
        <v>0.1178172</v>
      </c>
      <c r="H3384">
        <v>0.1178172</v>
      </c>
      <c r="I3384">
        <v>56.604199999999999</v>
      </c>
      <c r="J3384">
        <v>0</v>
      </c>
      <c r="K3384">
        <v>0</v>
      </c>
      <c r="L3384">
        <v>0</v>
      </c>
      <c r="M3384">
        <v>0</v>
      </c>
      <c r="N3384">
        <v>0</v>
      </c>
      <c r="O3384">
        <v>23602</v>
      </c>
    </row>
    <row r="3385" spans="1:15">
      <c r="A3385" t="s">
        <v>52</v>
      </c>
      <c r="B3385" t="s">
        <v>40</v>
      </c>
      <c r="C3385" t="s">
        <v>45</v>
      </c>
      <c r="D3385" t="s">
        <v>27</v>
      </c>
      <c r="E3385">
        <v>6</v>
      </c>
      <c r="F3385" t="str">
        <f t="shared" si="52"/>
        <v>Aggregate1-in-2May System Peak DayAll6</v>
      </c>
      <c r="G3385">
        <v>3.345774</v>
      </c>
      <c r="H3385">
        <v>3.345774</v>
      </c>
      <c r="I3385">
        <v>56.604199999999999</v>
      </c>
      <c r="J3385">
        <v>0</v>
      </c>
      <c r="K3385">
        <v>0</v>
      </c>
      <c r="L3385">
        <v>0</v>
      </c>
      <c r="M3385">
        <v>0</v>
      </c>
      <c r="N3385">
        <v>0</v>
      </c>
      <c r="O3385">
        <v>23602</v>
      </c>
    </row>
    <row r="3386" spans="1:15">
      <c r="A3386" t="s">
        <v>31</v>
      </c>
      <c r="B3386" t="s">
        <v>40</v>
      </c>
      <c r="C3386" t="s">
        <v>45</v>
      </c>
      <c r="D3386" t="s">
        <v>27</v>
      </c>
      <c r="E3386">
        <v>7</v>
      </c>
      <c r="F3386" t="str">
        <f t="shared" si="52"/>
        <v>Average Per Ton1-in-2May System Peak DayAll7</v>
      </c>
      <c r="G3386">
        <v>3.80215E-2</v>
      </c>
      <c r="H3386">
        <v>3.80215E-2</v>
      </c>
      <c r="I3386">
        <v>59.897799999999997</v>
      </c>
      <c r="J3386">
        <v>0</v>
      </c>
      <c r="K3386">
        <v>0</v>
      </c>
      <c r="L3386">
        <v>0</v>
      </c>
      <c r="M3386">
        <v>0</v>
      </c>
      <c r="N3386">
        <v>0</v>
      </c>
      <c r="O3386">
        <v>23602</v>
      </c>
    </row>
    <row r="3387" spans="1:15">
      <c r="A3387" t="s">
        <v>29</v>
      </c>
      <c r="B3387" t="s">
        <v>40</v>
      </c>
      <c r="C3387" t="s">
        <v>45</v>
      </c>
      <c r="D3387" t="s">
        <v>27</v>
      </c>
      <c r="E3387">
        <v>7</v>
      </c>
      <c r="F3387" t="str">
        <f t="shared" si="52"/>
        <v>Average Per Premise1-in-2May System Peak DayAll7</v>
      </c>
      <c r="G3387">
        <v>0.16298370000000001</v>
      </c>
      <c r="H3387">
        <v>0.16298370000000001</v>
      </c>
      <c r="I3387">
        <v>59.897799999999997</v>
      </c>
      <c r="J3387">
        <v>0</v>
      </c>
      <c r="K3387">
        <v>0</v>
      </c>
      <c r="L3387">
        <v>0</v>
      </c>
      <c r="M3387">
        <v>0</v>
      </c>
      <c r="N3387">
        <v>0</v>
      </c>
      <c r="O3387">
        <v>23602</v>
      </c>
    </row>
    <row r="3388" spans="1:15">
      <c r="A3388" t="s">
        <v>30</v>
      </c>
      <c r="B3388" t="s">
        <v>40</v>
      </c>
      <c r="C3388" t="s">
        <v>45</v>
      </c>
      <c r="D3388" t="s">
        <v>27</v>
      </c>
      <c r="E3388">
        <v>7</v>
      </c>
      <c r="F3388" t="str">
        <f t="shared" si="52"/>
        <v>Average Per Device1-in-2May System Peak DayAll7</v>
      </c>
      <c r="G3388">
        <v>0.1354582</v>
      </c>
      <c r="H3388">
        <v>0.1354582</v>
      </c>
      <c r="I3388">
        <v>59.897799999999997</v>
      </c>
      <c r="J3388">
        <v>0</v>
      </c>
      <c r="K3388">
        <v>0</v>
      </c>
      <c r="L3388">
        <v>0</v>
      </c>
      <c r="M3388">
        <v>0</v>
      </c>
      <c r="N3388">
        <v>0</v>
      </c>
      <c r="O3388">
        <v>23602</v>
      </c>
    </row>
    <row r="3389" spans="1:15">
      <c r="A3389" t="s">
        <v>52</v>
      </c>
      <c r="B3389" t="s">
        <v>40</v>
      </c>
      <c r="C3389" t="s">
        <v>45</v>
      </c>
      <c r="D3389" t="s">
        <v>27</v>
      </c>
      <c r="E3389">
        <v>7</v>
      </c>
      <c r="F3389" t="str">
        <f t="shared" si="52"/>
        <v>Aggregate1-in-2May System Peak DayAll7</v>
      </c>
      <c r="G3389">
        <v>3.8467410000000002</v>
      </c>
      <c r="H3389">
        <v>3.8467410000000002</v>
      </c>
      <c r="I3389">
        <v>59.897799999999997</v>
      </c>
      <c r="J3389">
        <v>0</v>
      </c>
      <c r="K3389">
        <v>0</v>
      </c>
      <c r="L3389">
        <v>0</v>
      </c>
      <c r="M3389">
        <v>0</v>
      </c>
      <c r="N3389">
        <v>0</v>
      </c>
      <c r="O3389">
        <v>23602</v>
      </c>
    </row>
    <row r="3390" spans="1:15">
      <c r="A3390" t="s">
        <v>31</v>
      </c>
      <c r="B3390" t="s">
        <v>40</v>
      </c>
      <c r="C3390" t="s">
        <v>45</v>
      </c>
      <c r="D3390" t="s">
        <v>27</v>
      </c>
      <c r="E3390">
        <v>8</v>
      </c>
      <c r="F3390" t="str">
        <f t="shared" si="52"/>
        <v>Average Per Ton1-in-2May System Peak DayAll8</v>
      </c>
      <c r="G3390">
        <v>4.0296499999999999E-2</v>
      </c>
      <c r="H3390">
        <v>4.0296499999999999E-2</v>
      </c>
      <c r="I3390">
        <v>64.187100000000001</v>
      </c>
      <c r="J3390">
        <v>0</v>
      </c>
      <c r="K3390">
        <v>0</v>
      </c>
      <c r="L3390">
        <v>0</v>
      </c>
      <c r="M3390">
        <v>0</v>
      </c>
      <c r="N3390">
        <v>0</v>
      </c>
      <c r="O3390">
        <v>23602</v>
      </c>
    </row>
    <row r="3391" spans="1:15">
      <c r="A3391" t="s">
        <v>29</v>
      </c>
      <c r="B3391" t="s">
        <v>40</v>
      </c>
      <c r="C3391" t="s">
        <v>45</v>
      </c>
      <c r="D3391" t="s">
        <v>27</v>
      </c>
      <c r="E3391">
        <v>8</v>
      </c>
      <c r="F3391" t="str">
        <f t="shared" si="52"/>
        <v>Average Per Premise1-in-2May System Peak DayAll8</v>
      </c>
      <c r="G3391">
        <v>0.17273569999999999</v>
      </c>
      <c r="H3391">
        <v>0.17273569999999999</v>
      </c>
      <c r="I3391">
        <v>64.187100000000001</v>
      </c>
      <c r="J3391">
        <v>0</v>
      </c>
      <c r="K3391">
        <v>0</v>
      </c>
      <c r="L3391">
        <v>0</v>
      </c>
      <c r="M3391">
        <v>0</v>
      </c>
      <c r="N3391">
        <v>0</v>
      </c>
      <c r="O3391">
        <v>23602</v>
      </c>
    </row>
    <row r="3392" spans="1:15">
      <c r="A3392" t="s">
        <v>30</v>
      </c>
      <c r="B3392" t="s">
        <v>40</v>
      </c>
      <c r="C3392" t="s">
        <v>45</v>
      </c>
      <c r="D3392" t="s">
        <v>27</v>
      </c>
      <c r="E3392">
        <v>8</v>
      </c>
      <c r="F3392" t="str">
        <f t="shared" si="52"/>
        <v>Average Per Device1-in-2May System Peak DayAll8</v>
      </c>
      <c r="G3392">
        <v>0.1435633</v>
      </c>
      <c r="H3392">
        <v>0.1435633</v>
      </c>
      <c r="I3392">
        <v>64.187100000000001</v>
      </c>
      <c r="J3392">
        <v>0</v>
      </c>
      <c r="K3392">
        <v>0</v>
      </c>
      <c r="L3392">
        <v>0</v>
      </c>
      <c r="M3392">
        <v>0</v>
      </c>
      <c r="N3392">
        <v>0</v>
      </c>
      <c r="O3392">
        <v>23602</v>
      </c>
    </row>
    <row r="3393" spans="1:15">
      <c r="A3393" t="s">
        <v>52</v>
      </c>
      <c r="B3393" t="s">
        <v>40</v>
      </c>
      <c r="C3393" t="s">
        <v>45</v>
      </c>
      <c r="D3393" t="s">
        <v>27</v>
      </c>
      <c r="E3393">
        <v>8</v>
      </c>
      <c r="F3393" t="str">
        <f t="shared" si="52"/>
        <v>Aggregate1-in-2May System Peak DayAll8</v>
      </c>
      <c r="G3393">
        <v>4.0769089999999997</v>
      </c>
      <c r="H3393">
        <v>4.0769089999999997</v>
      </c>
      <c r="I3393">
        <v>64.187100000000001</v>
      </c>
      <c r="J3393">
        <v>0</v>
      </c>
      <c r="K3393">
        <v>0</v>
      </c>
      <c r="L3393">
        <v>0</v>
      </c>
      <c r="M3393">
        <v>0</v>
      </c>
      <c r="N3393">
        <v>0</v>
      </c>
      <c r="O3393">
        <v>23602</v>
      </c>
    </row>
    <row r="3394" spans="1:15">
      <c r="A3394" t="s">
        <v>31</v>
      </c>
      <c r="B3394" t="s">
        <v>40</v>
      </c>
      <c r="C3394" t="s">
        <v>45</v>
      </c>
      <c r="D3394" t="s">
        <v>27</v>
      </c>
      <c r="E3394">
        <v>9</v>
      </c>
      <c r="F3394" t="str">
        <f t="shared" si="52"/>
        <v>Average Per Ton1-in-2May System Peak DayAll9</v>
      </c>
      <c r="G3394">
        <v>4.4076499999999998E-2</v>
      </c>
      <c r="H3394">
        <v>4.4076499999999998E-2</v>
      </c>
      <c r="I3394">
        <v>68.8245</v>
      </c>
      <c r="J3394">
        <v>0</v>
      </c>
      <c r="K3394">
        <v>0</v>
      </c>
      <c r="L3394">
        <v>0</v>
      </c>
      <c r="M3394">
        <v>0</v>
      </c>
      <c r="N3394">
        <v>0</v>
      </c>
      <c r="O3394">
        <v>23602</v>
      </c>
    </row>
    <row r="3395" spans="1:15">
      <c r="A3395" t="s">
        <v>29</v>
      </c>
      <c r="B3395" t="s">
        <v>40</v>
      </c>
      <c r="C3395" t="s">
        <v>45</v>
      </c>
      <c r="D3395" t="s">
        <v>27</v>
      </c>
      <c r="E3395">
        <v>9</v>
      </c>
      <c r="F3395" t="str">
        <f t="shared" ref="F3395:F3458" si="53">CONCATENATE(A3395,B3395,C3395,D3395,E3395)</f>
        <v>Average Per Premise1-in-2May System Peak DayAll9</v>
      </c>
      <c r="G3395">
        <v>0.1889392</v>
      </c>
      <c r="H3395">
        <v>0.1889392</v>
      </c>
      <c r="I3395">
        <v>68.8245</v>
      </c>
      <c r="J3395">
        <v>0</v>
      </c>
      <c r="K3395">
        <v>0</v>
      </c>
      <c r="L3395">
        <v>0</v>
      </c>
      <c r="M3395">
        <v>0</v>
      </c>
      <c r="N3395">
        <v>0</v>
      </c>
      <c r="O3395">
        <v>23602</v>
      </c>
    </row>
    <row r="3396" spans="1:15">
      <c r="A3396" t="s">
        <v>30</v>
      </c>
      <c r="B3396" t="s">
        <v>40</v>
      </c>
      <c r="C3396" t="s">
        <v>45</v>
      </c>
      <c r="D3396" t="s">
        <v>27</v>
      </c>
      <c r="E3396">
        <v>9</v>
      </c>
      <c r="F3396" t="str">
        <f t="shared" si="53"/>
        <v>Average Per Device1-in-2May System Peak DayAll9</v>
      </c>
      <c r="G3396">
        <v>0.15703020000000001</v>
      </c>
      <c r="H3396">
        <v>0.15703020000000001</v>
      </c>
      <c r="I3396">
        <v>68.8245</v>
      </c>
      <c r="J3396">
        <v>0</v>
      </c>
      <c r="K3396">
        <v>0</v>
      </c>
      <c r="L3396">
        <v>0</v>
      </c>
      <c r="M3396">
        <v>0</v>
      </c>
      <c r="N3396">
        <v>0</v>
      </c>
      <c r="O3396">
        <v>23602</v>
      </c>
    </row>
    <row r="3397" spans="1:15">
      <c r="A3397" t="s">
        <v>52</v>
      </c>
      <c r="B3397" t="s">
        <v>40</v>
      </c>
      <c r="C3397" t="s">
        <v>45</v>
      </c>
      <c r="D3397" t="s">
        <v>27</v>
      </c>
      <c r="E3397">
        <v>9</v>
      </c>
      <c r="F3397" t="str">
        <f t="shared" si="53"/>
        <v>Aggregate1-in-2May System Peak DayAll9</v>
      </c>
      <c r="G3397">
        <v>4.4593420000000004</v>
      </c>
      <c r="H3397">
        <v>4.4593420000000004</v>
      </c>
      <c r="I3397">
        <v>68.8245</v>
      </c>
      <c r="J3397">
        <v>0</v>
      </c>
      <c r="K3397">
        <v>0</v>
      </c>
      <c r="L3397">
        <v>0</v>
      </c>
      <c r="M3397">
        <v>0</v>
      </c>
      <c r="N3397">
        <v>0</v>
      </c>
      <c r="O3397">
        <v>23602</v>
      </c>
    </row>
    <row r="3398" spans="1:15">
      <c r="A3398" t="s">
        <v>31</v>
      </c>
      <c r="B3398" t="s">
        <v>40</v>
      </c>
      <c r="C3398" t="s">
        <v>45</v>
      </c>
      <c r="D3398" t="s">
        <v>27</v>
      </c>
      <c r="E3398">
        <v>10</v>
      </c>
      <c r="F3398" t="str">
        <f t="shared" si="53"/>
        <v>Average Per Ton1-in-2May System Peak DayAll10</v>
      </c>
      <c r="G3398">
        <v>4.8642400000000002E-2</v>
      </c>
      <c r="H3398">
        <v>4.8642400000000002E-2</v>
      </c>
      <c r="I3398">
        <v>72.798500000000004</v>
      </c>
      <c r="J3398">
        <v>0</v>
      </c>
      <c r="K3398">
        <v>0</v>
      </c>
      <c r="L3398">
        <v>0</v>
      </c>
      <c r="M3398">
        <v>0</v>
      </c>
      <c r="N3398">
        <v>0</v>
      </c>
      <c r="O3398">
        <v>23602</v>
      </c>
    </row>
    <row r="3399" spans="1:15">
      <c r="A3399" t="s">
        <v>29</v>
      </c>
      <c r="B3399" t="s">
        <v>40</v>
      </c>
      <c r="C3399" t="s">
        <v>45</v>
      </c>
      <c r="D3399" t="s">
        <v>27</v>
      </c>
      <c r="E3399">
        <v>10</v>
      </c>
      <c r="F3399" t="str">
        <f t="shared" si="53"/>
        <v>Average Per Premise1-in-2May System Peak DayAll10</v>
      </c>
      <c r="G3399">
        <v>0.20851149999999999</v>
      </c>
      <c r="H3399">
        <v>0.20851149999999999</v>
      </c>
      <c r="I3399">
        <v>72.798500000000004</v>
      </c>
      <c r="J3399">
        <v>0</v>
      </c>
      <c r="K3399">
        <v>0</v>
      </c>
      <c r="L3399">
        <v>0</v>
      </c>
      <c r="M3399">
        <v>0</v>
      </c>
      <c r="N3399">
        <v>0</v>
      </c>
      <c r="O3399">
        <v>23602</v>
      </c>
    </row>
    <row r="3400" spans="1:15">
      <c r="A3400" t="s">
        <v>30</v>
      </c>
      <c r="B3400" t="s">
        <v>40</v>
      </c>
      <c r="C3400" t="s">
        <v>45</v>
      </c>
      <c r="D3400" t="s">
        <v>27</v>
      </c>
      <c r="E3400">
        <v>10</v>
      </c>
      <c r="F3400" t="str">
        <f t="shared" si="53"/>
        <v>Average Per Device1-in-2May System Peak DayAll10</v>
      </c>
      <c r="G3400">
        <v>0.17329700000000001</v>
      </c>
      <c r="H3400">
        <v>0.17329700000000001</v>
      </c>
      <c r="I3400">
        <v>72.798500000000004</v>
      </c>
      <c r="J3400">
        <v>0</v>
      </c>
      <c r="K3400">
        <v>0</v>
      </c>
      <c r="L3400">
        <v>0</v>
      </c>
      <c r="M3400">
        <v>0</v>
      </c>
      <c r="N3400">
        <v>0</v>
      </c>
      <c r="O3400">
        <v>23602</v>
      </c>
    </row>
    <row r="3401" spans="1:15">
      <c r="A3401" t="s">
        <v>52</v>
      </c>
      <c r="B3401" t="s">
        <v>40</v>
      </c>
      <c r="C3401" t="s">
        <v>45</v>
      </c>
      <c r="D3401" t="s">
        <v>27</v>
      </c>
      <c r="E3401">
        <v>10</v>
      </c>
      <c r="F3401" t="str">
        <f t="shared" si="53"/>
        <v>Aggregate1-in-2May System Peak DayAll10</v>
      </c>
      <c r="G3401">
        <v>4.9212889999999998</v>
      </c>
      <c r="H3401">
        <v>4.9212889999999998</v>
      </c>
      <c r="I3401">
        <v>72.798500000000004</v>
      </c>
      <c r="J3401">
        <v>0</v>
      </c>
      <c r="K3401">
        <v>0</v>
      </c>
      <c r="L3401">
        <v>0</v>
      </c>
      <c r="M3401">
        <v>0</v>
      </c>
      <c r="N3401">
        <v>0</v>
      </c>
      <c r="O3401">
        <v>23602</v>
      </c>
    </row>
    <row r="3402" spans="1:15">
      <c r="A3402" t="s">
        <v>31</v>
      </c>
      <c r="B3402" t="s">
        <v>40</v>
      </c>
      <c r="C3402" t="s">
        <v>45</v>
      </c>
      <c r="D3402" t="s">
        <v>27</v>
      </c>
      <c r="E3402">
        <v>11</v>
      </c>
      <c r="F3402" t="str">
        <f t="shared" si="53"/>
        <v>Average Per Ton1-in-2May System Peak DayAll11</v>
      </c>
      <c r="G3402">
        <v>5.7349299999999999E-2</v>
      </c>
      <c r="H3402">
        <v>5.7349299999999999E-2</v>
      </c>
      <c r="I3402">
        <v>77.222499999999997</v>
      </c>
      <c r="J3402">
        <v>0</v>
      </c>
      <c r="K3402">
        <v>0</v>
      </c>
      <c r="L3402">
        <v>0</v>
      </c>
      <c r="M3402">
        <v>0</v>
      </c>
      <c r="N3402">
        <v>0</v>
      </c>
      <c r="O3402">
        <v>23602</v>
      </c>
    </row>
    <row r="3403" spans="1:15">
      <c r="A3403" t="s">
        <v>29</v>
      </c>
      <c r="B3403" t="s">
        <v>40</v>
      </c>
      <c r="C3403" t="s">
        <v>45</v>
      </c>
      <c r="D3403" t="s">
        <v>27</v>
      </c>
      <c r="E3403">
        <v>11</v>
      </c>
      <c r="F3403" t="str">
        <f t="shared" si="53"/>
        <v>Average Per Premise1-in-2May System Peak DayAll11</v>
      </c>
      <c r="G3403">
        <v>0.24583479999999999</v>
      </c>
      <c r="H3403">
        <v>0.24583479999999999</v>
      </c>
      <c r="I3403">
        <v>77.222499999999997</v>
      </c>
      <c r="J3403">
        <v>0</v>
      </c>
      <c r="K3403">
        <v>0</v>
      </c>
      <c r="L3403">
        <v>0</v>
      </c>
      <c r="M3403">
        <v>0</v>
      </c>
      <c r="N3403">
        <v>0</v>
      </c>
      <c r="O3403">
        <v>23602</v>
      </c>
    </row>
    <row r="3404" spans="1:15">
      <c r="A3404" t="s">
        <v>30</v>
      </c>
      <c r="B3404" t="s">
        <v>40</v>
      </c>
      <c r="C3404" t="s">
        <v>45</v>
      </c>
      <c r="D3404" t="s">
        <v>27</v>
      </c>
      <c r="E3404">
        <v>11</v>
      </c>
      <c r="F3404" t="str">
        <f t="shared" si="53"/>
        <v>Average Per Device1-in-2May System Peak DayAll11</v>
      </c>
      <c r="G3404">
        <v>0.2043169</v>
      </c>
      <c r="H3404">
        <v>0.2043169</v>
      </c>
      <c r="I3404">
        <v>77.222499999999997</v>
      </c>
      <c r="J3404">
        <v>0</v>
      </c>
      <c r="K3404">
        <v>0</v>
      </c>
      <c r="L3404">
        <v>0</v>
      </c>
      <c r="M3404">
        <v>0</v>
      </c>
      <c r="N3404">
        <v>0</v>
      </c>
      <c r="O3404">
        <v>23602</v>
      </c>
    </row>
    <row r="3405" spans="1:15">
      <c r="A3405" t="s">
        <v>52</v>
      </c>
      <c r="B3405" t="s">
        <v>40</v>
      </c>
      <c r="C3405" t="s">
        <v>45</v>
      </c>
      <c r="D3405" t="s">
        <v>27</v>
      </c>
      <c r="E3405">
        <v>11</v>
      </c>
      <c r="F3405" t="str">
        <f t="shared" si="53"/>
        <v>Aggregate1-in-2May System Peak DayAll11</v>
      </c>
      <c r="G3405">
        <v>5.8021919999999998</v>
      </c>
      <c r="H3405">
        <v>5.8021919999999998</v>
      </c>
      <c r="I3405">
        <v>77.222499999999997</v>
      </c>
      <c r="J3405">
        <v>0</v>
      </c>
      <c r="K3405">
        <v>0</v>
      </c>
      <c r="L3405">
        <v>0</v>
      </c>
      <c r="M3405">
        <v>0</v>
      </c>
      <c r="N3405">
        <v>0</v>
      </c>
      <c r="O3405">
        <v>23602</v>
      </c>
    </row>
    <row r="3406" spans="1:15">
      <c r="A3406" t="s">
        <v>31</v>
      </c>
      <c r="B3406" t="s">
        <v>40</v>
      </c>
      <c r="C3406" t="s">
        <v>45</v>
      </c>
      <c r="D3406" t="s">
        <v>27</v>
      </c>
      <c r="E3406">
        <v>12</v>
      </c>
      <c r="F3406" t="str">
        <f t="shared" si="53"/>
        <v>Average Per Ton1-in-2May System Peak DayAll12</v>
      </c>
      <c r="G3406">
        <v>6.7207799999999998E-2</v>
      </c>
      <c r="H3406">
        <v>6.7207799999999998E-2</v>
      </c>
      <c r="I3406">
        <v>77.319699999999997</v>
      </c>
      <c r="J3406">
        <v>0</v>
      </c>
      <c r="K3406">
        <v>0</v>
      </c>
      <c r="L3406">
        <v>0</v>
      </c>
      <c r="M3406">
        <v>0</v>
      </c>
      <c r="N3406">
        <v>0</v>
      </c>
      <c r="O3406">
        <v>23602</v>
      </c>
    </row>
    <row r="3407" spans="1:15">
      <c r="A3407" t="s">
        <v>29</v>
      </c>
      <c r="B3407" t="s">
        <v>40</v>
      </c>
      <c r="C3407" t="s">
        <v>45</v>
      </c>
      <c r="D3407" t="s">
        <v>27</v>
      </c>
      <c r="E3407">
        <v>12</v>
      </c>
      <c r="F3407" t="str">
        <f t="shared" si="53"/>
        <v>Average Per Premise1-in-2May System Peak DayAll12</v>
      </c>
      <c r="G3407">
        <v>0.28809459999999998</v>
      </c>
      <c r="H3407">
        <v>0.28809459999999998</v>
      </c>
      <c r="I3407">
        <v>77.319699999999997</v>
      </c>
      <c r="J3407">
        <v>0</v>
      </c>
      <c r="K3407">
        <v>0</v>
      </c>
      <c r="L3407">
        <v>0</v>
      </c>
      <c r="M3407">
        <v>0</v>
      </c>
      <c r="N3407">
        <v>0</v>
      </c>
      <c r="O3407">
        <v>23602</v>
      </c>
    </row>
    <row r="3408" spans="1:15">
      <c r="A3408" t="s">
        <v>30</v>
      </c>
      <c r="B3408" t="s">
        <v>40</v>
      </c>
      <c r="C3408" t="s">
        <v>45</v>
      </c>
      <c r="D3408" t="s">
        <v>27</v>
      </c>
      <c r="E3408">
        <v>12</v>
      </c>
      <c r="F3408" t="str">
        <f t="shared" si="53"/>
        <v>Average Per Device1-in-2May System Peak DayAll12</v>
      </c>
      <c r="G3408">
        <v>0.23943970000000001</v>
      </c>
      <c r="H3408">
        <v>0.23943970000000001</v>
      </c>
      <c r="I3408">
        <v>77.319699999999997</v>
      </c>
      <c r="J3408">
        <v>0</v>
      </c>
      <c r="K3408">
        <v>0</v>
      </c>
      <c r="L3408">
        <v>0</v>
      </c>
      <c r="M3408">
        <v>0</v>
      </c>
      <c r="N3408">
        <v>0</v>
      </c>
      <c r="O3408">
        <v>23602</v>
      </c>
    </row>
    <row r="3409" spans="1:15">
      <c r="A3409" t="s">
        <v>52</v>
      </c>
      <c r="B3409" t="s">
        <v>40</v>
      </c>
      <c r="C3409" t="s">
        <v>45</v>
      </c>
      <c r="D3409" t="s">
        <v>27</v>
      </c>
      <c r="E3409">
        <v>12</v>
      </c>
      <c r="F3409" t="str">
        <f t="shared" si="53"/>
        <v>Aggregate1-in-2May System Peak DayAll12</v>
      </c>
      <c r="G3409">
        <v>6.7996090000000002</v>
      </c>
      <c r="H3409">
        <v>6.7996090000000002</v>
      </c>
      <c r="I3409">
        <v>77.319699999999997</v>
      </c>
      <c r="J3409">
        <v>0</v>
      </c>
      <c r="K3409">
        <v>0</v>
      </c>
      <c r="L3409">
        <v>0</v>
      </c>
      <c r="M3409">
        <v>0</v>
      </c>
      <c r="N3409">
        <v>0</v>
      </c>
      <c r="O3409">
        <v>23602</v>
      </c>
    </row>
    <row r="3410" spans="1:15">
      <c r="A3410" t="s">
        <v>31</v>
      </c>
      <c r="B3410" t="s">
        <v>40</v>
      </c>
      <c r="C3410" t="s">
        <v>45</v>
      </c>
      <c r="D3410" t="s">
        <v>27</v>
      </c>
      <c r="E3410">
        <v>13</v>
      </c>
      <c r="F3410" t="str">
        <f t="shared" si="53"/>
        <v>Average Per Ton1-in-2May System Peak DayAll13</v>
      </c>
      <c r="G3410">
        <v>7.7220300000000006E-2</v>
      </c>
      <c r="H3410">
        <v>7.7220300000000006E-2</v>
      </c>
      <c r="I3410">
        <v>78.625799999999998</v>
      </c>
      <c r="J3410">
        <v>0</v>
      </c>
      <c r="K3410">
        <v>0</v>
      </c>
      <c r="L3410">
        <v>0</v>
      </c>
      <c r="M3410">
        <v>0</v>
      </c>
      <c r="N3410">
        <v>0</v>
      </c>
      <c r="O3410">
        <v>23602</v>
      </c>
    </row>
    <row r="3411" spans="1:15">
      <c r="A3411" t="s">
        <v>29</v>
      </c>
      <c r="B3411" t="s">
        <v>40</v>
      </c>
      <c r="C3411" t="s">
        <v>45</v>
      </c>
      <c r="D3411" t="s">
        <v>27</v>
      </c>
      <c r="E3411">
        <v>13</v>
      </c>
      <c r="F3411" t="str">
        <f t="shared" si="53"/>
        <v>Average Per Premise1-in-2May System Peak DayAll13</v>
      </c>
      <c r="G3411">
        <v>0.33101439999999999</v>
      </c>
      <c r="H3411">
        <v>0.33101439999999999</v>
      </c>
      <c r="I3411">
        <v>78.625799999999998</v>
      </c>
      <c r="J3411">
        <v>0</v>
      </c>
      <c r="K3411">
        <v>0</v>
      </c>
      <c r="L3411">
        <v>0</v>
      </c>
      <c r="M3411">
        <v>0</v>
      </c>
      <c r="N3411">
        <v>0</v>
      </c>
      <c r="O3411">
        <v>23602</v>
      </c>
    </row>
    <row r="3412" spans="1:15">
      <c r="A3412" t="s">
        <v>30</v>
      </c>
      <c r="B3412" t="s">
        <v>40</v>
      </c>
      <c r="C3412" t="s">
        <v>45</v>
      </c>
      <c r="D3412" t="s">
        <v>27</v>
      </c>
      <c r="E3412">
        <v>13</v>
      </c>
      <c r="F3412" t="str">
        <f t="shared" si="53"/>
        <v>Average Per Device1-in-2May System Peak DayAll13</v>
      </c>
      <c r="G3412">
        <v>0.27511099999999999</v>
      </c>
      <c r="H3412">
        <v>0.27511099999999999</v>
      </c>
      <c r="I3412">
        <v>78.625799999999998</v>
      </c>
      <c r="J3412">
        <v>0</v>
      </c>
      <c r="K3412">
        <v>0</v>
      </c>
      <c r="L3412">
        <v>0</v>
      </c>
      <c r="M3412">
        <v>0</v>
      </c>
      <c r="N3412">
        <v>0</v>
      </c>
      <c r="O3412">
        <v>23602</v>
      </c>
    </row>
    <row r="3413" spans="1:15">
      <c r="A3413" t="s">
        <v>52</v>
      </c>
      <c r="B3413" t="s">
        <v>40</v>
      </c>
      <c r="C3413" t="s">
        <v>45</v>
      </c>
      <c r="D3413" t="s">
        <v>27</v>
      </c>
      <c r="E3413">
        <v>13</v>
      </c>
      <c r="F3413" t="str">
        <f t="shared" si="53"/>
        <v>Aggregate1-in-2May System Peak DayAll13</v>
      </c>
      <c r="G3413">
        <v>7.812602</v>
      </c>
      <c r="H3413">
        <v>7.812602</v>
      </c>
      <c r="I3413">
        <v>78.625799999999998</v>
      </c>
      <c r="J3413">
        <v>0</v>
      </c>
      <c r="K3413">
        <v>0</v>
      </c>
      <c r="L3413">
        <v>0</v>
      </c>
      <c r="M3413">
        <v>0</v>
      </c>
      <c r="N3413">
        <v>0</v>
      </c>
      <c r="O3413">
        <v>23602</v>
      </c>
    </row>
    <row r="3414" spans="1:15">
      <c r="A3414" t="s">
        <v>31</v>
      </c>
      <c r="B3414" t="s">
        <v>40</v>
      </c>
      <c r="C3414" t="s">
        <v>45</v>
      </c>
      <c r="D3414" t="s">
        <v>27</v>
      </c>
      <c r="E3414">
        <v>14</v>
      </c>
      <c r="F3414" t="str">
        <f t="shared" si="53"/>
        <v>Average Per Ton1-in-2May System Peak DayAll14</v>
      </c>
      <c r="G3414">
        <v>5.46525E-2</v>
      </c>
      <c r="H3414">
        <v>8.3415500000000004E-2</v>
      </c>
      <c r="I3414">
        <v>78.183700000000002</v>
      </c>
      <c r="J3414">
        <v>-9.9555000000000008E-3</v>
      </c>
      <c r="K3414">
        <v>1.2919699999999999E-2</v>
      </c>
      <c r="L3414">
        <v>2.87631E-2</v>
      </c>
      <c r="M3414">
        <v>4.4606399999999997E-2</v>
      </c>
      <c r="N3414">
        <v>6.7481600000000003E-2</v>
      </c>
      <c r="O3414">
        <v>23602</v>
      </c>
    </row>
    <row r="3415" spans="1:15">
      <c r="A3415" t="s">
        <v>29</v>
      </c>
      <c r="B3415" t="s">
        <v>40</v>
      </c>
      <c r="C3415" t="s">
        <v>45</v>
      </c>
      <c r="D3415" t="s">
        <v>27</v>
      </c>
      <c r="E3415">
        <v>14</v>
      </c>
      <c r="F3415" t="str">
        <f t="shared" si="53"/>
        <v>Average Per Premise1-in-2May System Peak DayAll14</v>
      </c>
      <c r="G3415">
        <v>0.2342745</v>
      </c>
      <c r="H3415">
        <v>0.35757090000000002</v>
      </c>
      <c r="I3415">
        <v>78.183700000000002</v>
      </c>
      <c r="J3415">
        <v>-4.2675400000000002E-2</v>
      </c>
      <c r="K3415">
        <v>5.5382099999999997E-2</v>
      </c>
      <c r="L3415">
        <v>0.1232964</v>
      </c>
      <c r="M3415">
        <v>0.19121070000000001</v>
      </c>
      <c r="N3415">
        <v>0.28926819999999998</v>
      </c>
      <c r="O3415">
        <v>23602</v>
      </c>
    </row>
    <row r="3416" spans="1:15">
      <c r="A3416" t="s">
        <v>30</v>
      </c>
      <c r="B3416" t="s">
        <v>40</v>
      </c>
      <c r="C3416" t="s">
        <v>45</v>
      </c>
      <c r="D3416" t="s">
        <v>27</v>
      </c>
      <c r="E3416">
        <v>14</v>
      </c>
      <c r="F3416" t="str">
        <f t="shared" si="53"/>
        <v>Average Per Device1-in-2May System Peak DayAll14</v>
      </c>
      <c r="G3416">
        <v>0.1947091</v>
      </c>
      <c r="H3416">
        <v>0.29718250000000002</v>
      </c>
      <c r="I3416">
        <v>78.183700000000002</v>
      </c>
      <c r="J3416">
        <v>-3.5468199999999998E-2</v>
      </c>
      <c r="K3416">
        <v>4.6028899999999998E-2</v>
      </c>
      <c r="L3416">
        <v>0.1024735</v>
      </c>
      <c r="M3416">
        <v>0.15891810000000001</v>
      </c>
      <c r="N3416">
        <v>0.24041509999999999</v>
      </c>
      <c r="O3416">
        <v>23602</v>
      </c>
    </row>
    <row r="3417" spans="1:15">
      <c r="A3417" t="s">
        <v>52</v>
      </c>
      <c r="B3417" t="s">
        <v>40</v>
      </c>
      <c r="C3417" t="s">
        <v>45</v>
      </c>
      <c r="D3417" t="s">
        <v>27</v>
      </c>
      <c r="E3417">
        <v>14</v>
      </c>
      <c r="F3417" t="str">
        <f t="shared" si="53"/>
        <v>Aggregate1-in-2May System Peak DayAll14</v>
      </c>
      <c r="G3417">
        <v>5.5293469999999996</v>
      </c>
      <c r="H3417">
        <v>8.4393890000000003</v>
      </c>
      <c r="I3417">
        <v>78.183700000000002</v>
      </c>
      <c r="J3417">
        <v>-1.007225</v>
      </c>
      <c r="K3417">
        <v>1.3071280000000001</v>
      </c>
      <c r="L3417">
        <v>2.9100410000000001</v>
      </c>
      <c r="M3417">
        <v>4.5129549999999998</v>
      </c>
      <c r="N3417">
        <v>6.8273080000000004</v>
      </c>
      <c r="O3417">
        <v>23602</v>
      </c>
    </row>
    <row r="3418" spans="1:15">
      <c r="A3418" t="s">
        <v>31</v>
      </c>
      <c r="B3418" t="s">
        <v>40</v>
      </c>
      <c r="C3418" t="s">
        <v>45</v>
      </c>
      <c r="D3418" t="s">
        <v>27</v>
      </c>
      <c r="E3418">
        <v>15</v>
      </c>
      <c r="F3418" t="str">
        <f t="shared" si="53"/>
        <v>Average Per Ton1-in-2May System Peak DayAll15</v>
      </c>
      <c r="G3418">
        <v>5.6245400000000001E-2</v>
      </c>
      <c r="H3418">
        <v>9.0159000000000003E-2</v>
      </c>
      <c r="I3418">
        <v>77.785300000000007</v>
      </c>
      <c r="J3418">
        <v>-1.23576E-2</v>
      </c>
      <c r="K3418">
        <v>1.49798E-2</v>
      </c>
      <c r="L3418">
        <v>3.3913600000000002E-2</v>
      </c>
      <c r="M3418">
        <v>5.2847499999999999E-2</v>
      </c>
      <c r="N3418">
        <v>8.0184900000000003E-2</v>
      </c>
      <c r="O3418">
        <v>23602</v>
      </c>
    </row>
    <row r="3419" spans="1:15">
      <c r="A3419" t="s">
        <v>29</v>
      </c>
      <c r="B3419" t="s">
        <v>40</v>
      </c>
      <c r="C3419" t="s">
        <v>45</v>
      </c>
      <c r="D3419" t="s">
        <v>27</v>
      </c>
      <c r="E3419">
        <v>15</v>
      </c>
      <c r="F3419" t="str">
        <f t="shared" si="53"/>
        <v>Average Per Premise1-in-2May System Peak DayAll15</v>
      </c>
      <c r="G3419">
        <v>0.2411027</v>
      </c>
      <c r="H3419">
        <v>0.38647779999999998</v>
      </c>
      <c r="I3419">
        <v>77.785300000000007</v>
      </c>
      <c r="J3419">
        <v>-5.2972600000000002E-2</v>
      </c>
      <c r="K3419">
        <v>6.42128E-2</v>
      </c>
      <c r="L3419">
        <v>0.145375</v>
      </c>
      <c r="M3419">
        <v>0.2265373</v>
      </c>
      <c r="N3419">
        <v>0.34372259999999999</v>
      </c>
      <c r="O3419">
        <v>23602</v>
      </c>
    </row>
    <row r="3420" spans="1:15">
      <c r="A3420" t="s">
        <v>30</v>
      </c>
      <c r="B3420" t="s">
        <v>40</v>
      </c>
      <c r="C3420" t="s">
        <v>45</v>
      </c>
      <c r="D3420" t="s">
        <v>27</v>
      </c>
      <c r="E3420">
        <v>15</v>
      </c>
      <c r="F3420" t="str">
        <f t="shared" si="53"/>
        <v>Average Per Device1-in-2May System Peak DayAll15</v>
      </c>
      <c r="G3420">
        <v>0.20038410000000001</v>
      </c>
      <c r="H3420">
        <v>0.32120739999999998</v>
      </c>
      <c r="I3420">
        <v>77.785300000000007</v>
      </c>
      <c r="J3420">
        <v>-4.4026299999999997E-2</v>
      </c>
      <c r="K3420">
        <v>5.3368199999999998E-2</v>
      </c>
      <c r="L3420">
        <v>0.1208234</v>
      </c>
      <c r="M3420">
        <v>0.18827849999999999</v>
      </c>
      <c r="N3420">
        <v>0.28567300000000001</v>
      </c>
      <c r="O3420">
        <v>23602</v>
      </c>
    </row>
    <row r="3421" spans="1:15">
      <c r="A3421" t="s">
        <v>52</v>
      </c>
      <c r="B3421" t="s">
        <v>40</v>
      </c>
      <c r="C3421" t="s">
        <v>45</v>
      </c>
      <c r="D3421" t="s">
        <v>27</v>
      </c>
      <c r="E3421">
        <v>15</v>
      </c>
      <c r="F3421" t="str">
        <f t="shared" si="53"/>
        <v>Aggregate1-in-2May System Peak DayAll15</v>
      </c>
      <c r="G3421">
        <v>5.6905070000000002</v>
      </c>
      <c r="H3421">
        <v>9.1216489999999997</v>
      </c>
      <c r="I3421">
        <v>77.785300000000007</v>
      </c>
      <c r="J3421">
        <v>-1.250259</v>
      </c>
      <c r="K3421">
        <v>1.51555</v>
      </c>
      <c r="L3421">
        <v>3.4311419999999999</v>
      </c>
      <c r="M3421">
        <v>5.3467330000000004</v>
      </c>
      <c r="N3421">
        <v>8.1125419999999995</v>
      </c>
      <c r="O3421">
        <v>23602</v>
      </c>
    </row>
    <row r="3422" spans="1:15">
      <c r="A3422" t="s">
        <v>31</v>
      </c>
      <c r="B3422" t="s">
        <v>40</v>
      </c>
      <c r="C3422" t="s">
        <v>45</v>
      </c>
      <c r="D3422" t="s">
        <v>27</v>
      </c>
      <c r="E3422">
        <v>16</v>
      </c>
      <c r="F3422" t="str">
        <f t="shared" si="53"/>
        <v>Average Per Ton1-in-2May System Peak DayAll16</v>
      </c>
      <c r="G3422">
        <v>6.00961E-2</v>
      </c>
      <c r="H3422">
        <v>9.8225800000000002E-2</v>
      </c>
      <c r="I3422">
        <v>77.963200000000001</v>
      </c>
      <c r="J3422">
        <v>-1.3697300000000001E-2</v>
      </c>
      <c r="K3422">
        <v>1.69225E-2</v>
      </c>
      <c r="L3422">
        <v>3.8129700000000002E-2</v>
      </c>
      <c r="M3422">
        <v>5.9336899999999998E-2</v>
      </c>
      <c r="N3422">
        <v>8.9956700000000001E-2</v>
      </c>
      <c r="O3422">
        <v>23602</v>
      </c>
    </row>
    <row r="3423" spans="1:15">
      <c r="A3423" t="s">
        <v>29</v>
      </c>
      <c r="B3423" t="s">
        <v>40</v>
      </c>
      <c r="C3423" t="s">
        <v>45</v>
      </c>
      <c r="D3423" t="s">
        <v>27</v>
      </c>
      <c r="E3423">
        <v>16</v>
      </c>
      <c r="F3423" t="str">
        <f t="shared" si="53"/>
        <v>Average Per Premise1-in-2May System Peak DayAll16</v>
      </c>
      <c r="G3423">
        <v>0.25760929999999999</v>
      </c>
      <c r="H3423">
        <v>0.42105700000000001</v>
      </c>
      <c r="I3423">
        <v>77.963200000000001</v>
      </c>
      <c r="J3423">
        <v>-5.8715000000000003E-2</v>
      </c>
      <c r="K3423">
        <v>7.2540499999999994E-2</v>
      </c>
      <c r="L3423">
        <v>0.1634477</v>
      </c>
      <c r="M3423">
        <v>0.25435489999999999</v>
      </c>
      <c r="N3423">
        <v>0.38561040000000002</v>
      </c>
      <c r="O3423">
        <v>23602</v>
      </c>
    </row>
    <row r="3424" spans="1:15">
      <c r="A3424" t="s">
        <v>30</v>
      </c>
      <c r="B3424" t="s">
        <v>40</v>
      </c>
      <c r="C3424" t="s">
        <v>45</v>
      </c>
      <c r="D3424" t="s">
        <v>27</v>
      </c>
      <c r="E3424">
        <v>16</v>
      </c>
      <c r="F3424" t="str">
        <f t="shared" si="53"/>
        <v>Average Per Device1-in-2May System Peak DayAll16</v>
      </c>
      <c r="G3424">
        <v>0.21410290000000001</v>
      </c>
      <c r="H3424">
        <v>0.3499467</v>
      </c>
      <c r="I3424">
        <v>77.963200000000001</v>
      </c>
      <c r="J3424">
        <v>-4.8798899999999999E-2</v>
      </c>
      <c r="K3424">
        <v>6.0289500000000003E-2</v>
      </c>
      <c r="L3424">
        <v>0.13584379999999999</v>
      </c>
      <c r="M3424">
        <v>0.21139810000000001</v>
      </c>
      <c r="N3424">
        <v>0.32048650000000001</v>
      </c>
      <c r="O3424">
        <v>23602</v>
      </c>
    </row>
    <row r="3425" spans="1:15">
      <c r="A3425" t="s">
        <v>52</v>
      </c>
      <c r="B3425" t="s">
        <v>40</v>
      </c>
      <c r="C3425" t="s">
        <v>45</v>
      </c>
      <c r="D3425" t="s">
        <v>27</v>
      </c>
      <c r="E3425">
        <v>16</v>
      </c>
      <c r="F3425" t="str">
        <f t="shared" si="53"/>
        <v>Aggregate1-in-2May System Peak DayAll16</v>
      </c>
      <c r="G3425">
        <v>6.0800939999999999</v>
      </c>
      <c r="H3425">
        <v>9.9377870000000001</v>
      </c>
      <c r="I3425">
        <v>77.963200000000001</v>
      </c>
      <c r="J3425">
        <v>-1.385791</v>
      </c>
      <c r="K3425">
        <v>1.7121010000000001</v>
      </c>
      <c r="L3425">
        <v>3.8576920000000001</v>
      </c>
      <c r="M3425">
        <v>6.0032829999999997</v>
      </c>
      <c r="N3425">
        <v>9.1011760000000006</v>
      </c>
      <c r="O3425">
        <v>23602</v>
      </c>
    </row>
    <row r="3426" spans="1:15">
      <c r="A3426" t="s">
        <v>31</v>
      </c>
      <c r="B3426" t="s">
        <v>40</v>
      </c>
      <c r="C3426" t="s">
        <v>45</v>
      </c>
      <c r="D3426" t="s">
        <v>27</v>
      </c>
      <c r="E3426">
        <v>17</v>
      </c>
      <c r="F3426" t="str">
        <f t="shared" si="53"/>
        <v>Average Per Ton1-in-2May System Peak DayAll17</v>
      </c>
      <c r="G3426">
        <v>6.5795900000000004E-2</v>
      </c>
      <c r="H3426">
        <v>0.1075096</v>
      </c>
      <c r="I3426">
        <v>77.190600000000003</v>
      </c>
      <c r="J3426">
        <v>-1.6079300000000001E-2</v>
      </c>
      <c r="K3426">
        <v>1.80652E-2</v>
      </c>
      <c r="L3426">
        <v>4.1713600000000003E-2</v>
      </c>
      <c r="M3426">
        <v>6.5362000000000003E-2</v>
      </c>
      <c r="N3426">
        <v>9.9506499999999998E-2</v>
      </c>
      <c r="O3426">
        <v>23602</v>
      </c>
    </row>
    <row r="3427" spans="1:15">
      <c r="A3427" t="s">
        <v>29</v>
      </c>
      <c r="B3427" t="s">
        <v>40</v>
      </c>
      <c r="C3427" t="s">
        <v>45</v>
      </c>
      <c r="D3427" t="s">
        <v>27</v>
      </c>
      <c r="E3427">
        <v>17</v>
      </c>
      <c r="F3427" t="str">
        <f t="shared" si="53"/>
        <v>Average Per Premise1-in-2May System Peak DayAll17</v>
      </c>
      <c r="G3427">
        <v>0.28204249999999997</v>
      </c>
      <c r="H3427">
        <v>0.46085300000000001</v>
      </c>
      <c r="I3427">
        <v>77.190600000000003</v>
      </c>
      <c r="J3427">
        <v>-6.8925799999999995E-2</v>
      </c>
      <c r="K3427">
        <v>7.7438800000000002E-2</v>
      </c>
      <c r="L3427">
        <v>0.17881059999999999</v>
      </c>
      <c r="M3427">
        <v>0.2801823</v>
      </c>
      <c r="N3427">
        <v>0.42654690000000001</v>
      </c>
      <c r="O3427">
        <v>23602</v>
      </c>
    </row>
    <row r="3428" spans="1:15">
      <c r="A3428" t="s">
        <v>30</v>
      </c>
      <c r="B3428" t="s">
        <v>40</v>
      </c>
      <c r="C3428" t="s">
        <v>45</v>
      </c>
      <c r="D3428" t="s">
        <v>27</v>
      </c>
      <c r="E3428">
        <v>17</v>
      </c>
      <c r="F3428" t="str">
        <f t="shared" si="53"/>
        <v>Average Per Device1-in-2May System Peak DayAll17</v>
      </c>
      <c r="G3428">
        <v>0.2344097</v>
      </c>
      <c r="H3428">
        <v>0.38302180000000002</v>
      </c>
      <c r="I3428">
        <v>77.190600000000003</v>
      </c>
      <c r="J3428">
        <v>-5.7285299999999997E-2</v>
      </c>
      <c r="K3428">
        <v>6.4360600000000004E-2</v>
      </c>
      <c r="L3428">
        <v>0.1486121</v>
      </c>
      <c r="M3428">
        <v>0.23286370000000001</v>
      </c>
      <c r="N3428">
        <v>0.35450949999999998</v>
      </c>
      <c r="O3428">
        <v>23602</v>
      </c>
    </row>
    <row r="3429" spans="1:15">
      <c r="A3429" t="s">
        <v>52</v>
      </c>
      <c r="B3429" t="s">
        <v>40</v>
      </c>
      <c r="C3429" t="s">
        <v>45</v>
      </c>
      <c r="D3429" t="s">
        <v>27</v>
      </c>
      <c r="E3429">
        <v>17</v>
      </c>
      <c r="F3429" t="str">
        <f t="shared" si="53"/>
        <v>Aggregate1-in-2May System Peak DayAll17</v>
      </c>
      <c r="G3429">
        <v>6.6567660000000002</v>
      </c>
      <c r="H3429">
        <v>10.877050000000001</v>
      </c>
      <c r="I3429">
        <v>77.190600000000003</v>
      </c>
      <c r="J3429">
        <v>-1.626787</v>
      </c>
      <c r="K3429">
        <v>1.8277110000000001</v>
      </c>
      <c r="L3429">
        <v>4.2202869999999999</v>
      </c>
      <c r="M3429">
        <v>6.6128619999999998</v>
      </c>
      <c r="N3429">
        <v>10.067360000000001</v>
      </c>
      <c r="O3429">
        <v>23602</v>
      </c>
    </row>
    <row r="3430" spans="1:15">
      <c r="A3430" t="s">
        <v>31</v>
      </c>
      <c r="B3430" t="s">
        <v>40</v>
      </c>
      <c r="C3430" t="s">
        <v>45</v>
      </c>
      <c r="D3430" t="s">
        <v>27</v>
      </c>
      <c r="E3430">
        <v>18</v>
      </c>
      <c r="F3430" t="str">
        <f t="shared" si="53"/>
        <v>Average Per Ton1-in-2May System Peak DayAll18</v>
      </c>
      <c r="G3430">
        <v>7.8328999999999996E-2</v>
      </c>
      <c r="H3430">
        <v>0.11364059999999999</v>
      </c>
      <c r="I3430">
        <v>74.936999999999998</v>
      </c>
      <c r="J3430">
        <v>-1.3113700000000001E-2</v>
      </c>
      <c r="K3430">
        <v>1.54964E-2</v>
      </c>
      <c r="L3430">
        <v>3.5311599999999999E-2</v>
      </c>
      <c r="M3430">
        <v>5.5126799999999997E-2</v>
      </c>
      <c r="N3430">
        <v>8.3736900000000003E-2</v>
      </c>
      <c r="O3430">
        <v>23602</v>
      </c>
    </row>
    <row r="3431" spans="1:15">
      <c r="A3431" t="s">
        <v>29</v>
      </c>
      <c r="B3431" t="s">
        <v>40</v>
      </c>
      <c r="C3431" t="s">
        <v>45</v>
      </c>
      <c r="D3431" t="s">
        <v>27</v>
      </c>
      <c r="E3431">
        <v>18</v>
      </c>
      <c r="F3431" t="str">
        <f t="shared" si="53"/>
        <v>Average Per Premise1-in-2May System Peak DayAll18</v>
      </c>
      <c r="G3431">
        <v>0.33576689999999998</v>
      </c>
      <c r="H3431">
        <v>0.48713440000000002</v>
      </c>
      <c r="I3431">
        <v>74.936999999999998</v>
      </c>
      <c r="J3431">
        <v>-5.62135E-2</v>
      </c>
      <c r="K3431">
        <v>6.6427100000000003E-2</v>
      </c>
      <c r="L3431">
        <v>0.15136749999999999</v>
      </c>
      <c r="M3431">
        <v>0.23630799999999999</v>
      </c>
      <c r="N3431">
        <v>0.3589485</v>
      </c>
      <c r="O3431">
        <v>23602</v>
      </c>
    </row>
    <row r="3432" spans="1:15">
      <c r="A3432" t="s">
        <v>30</v>
      </c>
      <c r="B3432" t="s">
        <v>40</v>
      </c>
      <c r="C3432" t="s">
        <v>45</v>
      </c>
      <c r="D3432" t="s">
        <v>27</v>
      </c>
      <c r="E3432">
        <v>18</v>
      </c>
      <c r="F3432" t="str">
        <f t="shared" si="53"/>
        <v>Average Per Device1-in-2May System Peak DayAll18</v>
      </c>
      <c r="G3432">
        <v>0.2790609</v>
      </c>
      <c r="H3432">
        <v>0.40486470000000002</v>
      </c>
      <c r="I3432">
        <v>74.936999999999998</v>
      </c>
      <c r="J3432">
        <v>-4.6719799999999999E-2</v>
      </c>
      <c r="K3432">
        <v>5.5208500000000001E-2</v>
      </c>
      <c r="L3432">
        <v>0.12580379999999999</v>
      </c>
      <c r="M3432">
        <v>0.19639909999999999</v>
      </c>
      <c r="N3432">
        <v>0.29832750000000002</v>
      </c>
      <c r="O3432">
        <v>23602</v>
      </c>
    </row>
    <row r="3433" spans="1:15">
      <c r="A3433" t="s">
        <v>52</v>
      </c>
      <c r="B3433" t="s">
        <v>40</v>
      </c>
      <c r="C3433" t="s">
        <v>45</v>
      </c>
      <c r="D3433" t="s">
        <v>27</v>
      </c>
      <c r="E3433">
        <v>18</v>
      </c>
      <c r="F3433" t="str">
        <f t="shared" si="53"/>
        <v>Aggregate1-in-2May System Peak DayAll18</v>
      </c>
      <c r="G3433">
        <v>7.9247699999999996</v>
      </c>
      <c r="H3433">
        <v>11.497350000000001</v>
      </c>
      <c r="I3433">
        <v>74.936999999999998</v>
      </c>
      <c r="J3433">
        <v>-1.3267500000000001</v>
      </c>
      <c r="K3433">
        <v>1.567812</v>
      </c>
      <c r="L3433">
        <v>3.5725760000000002</v>
      </c>
      <c r="M3433">
        <v>5.5773409999999997</v>
      </c>
      <c r="N3433">
        <v>8.4719029999999993</v>
      </c>
      <c r="O3433">
        <v>23602</v>
      </c>
    </row>
    <row r="3434" spans="1:15">
      <c r="A3434" t="s">
        <v>31</v>
      </c>
      <c r="B3434" t="s">
        <v>40</v>
      </c>
      <c r="C3434" t="s">
        <v>45</v>
      </c>
      <c r="D3434" t="s">
        <v>27</v>
      </c>
      <c r="E3434">
        <v>19</v>
      </c>
      <c r="F3434" t="str">
        <f t="shared" si="53"/>
        <v>Average Per Ton1-in-2May System Peak DayAll19</v>
      </c>
      <c r="G3434">
        <v>0.1127025</v>
      </c>
      <c r="H3434">
        <v>0.1102093</v>
      </c>
      <c r="I3434">
        <v>73.206800000000001</v>
      </c>
      <c r="J3434">
        <v>0</v>
      </c>
      <c r="K3434">
        <v>0</v>
      </c>
      <c r="L3434">
        <v>0</v>
      </c>
      <c r="M3434">
        <v>0</v>
      </c>
      <c r="N3434">
        <v>0</v>
      </c>
      <c r="O3434">
        <v>23602</v>
      </c>
    </row>
    <row r="3435" spans="1:15">
      <c r="A3435" t="s">
        <v>29</v>
      </c>
      <c r="B3435" t="s">
        <v>40</v>
      </c>
      <c r="C3435" t="s">
        <v>45</v>
      </c>
      <c r="D3435" t="s">
        <v>27</v>
      </c>
      <c r="E3435">
        <v>19</v>
      </c>
      <c r="F3435" t="str">
        <f t="shared" si="53"/>
        <v>Average Per Premise1-in-2May System Peak DayAll19</v>
      </c>
      <c r="G3435">
        <v>0.48311320000000002</v>
      </c>
      <c r="H3435">
        <v>0.47242600000000001</v>
      </c>
      <c r="I3435">
        <v>73.206800000000001</v>
      </c>
      <c r="J3435">
        <v>0</v>
      </c>
      <c r="K3435">
        <v>0</v>
      </c>
      <c r="L3435">
        <v>0</v>
      </c>
      <c r="M3435">
        <v>0</v>
      </c>
      <c r="N3435">
        <v>0</v>
      </c>
      <c r="O3435">
        <v>23602</v>
      </c>
    </row>
    <row r="3436" spans="1:15">
      <c r="A3436" t="s">
        <v>30</v>
      </c>
      <c r="B3436" t="s">
        <v>40</v>
      </c>
      <c r="C3436" t="s">
        <v>45</v>
      </c>
      <c r="D3436" t="s">
        <v>27</v>
      </c>
      <c r="E3436">
        <v>19</v>
      </c>
      <c r="F3436" t="str">
        <f t="shared" si="53"/>
        <v>Average Per Device1-in-2May System Peak DayAll19</v>
      </c>
      <c r="G3436">
        <v>0.40152260000000001</v>
      </c>
      <c r="H3436">
        <v>0.3926403</v>
      </c>
      <c r="I3436">
        <v>73.206800000000001</v>
      </c>
      <c r="J3436">
        <v>0</v>
      </c>
      <c r="K3436">
        <v>0</v>
      </c>
      <c r="L3436">
        <v>0</v>
      </c>
      <c r="M3436">
        <v>0</v>
      </c>
      <c r="N3436">
        <v>0</v>
      </c>
      <c r="O3436">
        <v>23602</v>
      </c>
    </row>
    <row r="3437" spans="1:15">
      <c r="A3437" t="s">
        <v>52</v>
      </c>
      <c r="B3437" t="s">
        <v>40</v>
      </c>
      <c r="C3437" t="s">
        <v>45</v>
      </c>
      <c r="D3437" t="s">
        <v>27</v>
      </c>
      <c r="E3437">
        <v>19</v>
      </c>
      <c r="F3437" t="str">
        <f t="shared" si="53"/>
        <v>Aggregate1-in-2May System Peak DayAll19</v>
      </c>
      <c r="G3437">
        <v>11.40244</v>
      </c>
      <c r="H3437">
        <v>11.1502</v>
      </c>
      <c r="I3437">
        <v>73.206800000000001</v>
      </c>
      <c r="J3437">
        <v>0</v>
      </c>
      <c r="K3437">
        <v>0</v>
      </c>
      <c r="L3437">
        <v>0</v>
      </c>
      <c r="M3437">
        <v>0</v>
      </c>
      <c r="N3437">
        <v>0</v>
      </c>
      <c r="O3437">
        <v>23602</v>
      </c>
    </row>
    <row r="3438" spans="1:15">
      <c r="A3438" t="s">
        <v>31</v>
      </c>
      <c r="B3438" t="s">
        <v>40</v>
      </c>
      <c r="C3438" t="s">
        <v>45</v>
      </c>
      <c r="D3438" t="s">
        <v>27</v>
      </c>
      <c r="E3438">
        <v>20</v>
      </c>
      <c r="F3438" t="str">
        <f t="shared" si="53"/>
        <v>Average Per Ton1-in-2May System Peak DayAll20</v>
      </c>
      <c r="G3438">
        <v>0.1188628</v>
      </c>
      <c r="H3438">
        <v>0.1040732</v>
      </c>
      <c r="I3438">
        <v>67.184299999999993</v>
      </c>
      <c r="J3438">
        <v>0</v>
      </c>
      <c r="K3438">
        <v>0</v>
      </c>
      <c r="L3438">
        <v>0</v>
      </c>
      <c r="M3438">
        <v>0</v>
      </c>
      <c r="N3438">
        <v>0</v>
      </c>
      <c r="O3438">
        <v>23602</v>
      </c>
    </row>
    <row r="3439" spans="1:15">
      <c r="A3439" t="s">
        <v>29</v>
      </c>
      <c r="B3439" t="s">
        <v>40</v>
      </c>
      <c r="C3439" t="s">
        <v>45</v>
      </c>
      <c r="D3439" t="s">
        <v>27</v>
      </c>
      <c r="E3439">
        <v>20</v>
      </c>
      <c r="F3439" t="str">
        <f t="shared" si="53"/>
        <v>Average Per Premise1-in-2May System Peak DayAll20</v>
      </c>
      <c r="G3439">
        <v>0.50951999999999997</v>
      </c>
      <c r="H3439">
        <v>0.44612269999999998</v>
      </c>
      <c r="I3439">
        <v>67.184299999999993</v>
      </c>
      <c r="J3439">
        <v>0</v>
      </c>
      <c r="K3439">
        <v>0</v>
      </c>
      <c r="L3439">
        <v>0</v>
      </c>
      <c r="M3439">
        <v>0</v>
      </c>
      <c r="N3439">
        <v>0</v>
      </c>
      <c r="O3439">
        <v>23602</v>
      </c>
    </row>
    <row r="3440" spans="1:15">
      <c r="A3440" t="s">
        <v>30</v>
      </c>
      <c r="B3440" t="s">
        <v>40</v>
      </c>
      <c r="C3440" t="s">
        <v>45</v>
      </c>
      <c r="D3440" t="s">
        <v>27</v>
      </c>
      <c r="E3440">
        <v>20</v>
      </c>
      <c r="F3440" t="str">
        <f t="shared" si="53"/>
        <v>Average Per Device1-in-2May System Peak DayAll20</v>
      </c>
      <c r="G3440">
        <v>0.4234696</v>
      </c>
      <c r="H3440">
        <v>0.37077929999999998</v>
      </c>
      <c r="I3440">
        <v>67.184299999999993</v>
      </c>
      <c r="J3440">
        <v>0</v>
      </c>
      <c r="K3440">
        <v>0</v>
      </c>
      <c r="L3440">
        <v>0</v>
      </c>
      <c r="M3440">
        <v>0</v>
      </c>
      <c r="N3440">
        <v>0</v>
      </c>
      <c r="O3440">
        <v>23602</v>
      </c>
    </row>
    <row r="3441" spans="1:15">
      <c r="A3441" t="s">
        <v>52</v>
      </c>
      <c r="B3441" t="s">
        <v>40</v>
      </c>
      <c r="C3441" t="s">
        <v>45</v>
      </c>
      <c r="D3441" t="s">
        <v>27</v>
      </c>
      <c r="E3441">
        <v>20</v>
      </c>
      <c r="F3441" t="str">
        <f t="shared" si="53"/>
        <v>Aggregate1-in-2May System Peak DayAll20</v>
      </c>
      <c r="G3441">
        <v>12.025690000000001</v>
      </c>
      <c r="H3441">
        <v>10.529389999999999</v>
      </c>
      <c r="I3441">
        <v>67.184299999999993</v>
      </c>
      <c r="J3441">
        <v>0</v>
      </c>
      <c r="K3441">
        <v>0</v>
      </c>
      <c r="L3441">
        <v>0</v>
      </c>
      <c r="M3441">
        <v>0</v>
      </c>
      <c r="N3441">
        <v>0</v>
      </c>
      <c r="O3441">
        <v>23602</v>
      </c>
    </row>
    <row r="3442" spans="1:15">
      <c r="A3442" t="s">
        <v>31</v>
      </c>
      <c r="B3442" t="s">
        <v>40</v>
      </c>
      <c r="C3442" t="s">
        <v>45</v>
      </c>
      <c r="D3442" t="s">
        <v>27</v>
      </c>
      <c r="E3442">
        <v>21</v>
      </c>
      <c r="F3442" t="str">
        <f t="shared" si="53"/>
        <v>Average Per Ton1-in-2May System Peak DayAll21</v>
      </c>
      <c r="G3442">
        <v>0.1137548</v>
      </c>
      <c r="H3442">
        <v>0.1004806</v>
      </c>
      <c r="I3442">
        <v>65.189400000000006</v>
      </c>
      <c r="J3442">
        <v>0</v>
      </c>
      <c r="K3442">
        <v>0</v>
      </c>
      <c r="L3442">
        <v>0</v>
      </c>
      <c r="M3442">
        <v>0</v>
      </c>
      <c r="N3442">
        <v>0</v>
      </c>
      <c r="O3442">
        <v>23602</v>
      </c>
    </row>
    <row r="3443" spans="1:15">
      <c r="A3443" t="s">
        <v>29</v>
      </c>
      <c r="B3443" t="s">
        <v>40</v>
      </c>
      <c r="C3443" t="s">
        <v>45</v>
      </c>
      <c r="D3443" t="s">
        <v>27</v>
      </c>
      <c r="E3443">
        <v>21</v>
      </c>
      <c r="F3443" t="str">
        <f t="shared" si="53"/>
        <v>Average Per Premise1-in-2May System Peak DayAll21</v>
      </c>
      <c r="G3443">
        <v>0.48762420000000001</v>
      </c>
      <c r="H3443">
        <v>0.43072250000000001</v>
      </c>
      <c r="I3443">
        <v>65.189400000000006</v>
      </c>
      <c r="J3443">
        <v>0</v>
      </c>
      <c r="K3443">
        <v>0</v>
      </c>
      <c r="L3443">
        <v>0</v>
      </c>
      <c r="M3443">
        <v>0</v>
      </c>
      <c r="N3443">
        <v>0</v>
      </c>
      <c r="O3443">
        <v>23602</v>
      </c>
    </row>
    <row r="3444" spans="1:15">
      <c r="A3444" t="s">
        <v>30</v>
      </c>
      <c r="B3444" t="s">
        <v>40</v>
      </c>
      <c r="C3444" t="s">
        <v>45</v>
      </c>
      <c r="D3444" t="s">
        <v>27</v>
      </c>
      <c r="E3444">
        <v>21</v>
      </c>
      <c r="F3444" t="str">
        <f t="shared" si="53"/>
        <v>Average Per Device1-in-2May System Peak DayAll21</v>
      </c>
      <c r="G3444">
        <v>0.40527170000000001</v>
      </c>
      <c r="H3444">
        <v>0.35797990000000002</v>
      </c>
      <c r="I3444">
        <v>65.189400000000006</v>
      </c>
      <c r="J3444">
        <v>0</v>
      </c>
      <c r="K3444">
        <v>0</v>
      </c>
      <c r="L3444">
        <v>0</v>
      </c>
      <c r="M3444">
        <v>0</v>
      </c>
      <c r="N3444">
        <v>0</v>
      </c>
      <c r="O3444">
        <v>23602</v>
      </c>
    </row>
    <row r="3445" spans="1:15">
      <c r="A3445" t="s">
        <v>52</v>
      </c>
      <c r="B3445" t="s">
        <v>40</v>
      </c>
      <c r="C3445" t="s">
        <v>45</v>
      </c>
      <c r="D3445" t="s">
        <v>27</v>
      </c>
      <c r="E3445">
        <v>21</v>
      </c>
      <c r="F3445" t="str">
        <f t="shared" si="53"/>
        <v>Aggregate1-in-2May System Peak DayAll21</v>
      </c>
      <c r="G3445">
        <v>11.50891</v>
      </c>
      <c r="H3445">
        <v>10.16591</v>
      </c>
      <c r="I3445">
        <v>65.189400000000006</v>
      </c>
      <c r="J3445">
        <v>0</v>
      </c>
      <c r="K3445">
        <v>0</v>
      </c>
      <c r="L3445">
        <v>0</v>
      </c>
      <c r="M3445">
        <v>0</v>
      </c>
      <c r="N3445">
        <v>0</v>
      </c>
      <c r="O3445">
        <v>23602</v>
      </c>
    </row>
    <row r="3446" spans="1:15">
      <c r="A3446" t="s">
        <v>31</v>
      </c>
      <c r="B3446" t="s">
        <v>40</v>
      </c>
      <c r="C3446" t="s">
        <v>45</v>
      </c>
      <c r="D3446" t="s">
        <v>27</v>
      </c>
      <c r="E3446">
        <v>22</v>
      </c>
      <c r="F3446" t="str">
        <f t="shared" si="53"/>
        <v>Average Per Ton1-in-2May System Peak DayAll22</v>
      </c>
      <c r="G3446">
        <v>9.9369799999999994E-2</v>
      </c>
      <c r="H3446">
        <v>9.0360700000000002E-2</v>
      </c>
      <c r="I3446">
        <v>62.840600000000002</v>
      </c>
      <c r="J3446">
        <v>0</v>
      </c>
      <c r="K3446">
        <v>0</v>
      </c>
      <c r="L3446">
        <v>0</v>
      </c>
      <c r="M3446">
        <v>0</v>
      </c>
      <c r="N3446">
        <v>0</v>
      </c>
      <c r="O3446">
        <v>23602</v>
      </c>
    </row>
    <row r="3447" spans="1:15">
      <c r="A3447" t="s">
        <v>29</v>
      </c>
      <c r="B3447" t="s">
        <v>40</v>
      </c>
      <c r="C3447" t="s">
        <v>45</v>
      </c>
      <c r="D3447" t="s">
        <v>27</v>
      </c>
      <c r="E3447">
        <v>22</v>
      </c>
      <c r="F3447" t="str">
        <f t="shared" si="53"/>
        <v>Average Per Premise1-in-2May System Peak DayAll22</v>
      </c>
      <c r="G3447">
        <v>0.42596079999999997</v>
      </c>
      <c r="H3447">
        <v>0.38734249999999998</v>
      </c>
      <c r="I3447">
        <v>62.840600000000002</v>
      </c>
      <c r="J3447">
        <v>0</v>
      </c>
      <c r="K3447">
        <v>0</v>
      </c>
      <c r="L3447">
        <v>0</v>
      </c>
      <c r="M3447">
        <v>0</v>
      </c>
      <c r="N3447">
        <v>0</v>
      </c>
      <c r="O3447">
        <v>23602</v>
      </c>
    </row>
    <row r="3448" spans="1:15">
      <c r="A3448" t="s">
        <v>30</v>
      </c>
      <c r="B3448" t="s">
        <v>40</v>
      </c>
      <c r="C3448" t="s">
        <v>45</v>
      </c>
      <c r="D3448" t="s">
        <v>27</v>
      </c>
      <c r="E3448">
        <v>22</v>
      </c>
      <c r="F3448" t="str">
        <f t="shared" si="53"/>
        <v>Average Per Device1-in-2May System Peak DayAll22</v>
      </c>
      <c r="G3448">
        <v>0.35402230000000001</v>
      </c>
      <c r="H3448">
        <v>0.32192609999999999</v>
      </c>
      <c r="I3448">
        <v>62.840600000000002</v>
      </c>
      <c r="J3448">
        <v>0</v>
      </c>
      <c r="K3448">
        <v>0</v>
      </c>
      <c r="L3448">
        <v>0</v>
      </c>
      <c r="M3448">
        <v>0</v>
      </c>
      <c r="N3448">
        <v>0</v>
      </c>
      <c r="O3448">
        <v>23602</v>
      </c>
    </row>
    <row r="3449" spans="1:15">
      <c r="A3449" t="s">
        <v>52</v>
      </c>
      <c r="B3449" t="s">
        <v>40</v>
      </c>
      <c r="C3449" t="s">
        <v>45</v>
      </c>
      <c r="D3449" t="s">
        <v>27</v>
      </c>
      <c r="E3449">
        <v>22</v>
      </c>
      <c r="F3449" t="str">
        <f t="shared" si="53"/>
        <v>Aggregate1-in-2May System Peak DayAll22</v>
      </c>
      <c r="G3449">
        <v>10.05353</v>
      </c>
      <c r="H3449">
        <v>9.1420580000000005</v>
      </c>
      <c r="I3449">
        <v>62.840600000000002</v>
      </c>
      <c r="J3449">
        <v>0</v>
      </c>
      <c r="K3449">
        <v>0</v>
      </c>
      <c r="L3449">
        <v>0</v>
      </c>
      <c r="M3449">
        <v>0</v>
      </c>
      <c r="N3449">
        <v>0</v>
      </c>
      <c r="O3449">
        <v>23602</v>
      </c>
    </row>
    <row r="3450" spans="1:15">
      <c r="A3450" t="s">
        <v>31</v>
      </c>
      <c r="B3450" t="s">
        <v>40</v>
      </c>
      <c r="C3450" t="s">
        <v>45</v>
      </c>
      <c r="D3450" t="s">
        <v>27</v>
      </c>
      <c r="E3450">
        <v>23</v>
      </c>
      <c r="F3450" t="str">
        <f t="shared" si="53"/>
        <v>Average Per Ton1-in-2May System Peak DayAll23</v>
      </c>
      <c r="G3450">
        <v>8.0685499999999993E-2</v>
      </c>
      <c r="H3450">
        <v>7.5109800000000004E-2</v>
      </c>
      <c r="I3450">
        <v>61.0899</v>
      </c>
      <c r="J3450">
        <v>0</v>
      </c>
      <c r="K3450">
        <v>0</v>
      </c>
      <c r="L3450">
        <v>0</v>
      </c>
      <c r="M3450">
        <v>0</v>
      </c>
      <c r="N3450">
        <v>0</v>
      </c>
      <c r="O3450">
        <v>23602</v>
      </c>
    </row>
    <row r="3451" spans="1:15">
      <c r="A3451" t="s">
        <v>29</v>
      </c>
      <c r="B3451" t="s">
        <v>40</v>
      </c>
      <c r="C3451" t="s">
        <v>45</v>
      </c>
      <c r="D3451" t="s">
        <v>27</v>
      </c>
      <c r="E3451">
        <v>23</v>
      </c>
      <c r="F3451" t="str">
        <f t="shared" si="53"/>
        <v>Average Per Premise1-in-2May System Peak DayAll23</v>
      </c>
      <c r="G3451">
        <v>0.34586850000000002</v>
      </c>
      <c r="H3451">
        <v>0.32196760000000002</v>
      </c>
      <c r="I3451">
        <v>61.0899</v>
      </c>
      <c r="J3451">
        <v>0</v>
      </c>
      <c r="K3451">
        <v>0</v>
      </c>
      <c r="L3451">
        <v>0</v>
      </c>
      <c r="M3451">
        <v>0</v>
      </c>
      <c r="N3451">
        <v>0</v>
      </c>
      <c r="O3451">
        <v>23602</v>
      </c>
    </row>
    <row r="3452" spans="1:15">
      <c r="A3452" t="s">
        <v>30</v>
      </c>
      <c r="B3452" t="s">
        <v>40</v>
      </c>
      <c r="C3452" t="s">
        <v>45</v>
      </c>
      <c r="D3452" t="s">
        <v>27</v>
      </c>
      <c r="E3452">
        <v>23</v>
      </c>
      <c r="F3452" t="str">
        <f t="shared" si="53"/>
        <v>Average Per Device1-in-2May System Peak DayAll23</v>
      </c>
      <c r="G3452">
        <v>0.2874564</v>
      </c>
      <c r="H3452">
        <v>0.2675921</v>
      </c>
      <c r="I3452">
        <v>61.0899</v>
      </c>
      <c r="J3452">
        <v>0</v>
      </c>
      <c r="K3452">
        <v>0</v>
      </c>
      <c r="L3452">
        <v>0</v>
      </c>
      <c r="M3452">
        <v>0</v>
      </c>
      <c r="N3452">
        <v>0</v>
      </c>
      <c r="O3452">
        <v>23602</v>
      </c>
    </row>
    <row r="3453" spans="1:15">
      <c r="A3453" t="s">
        <v>52</v>
      </c>
      <c r="B3453" t="s">
        <v>40</v>
      </c>
      <c r="C3453" t="s">
        <v>45</v>
      </c>
      <c r="D3453" t="s">
        <v>27</v>
      </c>
      <c r="E3453">
        <v>23</v>
      </c>
      <c r="F3453" t="str">
        <f t="shared" si="53"/>
        <v>Aggregate1-in-2May System Peak DayAll23</v>
      </c>
      <c r="G3453">
        <v>8.1631879999999999</v>
      </c>
      <c r="H3453">
        <v>7.5990789999999997</v>
      </c>
      <c r="I3453">
        <v>61.0899</v>
      </c>
      <c r="J3453">
        <v>0</v>
      </c>
      <c r="K3453">
        <v>0</v>
      </c>
      <c r="L3453">
        <v>0</v>
      </c>
      <c r="M3453">
        <v>0</v>
      </c>
      <c r="N3453">
        <v>0</v>
      </c>
      <c r="O3453">
        <v>23602</v>
      </c>
    </row>
    <row r="3454" spans="1:15">
      <c r="A3454" t="s">
        <v>31</v>
      </c>
      <c r="B3454" t="s">
        <v>40</v>
      </c>
      <c r="C3454" t="s">
        <v>45</v>
      </c>
      <c r="D3454" t="s">
        <v>27</v>
      </c>
      <c r="E3454">
        <v>24</v>
      </c>
      <c r="F3454" t="str">
        <f t="shared" si="53"/>
        <v>Average Per Ton1-in-2May System Peak DayAll24</v>
      </c>
      <c r="G3454">
        <v>6.4715700000000001E-2</v>
      </c>
      <c r="H3454">
        <v>6.0743900000000003E-2</v>
      </c>
      <c r="I3454">
        <v>60.325699999999998</v>
      </c>
      <c r="J3454">
        <v>0</v>
      </c>
      <c r="K3454">
        <v>0</v>
      </c>
      <c r="L3454">
        <v>0</v>
      </c>
      <c r="M3454">
        <v>0</v>
      </c>
      <c r="N3454">
        <v>0</v>
      </c>
      <c r="O3454">
        <v>23602</v>
      </c>
    </row>
    <row r="3455" spans="1:15">
      <c r="A3455" t="s">
        <v>29</v>
      </c>
      <c r="B3455" t="s">
        <v>40</v>
      </c>
      <c r="C3455" t="s">
        <v>45</v>
      </c>
      <c r="D3455" t="s">
        <v>27</v>
      </c>
      <c r="E3455">
        <v>24</v>
      </c>
      <c r="F3455" t="str">
        <f t="shared" si="53"/>
        <v>Average Per Premise1-in-2May System Peak DayAll24</v>
      </c>
      <c r="G3455">
        <v>0.27741199999999999</v>
      </c>
      <c r="H3455">
        <v>0.26038630000000001</v>
      </c>
      <c r="I3455">
        <v>60.325699999999998</v>
      </c>
      <c r="J3455">
        <v>0</v>
      </c>
      <c r="K3455">
        <v>0</v>
      </c>
      <c r="L3455">
        <v>0</v>
      </c>
      <c r="M3455">
        <v>0</v>
      </c>
      <c r="N3455">
        <v>0</v>
      </c>
      <c r="O3455">
        <v>23602</v>
      </c>
    </row>
    <row r="3456" spans="1:15">
      <c r="A3456" t="s">
        <v>30</v>
      </c>
      <c r="B3456" t="s">
        <v>40</v>
      </c>
      <c r="C3456" t="s">
        <v>45</v>
      </c>
      <c r="D3456" t="s">
        <v>27</v>
      </c>
      <c r="E3456">
        <v>24</v>
      </c>
      <c r="F3456" t="str">
        <f t="shared" si="53"/>
        <v>Average Per Device1-in-2May System Peak DayAll24</v>
      </c>
      <c r="G3456">
        <v>0.23056119999999999</v>
      </c>
      <c r="H3456">
        <v>0.21641099999999999</v>
      </c>
      <c r="I3456">
        <v>60.325699999999998</v>
      </c>
      <c r="J3456">
        <v>0</v>
      </c>
      <c r="K3456">
        <v>0</v>
      </c>
      <c r="L3456">
        <v>0</v>
      </c>
      <c r="M3456">
        <v>0</v>
      </c>
      <c r="N3456">
        <v>0</v>
      </c>
      <c r="O3456">
        <v>23602</v>
      </c>
    </row>
    <row r="3457" spans="1:15">
      <c r="A3457" t="s">
        <v>52</v>
      </c>
      <c r="B3457" t="s">
        <v>40</v>
      </c>
      <c r="C3457" t="s">
        <v>45</v>
      </c>
      <c r="D3457" t="s">
        <v>27</v>
      </c>
      <c r="E3457">
        <v>24</v>
      </c>
      <c r="F3457" t="str">
        <f t="shared" si="53"/>
        <v>Aggregate1-in-2May System Peak DayAll24</v>
      </c>
      <c r="G3457">
        <v>6.5474769999999998</v>
      </c>
      <c r="H3457">
        <v>6.1456390000000001</v>
      </c>
      <c r="I3457">
        <v>60.325699999999998</v>
      </c>
      <c r="J3457">
        <v>0</v>
      </c>
      <c r="K3457">
        <v>0</v>
      </c>
      <c r="L3457">
        <v>0</v>
      </c>
      <c r="M3457">
        <v>0</v>
      </c>
      <c r="N3457">
        <v>0</v>
      </c>
      <c r="O3457">
        <v>23602</v>
      </c>
    </row>
    <row r="3458" spans="1:15">
      <c r="A3458" t="s">
        <v>31</v>
      </c>
      <c r="B3458" t="s">
        <v>40</v>
      </c>
      <c r="C3458" t="s">
        <v>53</v>
      </c>
      <c r="D3458" t="s">
        <v>33</v>
      </c>
      <c r="E3458" s="9">
        <v>1</v>
      </c>
      <c r="F3458" t="str">
        <f t="shared" si="53"/>
        <v>Average Per Ton1-in-2October System Peak Day100% Cycling1</v>
      </c>
      <c r="G3458">
        <v>0.1261968</v>
      </c>
      <c r="H3458">
        <v>0.1261968</v>
      </c>
      <c r="I3458">
        <v>61.082000000000001</v>
      </c>
      <c r="J3458">
        <v>0</v>
      </c>
      <c r="K3458">
        <v>0</v>
      </c>
      <c r="L3458">
        <v>0</v>
      </c>
      <c r="M3458">
        <v>0</v>
      </c>
      <c r="N3458">
        <v>0</v>
      </c>
      <c r="O3458">
        <v>11444</v>
      </c>
    </row>
    <row r="3459" spans="1:15">
      <c r="A3459" t="s">
        <v>29</v>
      </c>
      <c r="B3459" t="s">
        <v>40</v>
      </c>
      <c r="C3459" t="s">
        <v>53</v>
      </c>
      <c r="D3459" t="s">
        <v>33</v>
      </c>
      <c r="E3459" s="9">
        <v>1</v>
      </c>
      <c r="F3459" t="str">
        <f t="shared" ref="F3459:F3522" si="54">CONCATENATE(A3459,B3459,C3459,D3459,E3459)</f>
        <v>Average Per Premise1-in-2October System Peak Day100% Cycling1</v>
      </c>
      <c r="G3459">
        <v>0.56393210000000005</v>
      </c>
      <c r="H3459">
        <v>0.56393210000000005</v>
      </c>
      <c r="I3459">
        <v>61.082000000000001</v>
      </c>
      <c r="J3459">
        <v>0</v>
      </c>
      <c r="K3459">
        <v>0</v>
      </c>
      <c r="L3459">
        <v>0</v>
      </c>
      <c r="M3459">
        <v>0</v>
      </c>
      <c r="N3459">
        <v>0</v>
      </c>
      <c r="O3459">
        <v>11444</v>
      </c>
    </row>
    <row r="3460" spans="1:15">
      <c r="A3460" t="s">
        <v>30</v>
      </c>
      <c r="B3460" t="s">
        <v>40</v>
      </c>
      <c r="C3460" t="s">
        <v>53</v>
      </c>
      <c r="D3460" t="s">
        <v>33</v>
      </c>
      <c r="E3460" s="9">
        <v>1</v>
      </c>
      <c r="F3460" t="str">
        <f t="shared" si="54"/>
        <v>Average Per Device1-in-2October System Peak Day100% Cycling1</v>
      </c>
      <c r="G3460">
        <v>0.4574453</v>
      </c>
      <c r="H3460">
        <v>0.4574453</v>
      </c>
      <c r="I3460">
        <v>61.082000000000001</v>
      </c>
      <c r="J3460">
        <v>0</v>
      </c>
      <c r="K3460">
        <v>0</v>
      </c>
      <c r="L3460">
        <v>0</v>
      </c>
      <c r="M3460">
        <v>0</v>
      </c>
      <c r="N3460">
        <v>0</v>
      </c>
      <c r="O3460">
        <v>11444</v>
      </c>
    </row>
    <row r="3461" spans="1:15">
      <c r="A3461" t="s">
        <v>52</v>
      </c>
      <c r="B3461" t="s">
        <v>40</v>
      </c>
      <c r="C3461" t="s">
        <v>53</v>
      </c>
      <c r="D3461" t="s">
        <v>33</v>
      </c>
      <c r="E3461" s="9">
        <v>1</v>
      </c>
      <c r="F3461" t="str">
        <f t="shared" si="54"/>
        <v>Aggregate1-in-2October System Peak Day100% Cycling1</v>
      </c>
      <c r="G3461">
        <v>6.4536389999999999</v>
      </c>
      <c r="H3461">
        <v>6.4536389999999999</v>
      </c>
      <c r="I3461">
        <v>61.082000000000001</v>
      </c>
      <c r="J3461">
        <v>0</v>
      </c>
      <c r="K3461">
        <v>0</v>
      </c>
      <c r="L3461">
        <v>0</v>
      </c>
      <c r="M3461">
        <v>0</v>
      </c>
      <c r="N3461">
        <v>0</v>
      </c>
      <c r="O3461">
        <v>11444</v>
      </c>
    </row>
    <row r="3462" spans="1:15">
      <c r="A3462" t="s">
        <v>31</v>
      </c>
      <c r="B3462" t="s">
        <v>40</v>
      </c>
      <c r="C3462" t="s">
        <v>53</v>
      </c>
      <c r="D3462" t="s">
        <v>33</v>
      </c>
      <c r="E3462" s="9">
        <v>2</v>
      </c>
      <c r="F3462" t="str">
        <f t="shared" si="54"/>
        <v>Average Per Ton1-in-2October System Peak Day100% Cycling2</v>
      </c>
      <c r="G3462">
        <v>0.1081223</v>
      </c>
      <c r="H3462">
        <v>0.1081223</v>
      </c>
      <c r="I3462">
        <v>62.066499999999998</v>
      </c>
      <c r="J3462">
        <v>0</v>
      </c>
      <c r="K3462">
        <v>0</v>
      </c>
      <c r="L3462">
        <v>0</v>
      </c>
      <c r="M3462">
        <v>0</v>
      </c>
      <c r="N3462">
        <v>0</v>
      </c>
      <c r="O3462">
        <v>11444</v>
      </c>
    </row>
    <row r="3463" spans="1:15">
      <c r="A3463" t="s">
        <v>29</v>
      </c>
      <c r="B3463" t="s">
        <v>40</v>
      </c>
      <c r="C3463" t="s">
        <v>53</v>
      </c>
      <c r="D3463" t="s">
        <v>33</v>
      </c>
      <c r="E3463" s="9">
        <v>2</v>
      </c>
      <c r="F3463" t="str">
        <f t="shared" si="54"/>
        <v>Average Per Premise1-in-2October System Peak Day100% Cycling2</v>
      </c>
      <c r="G3463">
        <v>0.48316350000000002</v>
      </c>
      <c r="H3463">
        <v>0.48316350000000002</v>
      </c>
      <c r="I3463">
        <v>62.066499999999998</v>
      </c>
      <c r="J3463">
        <v>0</v>
      </c>
      <c r="K3463">
        <v>0</v>
      </c>
      <c r="L3463">
        <v>0</v>
      </c>
      <c r="M3463">
        <v>0</v>
      </c>
      <c r="N3463">
        <v>0</v>
      </c>
      <c r="O3463">
        <v>11444</v>
      </c>
    </row>
    <row r="3464" spans="1:15">
      <c r="A3464" t="s">
        <v>30</v>
      </c>
      <c r="B3464" t="s">
        <v>40</v>
      </c>
      <c r="C3464" t="s">
        <v>53</v>
      </c>
      <c r="D3464" t="s">
        <v>33</v>
      </c>
      <c r="E3464" s="9">
        <v>2</v>
      </c>
      <c r="F3464" t="str">
        <f t="shared" si="54"/>
        <v>Average Per Device1-in-2October System Peak Day100% Cycling2</v>
      </c>
      <c r="G3464">
        <v>0.3919282</v>
      </c>
      <c r="H3464">
        <v>0.3919282</v>
      </c>
      <c r="I3464">
        <v>62.066499999999998</v>
      </c>
      <c r="J3464">
        <v>0</v>
      </c>
      <c r="K3464">
        <v>0</v>
      </c>
      <c r="L3464">
        <v>0</v>
      </c>
      <c r="M3464">
        <v>0</v>
      </c>
      <c r="N3464">
        <v>0</v>
      </c>
      <c r="O3464">
        <v>11444</v>
      </c>
    </row>
    <row r="3465" spans="1:15">
      <c r="A3465" t="s">
        <v>52</v>
      </c>
      <c r="B3465" t="s">
        <v>40</v>
      </c>
      <c r="C3465" t="s">
        <v>53</v>
      </c>
      <c r="D3465" t="s">
        <v>33</v>
      </c>
      <c r="E3465" s="9">
        <v>2</v>
      </c>
      <c r="F3465" t="str">
        <f t="shared" si="54"/>
        <v>Aggregate1-in-2October System Peak Day100% Cycling2</v>
      </c>
      <c r="G3465">
        <v>5.5293229999999998</v>
      </c>
      <c r="H3465">
        <v>5.5293229999999998</v>
      </c>
      <c r="I3465">
        <v>62.066499999999998</v>
      </c>
      <c r="J3465">
        <v>0</v>
      </c>
      <c r="K3465">
        <v>0</v>
      </c>
      <c r="L3465">
        <v>0</v>
      </c>
      <c r="M3465">
        <v>0</v>
      </c>
      <c r="N3465">
        <v>0</v>
      </c>
      <c r="O3465">
        <v>11444</v>
      </c>
    </row>
    <row r="3466" spans="1:15">
      <c r="A3466" t="s">
        <v>31</v>
      </c>
      <c r="B3466" t="s">
        <v>40</v>
      </c>
      <c r="C3466" t="s">
        <v>53</v>
      </c>
      <c r="D3466" t="s">
        <v>33</v>
      </c>
      <c r="E3466" s="9">
        <v>3</v>
      </c>
      <c r="F3466" t="str">
        <f t="shared" si="54"/>
        <v>Average Per Ton1-in-2October System Peak Day100% Cycling3</v>
      </c>
      <c r="G3466">
        <v>0.1006214</v>
      </c>
      <c r="H3466">
        <v>0.1006214</v>
      </c>
      <c r="I3466">
        <v>59.390500000000003</v>
      </c>
      <c r="J3466">
        <v>0</v>
      </c>
      <c r="K3466">
        <v>0</v>
      </c>
      <c r="L3466">
        <v>0</v>
      </c>
      <c r="M3466">
        <v>0</v>
      </c>
      <c r="N3466">
        <v>0</v>
      </c>
      <c r="O3466">
        <v>11444</v>
      </c>
    </row>
    <row r="3467" spans="1:15">
      <c r="A3467" t="s">
        <v>29</v>
      </c>
      <c r="B3467" t="s">
        <v>40</v>
      </c>
      <c r="C3467" t="s">
        <v>53</v>
      </c>
      <c r="D3467" t="s">
        <v>33</v>
      </c>
      <c r="E3467" s="9">
        <v>3</v>
      </c>
      <c r="F3467" t="str">
        <f t="shared" si="54"/>
        <v>Average Per Premise1-in-2October System Peak Day100% Cycling3</v>
      </c>
      <c r="G3467">
        <v>0.4496444</v>
      </c>
      <c r="H3467">
        <v>0.4496444</v>
      </c>
      <c r="I3467">
        <v>59.390500000000003</v>
      </c>
      <c r="J3467">
        <v>0</v>
      </c>
      <c r="K3467">
        <v>0</v>
      </c>
      <c r="L3467">
        <v>0</v>
      </c>
      <c r="M3467">
        <v>0</v>
      </c>
      <c r="N3467">
        <v>0</v>
      </c>
      <c r="O3467">
        <v>11444</v>
      </c>
    </row>
    <row r="3468" spans="1:15">
      <c r="A3468" t="s">
        <v>30</v>
      </c>
      <c r="B3468" t="s">
        <v>40</v>
      </c>
      <c r="C3468" t="s">
        <v>53</v>
      </c>
      <c r="D3468" t="s">
        <v>33</v>
      </c>
      <c r="E3468" s="9">
        <v>3</v>
      </c>
      <c r="F3468" t="str">
        <f t="shared" si="54"/>
        <v>Average Per Device1-in-2October System Peak Day100% Cycling3</v>
      </c>
      <c r="G3468">
        <v>0.36473850000000002</v>
      </c>
      <c r="H3468">
        <v>0.36473850000000002</v>
      </c>
      <c r="I3468">
        <v>59.390500000000003</v>
      </c>
      <c r="J3468">
        <v>0</v>
      </c>
      <c r="K3468">
        <v>0</v>
      </c>
      <c r="L3468">
        <v>0</v>
      </c>
      <c r="M3468">
        <v>0</v>
      </c>
      <c r="N3468">
        <v>0</v>
      </c>
      <c r="O3468">
        <v>11444</v>
      </c>
    </row>
    <row r="3469" spans="1:15">
      <c r="A3469" t="s">
        <v>52</v>
      </c>
      <c r="B3469" t="s">
        <v>40</v>
      </c>
      <c r="C3469" t="s">
        <v>53</v>
      </c>
      <c r="D3469" t="s">
        <v>33</v>
      </c>
      <c r="E3469" s="9">
        <v>3</v>
      </c>
      <c r="F3469" t="str">
        <f t="shared" si="54"/>
        <v>Aggregate1-in-2October System Peak Day100% Cycling3</v>
      </c>
      <c r="G3469">
        <v>5.1457300000000004</v>
      </c>
      <c r="H3469">
        <v>5.1457300000000004</v>
      </c>
      <c r="I3469">
        <v>59.390500000000003</v>
      </c>
      <c r="J3469">
        <v>0</v>
      </c>
      <c r="K3469">
        <v>0</v>
      </c>
      <c r="L3469">
        <v>0</v>
      </c>
      <c r="M3469">
        <v>0</v>
      </c>
      <c r="N3469">
        <v>0</v>
      </c>
      <c r="O3469">
        <v>11444</v>
      </c>
    </row>
    <row r="3470" spans="1:15">
      <c r="A3470" t="s">
        <v>31</v>
      </c>
      <c r="B3470" t="s">
        <v>40</v>
      </c>
      <c r="C3470" t="s">
        <v>53</v>
      </c>
      <c r="D3470" t="s">
        <v>33</v>
      </c>
      <c r="E3470" s="9">
        <v>4</v>
      </c>
      <c r="F3470" t="str">
        <f t="shared" si="54"/>
        <v>Average Per Ton1-in-2October System Peak Day100% Cycling4</v>
      </c>
      <c r="G3470">
        <v>9.1534299999999999E-2</v>
      </c>
      <c r="H3470">
        <v>9.1534299999999999E-2</v>
      </c>
      <c r="I3470">
        <v>60.539299999999997</v>
      </c>
      <c r="J3470">
        <v>0</v>
      </c>
      <c r="K3470">
        <v>0</v>
      </c>
      <c r="L3470">
        <v>0</v>
      </c>
      <c r="M3470">
        <v>0</v>
      </c>
      <c r="N3470">
        <v>0</v>
      </c>
      <c r="O3470">
        <v>11444</v>
      </c>
    </row>
    <row r="3471" spans="1:15">
      <c r="A3471" t="s">
        <v>29</v>
      </c>
      <c r="B3471" t="s">
        <v>40</v>
      </c>
      <c r="C3471" t="s">
        <v>53</v>
      </c>
      <c r="D3471" t="s">
        <v>33</v>
      </c>
      <c r="E3471" s="9">
        <v>4</v>
      </c>
      <c r="F3471" t="str">
        <f t="shared" si="54"/>
        <v>Average Per Premise1-in-2October System Peak Day100% Cycling4</v>
      </c>
      <c r="G3471">
        <v>0.40903669999999998</v>
      </c>
      <c r="H3471">
        <v>0.40903669999999998</v>
      </c>
      <c r="I3471">
        <v>60.539299999999997</v>
      </c>
      <c r="J3471">
        <v>0</v>
      </c>
      <c r="K3471">
        <v>0</v>
      </c>
      <c r="L3471">
        <v>0</v>
      </c>
      <c r="M3471">
        <v>0</v>
      </c>
      <c r="N3471">
        <v>0</v>
      </c>
      <c r="O3471">
        <v>11444</v>
      </c>
    </row>
    <row r="3472" spans="1:15">
      <c r="A3472" t="s">
        <v>30</v>
      </c>
      <c r="B3472" t="s">
        <v>40</v>
      </c>
      <c r="C3472" t="s">
        <v>53</v>
      </c>
      <c r="D3472" t="s">
        <v>33</v>
      </c>
      <c r="E3472" s="9">
        <v>4</v>
      </c>
      <c r="F3472" t="str">
        <f t="shared" si="54"/>
        <v>Average Per Device1-in-2October System Peak Day100% Cycling4</v>
      </c>
      <c r="G3472">
        <v>0.3317987</v>
      </c>
      <c r="H3472">
        <v>0.3317987</v>
      </c>
      <c r="I3472">
        <v>60.539299999999997</v>
      </c>
      <c r="J3472">
        <v>0</v>
      </c>
      <c r="K3472">
        <v>0</v>
      </c>
      <c r="L3472">
        <v>0</v>
      </c>
      <c r="M3472">
        <v>0</v>
      </c>
      <c r="N3472">
        <v>0</v>
      </c>
      <c r="O3472">
        <v>11444</v>
      </c>
    </row>
    <row r="3473" spans="1:15">
      <c r="A3473" t="s">
        <v>52</v>
      </c>
      <c r="B3473" t="s">
        <v>40</v>
      </c>
      <c r="C3473" t="s">
        <v>53</v>
      </c>
      <c r="D3473" t="s">
        <v>33</v>
      </c>
      <c r="E3473" s="9">
        <v>4</v>
      </c>
      <c r="F3473" t="str">
        <f t="shared" si="54"/>
        <v>Aggregate1-in-2October System Peak Day100% Cycling4</v>
      </c>
      <c r="G3473">
        <v>4.6810159999999996</v>
      </c>
      <c r="H3473">
        <v>4.6810159999999996</v>
      </c>
      <c r="I3473">
        <v>60.539299999999997</v>
      </c>
      <c r="J3473">
        <v>0</v>
      </c>
      <c r="K3473">
        <v>0</v>
      </c>
      <c r="L3473">
        <v>0</v>
      </c>
      <c r="M3473">
        <v>0</v>
      </c>
      <c r="N3473">
        <v>0</v>
      </c>
      <c r="O3473">
        <v>11444</v>
      </c>
    </row>
    <row r="3474" spans="1:15">
      <c r="A3474" t="s">
        <v>31</v>
      </c>
      <c r="B3474" t="s">
        <v>40</v>
      </c>
      <c r="C3474" t="s">
        <v>53</v>
      </c>
      <c r="D3474" t="s">
        <v>33</v>
      </c>
      <c r="E3474" s="9">
        <v>5</v>
      </c>
      <c r="F3474" t="str">
        <f t="shared" si="54"/>
        <v>Average Per Ton1-in-2October System Peak Day100% Cycling5</v>
      </c>
      <c r="G3474">
        <v>9.0033600000000005E-2</v>
      </c>
      <c r="H3474">
        <v>9.0033600000000005E-2</v>
      </c>
      <c r="I3474">
        <v>59.156199999999998</v>
      </c>
      <c r="J3474">
        <v>0</v>
      </c>
      <c r="K3474">
        <v>0</v>
      </c>
      <c r="L3474">
        <v>0</v>
      </c>
      <c r="M3474">
        <v>0</v>
      </c>
      <c r="N3474">
        <v>0</v>
      </c>
      <c r="O3474">
        <v>11444</v>
      </c>
    </row>
    <row r="3475" spans="1:15">
      <c r="A3475" t="s">
        <v>29</v>
      </c>
      <c r="B3475" t="s">
        <v>40</v>
      </c>
      <c r="C3475" t="s">
        <v>53</v>
      </c>
      <c r="D3475" t="s">
        <v>33</v>
      </c>
      <c r="E3475" s="9">
        <v>5</v>
      </c>
      <c r="F3475" t="str">
        <f t="shared" si="54"/>
        <v>Average Per Premise1-in-2October System Peak Day100% Cycling5</v>
      </c>
      <c r="G3475">
        <v>0.40233089999999999</v>
      </c>
      <c r="H3475">
        <v>0.40233089999999999</v>
      </c>
      <c r="I3475">
        <v>59.156199999999998</v>
      </c>
      <c r="J3475">
        <v>0</v>
      </c>
      <c r="K3475">
        <v>0</v>
      </c>
      <c r="L3475">
        <v>0</v>
      </c>
      <c r="M3475">
        <v>0</v>
      </c>
      <c r="N3475">
        <v>0</v>
      </c>
      <c r="O3475">
        <v>11444</v>
      </c>
    </row>
    <row r="3476" spans="1:15">
      <c r="A3476" t="s">
        <v>30</v>
      </c>
      <c r="B3476" t="s">
        <v>40</v>
      </c>
      <c r="C3476" t="s">
        <v>53</v>
      </c>
      <c r="D3476" t="s">
        <v>33</v>
      </c>
      <c r="E3476" s="9">
        <v>5</v>
      </c>
      <c r="F3476" t="str">
        <f t="shared" si="54"/>
        <v>Average Per Device1-in-2October System Peak Day100% Cycling5</v>
      </c>
      <c r="G3476">
        <v>0.32635920000000002</v>
      </c>
      <c r="H3476">
        <v>0.32635920000000002</v>
      </c>
      <c r="I3476">
        <v>59.156199999999998</v>
      </c>
      <c r="J3476">
        <v>0</v>
      </c>
      <c r="K3476">
        <v>0</v>
      </c>
      <c r="L3476">
        <v>0</v>
      </c>
      <c r="M3476">
        <v>0</v>
      </c>
      <c r="N3476">
        <v>0</v>
      </c>
      <c r="O3476">
        <v>11444</v>
      </c>
    </row>
    <row r="3477" spans="1:15">
      <c r="A3477" t="s">
        <v>52</v>
      </c>
      <c r="B3477" t="s">
        <v>40</v>
      </c>
      <c r="C3477" t="s">
        <v>53</v>
      </c>
      <c r="D3477" t="s">
        <v>33</v>
      </c>
      <c r="E3477" s="9">
        <v>5</v>
      </c>
      <c r="F3477" t="str">
        <f t="shared" si="54"/>
        <v>Aggregate1-in-2October System Peak Day100% Cycling5</v>
      </c>
      <c r="G3477">
        <v>4.6042750000000003</v>
      </c>
      <c r="H3477">
        <v>4.6042750000000003</v>
      </c>
      <c r="I3477">
        <v>59.156199999999998</v>
      </c>
      <c r="J3477">
        <v>0</v>
      </c>
      <c r="K3477">
        <v>0</v>
      </c>
      <c r="L3477">
        <v>0</v>
      </c>
      <c r="M3477">
        <v>0</v>
      </c>
      <c r="N3477">
        <v>0</v>
      </c>
      <c r="O3477">
        <v>11444</v>
      </c>
    </row>
    <row r="3478" spans="1:15">
      <c r="A3478" t="s">
        <v>31</v>
      </c>
      <c r="B3478" t="s">
        <v>40</v>
      </c>
      <c r="C3478" t="s">
        <v>53</v>
      </c>
      <c r="D3478" t="s">
        <v>33</v>
      </c>
      <c r="E3478" s="9">
        <v>6</v>
      </c>
      <c r="F3478" t="str">
        <f t="shared" si="54"/>
        <v>Average Per Ton1-in-2October System Peak Day100% Cycling6</v>
      </c>
      <c r="G3478">
        <v>9.4648700000000002E-2</v>
      </c>
      <c r="H3478">
        <v>9.4648700000000002E-2</v>
      </c>
      <c r="I3478">
        <v>59.5869</v>
      </c>
      <c r="J3478">
        <v>0</v>
      </c>
      <c r="K3478">
        <v>0</v>
      </c>
      <c r="L3478">
        <v>0</v>
      </c>
      <c r="M3478">
        <v>0</v>
      </c>
      <c r="N3478">
        <v>0</v>
      </c>
      <c r="O3478">
        <v>11444</v>
      </c>
    </row>
    <row r="3479" spans="1:15">
      <c r="A3479" t="s">
        <v>29</v>
      </c>
      <c r="B3479" t="s">
        <v>40</v>
      </c>
      <c r="C3479" t="s">
        <v>53</v>
      </c>
      <c r="D3479" t="s">
        <v>33</v>
      </c>
      <c r="E3479" s="9">
        <v>6</v>
      </c>
      <c r="F3479" t="str">
        <f t="shared" si="54"/>
        <v>Average Per Premise1-in-2October System Peak Day100% Cycling6</v>
      </c>
      <c r="G3479">
        <v>0.4229541</v>
      </c>
      <c r="H3479">
        <v>0.4229541</v>
      </c>
      <c r="I3479">
        <v>59.5869</v>
      </c>
      <c r="J3479">
        <v>0</v>
      </c>
      <c r="K3479">
        <v>0</v>
      </c>
      <c r="L3479">
        <v>0</v>
      </c>
      <c r="M3479">
        <v>0</v>
      </c>
      <c r="N3479">
        <v>0</v>
      </c>
      <c r="O3479">
        <v>11444</v>
      </c>
    </row>
    <row r="3480" spans="1:15">
      <c r="A3480" t="s">
        <v>30</v>
      </c>
      <c r="B3480" t="s">
        <v>40</v>
      </c>
      <c r="C3480" t="s">
        <v>53</v>
      </c>
      <c r="D3480" t="s">
        <v>33</v>
      </c>
      <c r="E3480" s="9">
        <v>6</v>
      </c>
      <c r="F3480" t="str">
        <f t="shared" si="54"/>
        <v>Average Per Device1-in-2October System Peak Day100% Cycling6</v>
      </c>
      <c r="G3480">
        <v>0.34308810000000001</v>
      </c>
      <c r="H3480">
        <v>0.34308810000000001</v>
      </c>
      <c r="I3480">
        <v>59.5869</v>
      </c>
      <c r="J3480">
        <v>0</v>
      </c>
      <c r="K3480">
        <v>0</v>
      </c>
      <c r="L3480">
        <v>0</v>
      </c>
      <c r="M3480">
        <v>0</v>
      </c>
      <c r="N3480">
        <v>0</v>
      </c>
      <c r="O3480">
        <v>11444</v>
      </c>
    </row>
    <row r="3481" spans="1:15">
      <c r="A3481" t="s">
        <v>52</v>
      </c>
      <c r="B3481" t="s">
        <v>40</v>
      </c>
      <c r="C3481" t="s">
        <v>53</v>
      </c>
      <c r="D3481" t="s">
        <v>33</v>
      </c>
      <c r="E3481" s="9">
        <v>6</v>
      </c>
      <c r="F3481" t="str">
        <f t="shared" si="54"/>
        <v>Aggregate1-in-2October System Peak Day100% Cycling6</v>
      </c>
      <c r="G3481">
        <v>4.840287</v>
      </c>
      <c r="H3481">
        <v>4.840287</v>
      </c>
      <c r="I3481">
        <v>59.5869</v>
      </c>
      <c r="J3481">
        <v>0</v>
      </c>
      <c r="K3481">
        <v>0</v>
      </c>
      <c r="L3481">
        <v>0</v>
      </c>
      <c r="M3481">
        <v>0</v>
      </c>
      <c r="N3481">
        <v>0</v>
      </c>
      <c r="O3481">
        <v>11444</v>
      </c>
    </row>
    <row r="3482" spans="1:15">
      <c r="A3482" t="s">
        <v>31</v>
      </c>
      <c r="B3482" t="s">
        <v>40</v>
      </c>
      <c r="C3482" t="s">
        <v>53</v>
      </c>
      <c r="D3482" t="s">
        <v>33</v>
      </c>
      <c r="E3482" s="9">
        <v>7</v>
      </c>
      <c r="F3482" t="str">
        <f t="shared" si="54"/>
        <v>Average Per Ton1-in-2October System Peak Day100% Cycling7</v>
      </c>
      <c r="G3482">
        <v>0.10922949999999999</v>
      </c>
      <c r="H3482">
        <v>0.10922949999999999</v>
      </c>
      <c r="I3482">
        <v>60.429000000000002</v>
      </c>
      <c r="J3482">
        <v>0</v>
      </c>
      <c r="K3482">
        <v>0</v>
      </c>
      <c r="L3482">
        <v>0</v>
      </c>
      <c r="M3482">
        <v>0</v>
      </c>
      <c r="N3482">
        <v>0</v>
      </c>
      <c r="O3482">
        <v>11444</v>
      </c>
    </row>
    <row r="3483" spans="1:15">
      <c r="A3483" t="s">
        <v>29</v>
      </c>
      <c r="B3483" t="s">
        <v>40</v>
      </c>
      <c r="C3483" t="s">
        <v>53</v>
      </c>
      <c r="D3483" t="s">
        <v>33</v>
      </c>
      <c r="E3483" s="9">
        <v>7</v>
      </c>
      <c r="F3483" t="str">
        <f t="shared" si="54"/>
        <v>Average Per Premise1-in-2October System Peak Day100% Cycling7</v>
      </c>
      <c r="G3483">
        <v>0.48811100000000002</v>
      </c>
      <c r="H3483">
        <v>0.48811100000000002</v>
      </c>
      <c r="I3483">
        <v>60.429000000000002</v>
      </c>
      <c r="J3483">
        <v>0</v>
      </c>
      <c r="K3483">
        <v>0</v>
      </c>
      <c r="L3483">
        <v>0</v>
      </c>
      <c r="M3483">
        <v>0</v>
      </c>
      <c r="N3483">
        <v>0</v>
      </c>
      <c r="O3483">
        <v>11444</v>
      </c>
    </row>
    <row r="3484" spans="1:15">
      <c r="A3484" t="s">
        <v>30</v>
      </c>
      <c r="B3484" t="s">
        <v>40</v>
      </c>
      <c r="C3484" t="s">
        <v>53</v>
      </c>
      <c r="D3484" t="s">
        <v>33</v>
      </c>
      <c r="E3484" s="9">
        <v>7</v>
      </c>
      <c r="F3484" t="str">
        <f t="shared" si="54"/>
        <v>Average Per Device1-in-2October System Peak Day100% Cycling7</v>
      </c>
      <c r="G3484">
        <v>0.3959415</v>
      </c>
      <c r="H3484">
        <v>0.3959415</v>
      </c>
      <c r="I3484">
        <v>60.429000000000002</v>
      </c>
      <c r="J3484">
        <v>0</v>
      </c>
      <c r="K3484">
        <v>0</v>
      </c>
      <c r="L3484">
        <v>0</v>
      </c>
      <c r="M3484">
        <v>0</v>
      </c>
      <c r="N3484">
        <v>0</v>
      </c>
      <c r="O3484">
        <v>11444</v>
      </c>
    </row>
    <row r="3485" spans="1:15">
      <c r="A3485" t="s">
        <v>52</v>
      </c>
      <c r="B3485" t="s">
        <v>40</v>
      </c>
      <c r="C3485" t="s">
        <v>53</v>
      </c>
      <c r="D3485" t="s">
        <v>33</v>
      </c>
      <c r="E3485" s="9">
        <v>7</v>
      </c>
      <c r="F3485" t="str">
        <f t="shared" si="54"/>
        <v>Aggregate1-in-2October System Peak Day100% Cycling7</v>
      </c>
      <c r="G3485">
        <v>5.5859420000000002</v>
      </c>
      <c r="H3485">
        <v>5.5859420000000002</v>
      </c>
      <c r="I3485">
        <v>60.429000000000002</v>
      </c>
      <c r="J3485">
        <v>0</v>
      </c>
      <c r="K3485">
        <v>0</v>
      </c>
      <c r="L3485">
        <v>0</v>
      </c>
      <c r="M3485">
        <v>0</v>
      </c>
      <c r="N3485">
        <v>0</v>
      </c>
      <c r="O3485">
        <v>11444</v>
      </c>
    </row>
    <row r="3486" spans="1:15">
      <c r="A3486" t="s">
        <v>31</v>
      </c>
      <c r="B3486" t="s">
        <v>40</v>
      </c>
      <c r="C3486" t="s">
        <v>53</v>
      </c>
      <c r="D3486" t="s">
        <v>33</v>
      </c>
      <c r="E3486" s="9">
        <v>8</v>
      </c>
      <c r="F3486" t="str">
        <f t="shared" si="54"/>
        <v>Average Per Ton1-in-2October System Peak Day100% Cycling8</v>
      </c>
      <c r="G3486">
        <v>0.1142406</v>
      </c>
      <c r="H3486">
        <v>0.1142406</v>
      </c>
      <c r="I3486">
        <v>65.035600000000002</v>
      </c>
      <c r="J3486">
        <v>0</v>
      </c>
      <c r="K3486">
        <v>0</v>
      </c>
      <c r="L3486">
        <v>0</v>
      </c>
      <c r="M3486">
        <v>0</v>
      </c>
      <c r="N3486">
        <v>0</v>
      </c>
      <c r="O3486">
        <v>11444</v>
      </c>
    </row>
    <row r="3487" spans="1:15">
      <c r="A3487" t="s">
        <v>29</v>
      </c>
      <c r="B3487" t="s">
        <v>40</v>
      </c>
      <c r="C3487" t="s">
        <v>53</v>
      </c>
      <c r="D3487" t="s">
        <v>33</v>
      </c>
      <c r="E3487" s="9">
        <v>8</v>
      </c>
      <c r="F3487" t="str">
        <f t="shared" si="54"/>
        <v>Average Per Premise1-in-2October System Peak Day100% Cycling8</v>
      </c>
      <c r="G3487">
        <v>0.51050399999999996</v>
      </c>
      <c r="H3487">
        <v>0.51050399999999996</v>
      </c>
      <c r="I3487">
        <v>65.035600000000002</v>
      </c>
      <c r="J3487">
        <v>0</v>
      </c>
      <c r="K3487">
        <v>0</v>
      </c>
      <c r="L3487">
        <v>0</v>
      </c>
      <c r="M3487">
        <v>0</v>
      </c>
      <c r="N3487">
        <v>0</v>
      </c>
      <c r="O3487">
        <v>11444</v>
      </c>
    </row>
    <row r="3488" spans="1:15">
      <c r="A3488" t="s">
        <v>30</v>
      </c>
      <c r="B3488" t="s">
        <v>40</v>
      </c>
      <c r="C3488" t="s">
        <v>53</v>
      </c>
      <c r="D3488" t="s">
        <v>33</v>
      </c>
      <c r="E3488" s="9">
        <v>8</v>
      </c>
      <c r="F3488" t="str">
        <f t="shared" si="54"/>
        <v>Average Per Device1-in-2October System Peak Day100% Cycling8</v>
      </c>
      <c r="G3488">
        <v>0.41410599999999997</v>
      </c>
      <c r="H3488">
        <v>0.41410599999999997</v>
      </c>
      <c r="I3488">
        <v>65.035600000000002</v>
      </c>
      <c r="J3488">
        <v>0</v>
      </c>
      <c r="K3488">
        <v>0</v>
      </c>
      <c r="L3488">
        <v>0</v>
      </c>
      <c r="M3488">
        <v>0</v>
      </c>
      <c r="N3488">
        <v>0</v>
      </c>
      <c r="O3488">
        <v>11444</v>
      </c>
    </row>
    <row r="3489" spans="1:15">
      <c r="A3489" t="s">
        <v>52</v>
      </c>
      <c r="B3489" t="s">
        <v>40</v>
      </c>
      <c r="C3489" t="s">
        <v>53</v>
      </c>
      <c r="D3489" t="s">
        <v>33</v>
      </c>
      <c r="E3489" s="9">
        <v>8</v>
      </c>
      <c r="F3489" t="str">
        <f t="shared" si="54"/>
        <v>Aggregate1-in-2October System Peak Day100% Cycling8</v>
      </c>
      <c r="G3489">
        <v>5.8422070000000001</v>
      </c>
      <c r="H3489">
        <v>5.8422070000000001</v>
      </c>
      <c r="I3489">
        <v>65.035600000000002</v>
      </c>
      <c r="J3489">
        <v>0</v>
      </c>
      <c r="K3489">
        <v>0</v>
      </c>
      <c r="L3489">
        <v>0</v>
      </c>
      <c r="M3489">
        <v>0</v>
      </c>
      <c r="N3489">
        <v>0</v>
      </c>
      <c r="O3489">
        <v>11444</v>
      </c>
    </row>
    <row r="3490" spans="1:15">
      <c r="A3490" t="s">
        <v>31</v>
      </c>
      <c r="B3490" t="s">
        <v>40</v>
      </c>
      <c r="C3490" t="s">
        <v>53</v>
      </c>
      <c r="D3490" t="s">
        <v>33</v>
      </c>
      <c r="E3490" s="9">
        <v>9</v>
      </c>
      <c r="F3490" t="str">
        <f t="shared" si="54"/>
        <v>Average Per Ton1-in-2October System Peak Day100% Cycling9</v>
      </c>
      <c r="G3490">
        <v>0.1246573</v>
      </c>
      <c r="H3490">
        <v>0.1246573</v>
      </c>
      <c r="I3490">
        <v>72.119</v>
      </c>
      <c r="J3490">
        <v>0</v>
      </c>
      <c r="K3490">
        <v>0</v>
      </c>
      <c r="L3490">
        <v>0</v>
      </c>
      <c r="M3490">
        <v>0</v>
      </c>
      <c r="N3490">
        <v>0</v>
      </c>
      <c r="O3490">
        <v>11444</v>
      </c>
    </row>
    <row r="3491" spans="1:15">
      <c r="A3491" t="s">
        <v>29</v>
      </c>
      <c r="B3491" t="s">
        <v>40</v>
      </c>
      <c r="C3491" t="s">
        <v>53</v>
      </c>
      <c r="D3491" t="s">
        <v>33</v>
      </c>
      <c r="E3491" s="9">
        <v>9</v>
      </c>
      <c r="F3491" t="str">
        <f t="shared" si="54"/>
        <v>Average Per Premise1-in-2October System Peak Day100% Cycling9</v>
      </c>
      <c r="G3491">
        <v>0.55705300000000002</v>
      </c>
      <c r="H3491">
        <v>0.55705300000000002</v>
      </c>
      <c r="I3491">
        <v>72.119</v>
      </c>
      <c r="J3491">
        <v>0</v>
      </c>
      <c r="K3491">
        <v>0</v>
      </c>
      <c r="L3491">
        <v>0</v>
      </c>
      <c r="M3491">
        <v>0</v>
      </c>
      <c r="N3491">
        <v>0</v>
      </c>
      <c r="O3491">
        <v>11444</v>
      </c>
    </row>
    <row r="3492" spans="1:15">
      <c r="A3492" t="s">
        <v>30</v>
      </c>
      <c r="B3492" t="s">
        <v>40</v>
      </c>
      <c r="C3492" t="s">
        <v>53</v>
      </c>
      <c r="D3492" t="s">
        <v>33</v>
      </c>
      <c r="E3492" s="9">
        <v>9</v>
      </c>
      <c r="F3492" t="str">
        <f t="shared" si="54"/>
        <v>Average Per Device1-in-2October System Peak Day100% Cycling9</v>
      </c>
      <c r="G3492">
        <v>0.45186520000000002</v>
      </c>
      <c r="H3492">
        <v>0.45186520000000002</v>
      </c>
      <c r="I3492">
        <v>72.119</v>
      </c>
      <c r="J3492">
        <v>0</v>
      </c>
      <c r="K3492">
        <v>0</v>
      </c>
      <c r="L3492">
        <v>0</v>
      </c>
      <c r="M3492">
        <v>0</v>
      </c>
      <c r="N3492">
        <v>0</v>
      </c>
      <c r="O3492">
        <v>11444</v>
      </c>
    </row>
    <row r="3493" spans="1:15">
      <c r="A3493" t="s">
        <v>52</v>
      </c>
      <c r="B3493" t="s">
        <v>40</v>
      </c>
      <c r="C3493" t="s">
        <v>53</v>
      </c>
      <c r="D3493" t="s">
        <v>33</v>
      </c>
      <c r="E3493" s="9">
        <v>9</v>
      </c>
      <c r="F3493" t="str">
        <f t="shared" si="54"/>
        <v>Aggregate1-in-2October System Peak Day100% Cycling9</v>
      </c>
      <c r="G3493">
        <v>6.3749140000000004</v>
      </c>
      <c r="H3493">
        <v>6.3749140000000004</v>
      </c>
      <c r="I3493">
        <v>72.119</v>
      </c>
      <c r="J3493">
        <v>0</v>
      </c>
      <c r="K3493">
        <v>0</v>
      </c>
      <c r="L3493">
        <v>0</v>
      </c>
      <c r="M3493">
        <v>0</v>
      </c>
      <c r="N3493">
        <v>0</v>
      </c>
      <c r="O3493">
        <v>11444</v>
      </c>
    </row>
    <row r="3494" spans="1:15">
      <c r="A3494" t="s">
        <v>31</v>
      </c>
      <c r="B3494" t="s">
        <v>40</v>
      </c>
      <c r="C3494" t="s">
        <v>53</v>
      </c>
      <c r="D3494" t="s">
        <v>33</v>
      </c>
      <c r="E3494" s="9">
        <v>10</v>
      </c>
      <c r="F3494" t="str">
        <f t="shared" si="54"/>
        <v>Average Per Ton1-in-2October System Peak Day100% Cycling10</v>
      </c>
      <c r="G3494">
        <v>0.1351513</v>
      </c>
      <c r="H3494">
        <v>0.1351513</v>
      </c>
      <c r="I3494">
        <v>79.200800000000001</v>
      </c>
      <c r="J3494">
        <v>0</v>
      </c>
      <c r="K3494">
        <v>0</v>
      </c>
      <c r="L3494">
        <v>0</v>
      </c>
      <c r="M3494">
        <v>0</v>
      </c>
      <c r="N3494">
        <v>0</v>
      </c>
      <c r="O3494">
        <v>11444</v>
      </c>
    </row>
    <row r="3495" spans="1:15">
      <c r="A3495" t="s">
        <v>29</v>
      </c>
      <c r="B3495" t="s">
        <v>40</v>
      </c>
      <c r="C3495" t="s">
        <v>53</v>
      </c>
      <c r="D3495" t="s">
        <v>33</v>
      </c>
      <c r="E3495" s="9">
        <v>10</v>
      </c>
      <c r="F3495" t="str">
        <f t="shared" si="54"/>
        <v>Average Per Premise1-in-2October System Peak Day100% Cycling10</v>
      </c>
      <c r="G3495">
        <v>0.60394680000000001</v>
      </c>
      <c r="H3495">
        <v>0.60394680000000001</v>
      </c>
      <c r="I3495">
        <v>79.200800000000001</v>
      </c>
      <c r="J3495">
        <v>0</v>
      </c>
      <c r="K3495">
        <v>0</v>
      </c>
      <c r="L3495">
        <v>0</v>
      </c>
      <c r="M3495">
        <v>0</v>
      </c>
      <c r="N3495">
        <v>0</v>
      </c>
      <c r="O3495">
        <v>11444</v>
      </c>
    </row>
    <row r="3496" spans="1:15">
      <c r="A3496" t="s">
        <v>30</v>
      </c>
      <c r="B3496" t="s">
        <v>40</v>
      </c>
      <c r="C3496" t="s">
        <v>53</v>
      </c>
      <c r="D3496" t="s">
        <v>33</v>
      </c>
      <c r="E3496" s="9">
        <v>10</v>
      </c>
      <c r="F3496" t="str">
        <f t="shared" si="54"/>
        <v>Average Per Device1-in-2October System Peak Day100% Cycling10</v>
      </c>
      <c r="G3496">
        <v>0.48990410000000001</v>
      </c>
      <c r="H3496">
        <v>0.48990410000000001</v>
      </c>
      <c r="I3496">
        <v>79.200800000000001</v>
      </c>
      <c r="J3496">
        <v>0</v>
      </c>
      <c r="K3496">
        <v>0</v>
      </c>
      <c r="L3496">
        <v>0</v>
      </c>
      <c r="M3496">
        <v>0</v>
      </c>
      <c r="N3496">
        <v>0</v>
      </c>
      <c r="O3496">
        <v>11444</v>
      </c>
    </row>
    <row r="3497" spans="1:15">
      <c r="A3497" t="s">
        <v>52</v>
      </c>
      <c r="B3497" t="s">
        <v>40</v>
      </c>
      <c r="C3497" t="s">
        <v>53</v>
      </c>
      <c r="D3497" t="s">
        <v>33</v>
      </c>
      <c r="E3497" s="9">
        <v>10</v>
      </c>
      <c r="F3497" t="str">
        <f t="shared" si="54"/>
        <v>Aggregate1-in-2October System Peak Day100% Cycling10</v>
      </c>
      <c r="G3497">
        <v>6.9115669999999998</v>
      </c>
      <c r="H3497">
        <v>6.9115669999999998</v>
      </c>
      <c r="I3497">
        <v>79.200800000000001</v>
      </c>
      <c r="J3497">
        <v>0</v>
      </c>
      <c r="K3497">
        <v>0</v>
      </c>
      <c r="L3497">
        <v>0</v>
      </c>
      <c r="M3497">
        <v>0</v>
      </c>
      <c r="N3497">
        <v>0</v>
      </c>
      <c r="O3497">
        <v>11444</v>
      </c>
    </row>
    <row r="3498" spans="1:15">
      <c r="A3498" t="s">
        <v>31</v>
      </c>
      <c r="B3498" t="s">
        <v>40</v>
      </c>
      <c r="C3498" t="s">
        <v>53</v>
      </c>
      <c r="D3498" t="s">
        <v>33</v>
      </c>
      <c r="E3498" s="9">
        <v>11</v>
      </c>
      <c r="F3498" t="str">
        <f t="shared" si="54"/>
        <v>Average Per Ton1-in-2October System Peak Day100% Cycling11</v>
      </c>
      <c r="G3498">
        <v>0.1550463</v>
      </c>
      <c r="H3498">
        <v>0.1550463</v>
      </c>
      <c r="I3498">
        <v>83.274600000000007</v>
      </c>
      <c r="J3498">
        <v>0</v>
      </c>
      <c r="K3498">
        <v>0</v>
      </c>
      <c r="L3498">
        <v>0</v>
      </c>
      <c r="M3498">
        <v>0</v>
      </c>
      <c r="N3498">
        <v>0</v>
      </c>
      <c r="O3498">
        <v>11444</v>
      </c>
    </row>
    <row r="3499" spans="1:15">
      <c r="A3499" t="s">
        <v>29</v>
      </c>
      <c r="B3499" t="s">
        <v>40</v>
      </c>
      <c r="C3499" t="s">
        <v>53</v>
      </c>
      <c r="D3499" t="s">
        <v>33</v>
      </c>
      <c r="E3499" s="9">
        <v>11</v>
      </c>
      <c r="F3499" t="str">
        <f t="shared" si="54"/>
        <v>Average Per Premise1-in-2October System Peak Day100% Cycling11</v>
      </c>
      <c r="G3499">
        <v>0.69285149999999995</v>
      </c>
      <c r="H3499">
        <v>0.69285149999999995</v>
      </c>
      <c r="I3499">
        <v>83.274600000000007</v>
      </c>
      <c r="J3499">
        <v>0</v>
      </c>
      <c r="K3499">
        <v>0</v>
      </c>
      <c r="L3499">
        <v>0</v>
      </c>
      <c r="M3499">
        <v>0</v>
      </c>
      <c r="N3499">
        <v>0</v>
      </c>
      <c r="O3499">
        <v>11444</v>
      </c>
    </row>
    <row r="3500" spans="1:15">
      <c r="A3500" t="s">
        <v>30</v>
      </c>
      <c r="B3500" t="s">
        <v>40</v>
      </c>
      <c r="C3500" t="s">
        <v>53</v>
      </c>
      <c r="D3500" t="s">
        <v>33</v>
      </c>
      <c r="E3500" s="9">
        <v>11</v>
      </c>
      <c r="F3500" t="str">
        <f t="shared" si="54"/>
        <v>Average Per Device1-in-2October System Peak Day100% Cycling11</v>
      </c>
      <c r="G3500">
        <v>0.56202099999999999</v>
      </c>
      <c r="H3500">
        <v>0.56202099999999999</v>
      </c>
      <c r="I3500">
        <v>83.274600000000007</v>
      </c>
      <c r="J3500">
        <v>0</v>
      </c>
      <c r="K3500">
        <v>0</v>
      </c>
      <c r="L3500">
        <v>0</v>
      </c>
      <c r="M3500">
        <v>0</v>
      </c>
      <c r="N3500">
        <v>0</v>
      </c>
      <c r="O3500">
        <v>11444</v>
      </c>
    </row>
    <row r="3501" spans="1:15">
      <c r="A3501" t="s">
        <v>52</v>
      </c>
      <c r="B3501" t="s">
        <v>40</v>
      </c>
      <c r="C3501" t="s">
        <v>53</v>
      </c>
      <c r="D3501" t="s">
        <v>33</v>
      </c>
      <c r="E3501" s="9">
        <v>11</v>
      </c>
      <c r="F3501" t="str">
        <f t="shared" si="54"/>
        <v>Aggregate1-in-2October System Peak Day100% Cycling11</v>
      </c>
      <c r="G3501">
        <v>7.928992</v>
      </c>
      <c r="H3501">
        <v>7.928992</v>
      </c>
      <c r="I3501">
        <v>83.274600000000007</v>
      </c>
      <c r="J3501">
        <v>0</v>
      </c>
      <c r="K3501">
        <v>0</v>
      </c>
      <c r="L3501">
        <v>0</v>
      </c>
      <c r="M3501">
        <v>0</v>
      </c>
      <c r="N3501">
        <v>0</v>
      </c>
      <c r="O3501">
        <v>11444</v>
      </c>
    </row>
    <row r="3502" spans="1:15">
      <c r="A3502" t="s">
        <v>31</v>
      </c>
      <c r="B3502" t="s">
        <v>40</v>
      </c>
      <c r="C3502" t="s">
        <v>53</v>
      </c>
      <c r="D3502" t="s">
        <v>33</v>
      </c>
      <c r="E3502" s="9">
        <v>12</v>
      </c>
      <c r="F3502" t="str">
        <f t="shared" si="54"/>
        <v>Average Per Ton1-in-2October System Peak Day100% Cycling12</v>
      </c>
      <c r="G3502">
        <v>0.17735809999999999</v>
      </c>
      <c r="H3502">
        <v>0.17735809999999999</v>
      </c>
      <c r="I3502">
        <v>84.742099999999994</v>
      </c>
      <c r="J3502">
        <v>0</v>
      </c>
      <c r="K3502">
        <v>0</v>
      </c>
      <c r="L3502">
        <v>0</v>
      </c>
      <c r="M3502">
        <v>0</v>
      </c>
      <c r="N3502">
        <v>0</v>
      </c>
      <c r="O3502">
        <v>11444</v>
      </c>
    </row>
    <row r="3503" spans="1:15">
      <c r="A3503" t="s">
        <v>29</v>
      </c>
      <c r="B3503" t="s">
        <v>40</v>
      </c>
      <c r="C3503" t="s">
        <v>53</v>
      </c>
      <c r="D3503" t="s">
        <v>33</v>
      </c>
      <c r="E3503" s="9">
        <v>12</v>
      </c>
      <c r="F3503" t="str">
        <f t="shared" si="54"/>
        <v>Average Per Premise1-in-2October System Peak Day100% Cycling12</v>
      </c>
      <c r="G3503">
        <v>0.79255540000000002</v>
      </c>
      <c r="H3503">
        <v>0.79255540000000002</v>
      </c>
      <c r="I3503">
        <v>84.742099999999994</v>
      </c>
      <c r="J3503">
        <v>0</v>
      </c>
      <c r="K3503">
        <v>0</v>
      </c>
      <c r="L3503">
        <v>0</v>
      </c>
      <c r="M3503">
        <v>0</v>
      </c>
      <c r="N3503">
        <v>0</v>
      </c>
      <c r="O3503">
        <v>11444</v>
      </c>
    </row>
    <row r="3504" spans="1:15">
      <c r="A3504" t="s">
        <v>30</v>
      </c>
      <c r="B3504" t="s">
        <v>40</v>
      </c>
      <c r="C3504" t="s">
        <v>53</v>
      </c>
      <c r="D3504" t="s">
        <v>33</v>
      </c>
      <c r="E3504" s="9">
        <v>12</v>
      </c>
      <c r="F3504" t="str">
        <f t="shared" si="54"/>
        <v>Average Per Device1-in-2October System Peak Day100% Cycling12</v>
      </c>
      <c r="G3504">
        <v>0.64289790000000002</v>
      </c>
      <c r="H3504">
        <v>0.64289790000000002</v>
      </c>
      <c r="I3504">
        <v>84.742099999999994</v>
      </c>
      <c r="J3504">
        <v>0</v>
      </c>
      <c r="K3504">
        <v>0</v>
      </c>
      <c r="L3504">
        <v>0</v>
      </c>
      <c r="M3504">
        <v>0</v>
      </c>
      <c r="N3504">
        <v>0</v>
      </c>
      <c r="O3504">
        <v>11444</v>
      </c>
    </row>
    <row r="3505" spans="1:15">
      <c r="A3505" t="s">
        <v>52</v>
      </c>
      <c r="B3505" t="s">
        <v>40</v>
      </c>
      <c r="C3505" t="s">
        <v>53</v>
      </c>
      <c r="D3505" t="s">
        <v>33</v>
      </c>
      <c r="E3505" s="9">
        <v>12</v>
      </c>
      <c r="F3505" t="str">
        <f t="shared" si="54"/>
        <v>Aggregate1-in-2October System Peak Day100% Cycling12</v>
      </c>
      <c r="G3505">
        <v>9.0700040000000008</v>
      </c>
      <c r="H3505">
        <v>9.0700040000000008</v>
      </c>
      <c r="I3505">
        <v>84.742099999999994</v>
      </c>
      <c r="J3505">
        <v>0</v>
      </c>
      <c r="K3505">
        <v>0</v>
      </c>
      <c r="L3505">
        <v>0</v>
      </c>
      <c r="M3505">
        <v>0</v>
      </c>
      <c r="N3505">
        <v>0</v>
      </c>
      <c r="O3505">
        <v>11444</v>
      </c>
    </row>
    <row r="3506" spans="1:15">
      <c r="A3506" t="s">
        <v>31</v>
      </c>
      <c r="B3506" t="s">
        <v>40</v>
      </c>
      <c r="C3506" t="s">
        <v>53</v>
      </c>
      <c r="D3506" t="s">
        <v>33</v>
      </c>
      <c r="E3506" s="9">
        <v>13</v>
      </c>
      <c r="F3506" t="str">
        <f t="shared" si="54"/>
        <v>Average Per Ton1-in-2October System Peak Day100% Cycling13</v>
      </c>
      <c r="G3506">
        <v>0.1984532</v>
      </c>
      <c r="H3506">
        <v>0.1984532</v>
      </c>
      <c r="I3506">
        <v>84.221100000000007</v>
      </c>
      <c r="J3506">
        <v>0</v>
      </c>
      <c r="K3506">
        <v>0</v>
      </c>
      <c r="L3506">
        <v>0</v>
      </c>
      <c r="M3506">
        <v>0</v>
      </c>
      <c r="N3506">
        <v>0</v>
      </c>
      <c r="O3506">
        <v>11444</v>
      </c>
    </row>
    <row r="3507" spans="1:15">
      <c r="A3507" t="s">
        <v>29</v>
      </c>
      <c r="B3507" t="s">
        <v>40</v>
      </c>
      <c r="C3507" t="s">
        <v>53</v>
      </c>
      <c r="D3507" t="s">
        <v>33</v>
      </c>
      <c r="E3507" s="9">
        <v>13</v>
      </c>
      <c r="F3507" t="str">
        <f t="shared" si="54"/>
        <v>Average Per Premise1-in-2October System Peak Day100% Cycling13</v>
      </c>
      <c r="G3507">
        <v>0.88682240000000001</v>
      </c>
      <c r="H3507">
        <v>0.88682240000000001</v>
      </c>
      <c r="I3507">
        <v>84.221100000000007</v>
      </c>
      <c r="J3507">
        <v>0</v>
      </c>
      <c r="K3507">
        <v>0</v>
      </c>
      <c r="L3507">
        <v>0</v>
      </c>
      <c r="M3507">
        <v>0</v>
      </c>
      <c r="N3507">
        <v>0</v>
      </c>
      <c r="O3507">
        <v>11444</v>
      </c>
    </row>
    <row r="3508" spans="1:15">
      <c r="A3508" t="s">
        <v>30</v>
      </c>
      <c r="B3508" t="s">
        <v>40</v>
      </c>
      <c r="C3508" t="s">
        <v>53</v>
      </c>
      <c r="D3508" t="s">
        <v>33</v>
      </c>
      <c r="E3508" s="9">
        <v>13</v>
      </c>
      <c r="F3508" t="str">
        <f t="shared" si="54"/>
        <v>Average Per Device1-in-2October System Peak Day100% Cycling13</v>
      </c>
      <c r="G3508">
        <v>0.71936460000000002</v>
      </c>
      <c r="H3508">
        <v>0.71936460000000002</v>
      </c>
      <c r="I3508">
        <v>84.221100000000007</v>
      </c>
      <c r="J3508">
        <v>0</v>
      </c>
      <c r="K3508">
        <v>0</v>
      </c>
      <c r="L3508">
        <v>0</v>
      </c>
      <c r="M3508">
        <v>0</v>
      </c>
      <c r="N3508">
        <v>0</v>
      </c>
      <c r="O3508">
        <v>11444</v>
      </c>
    </row>
    <row r="3509" spans="1:15">
      <c r="A3509" t="s">
        <v>52</v>
      </c>
      <c r="B3509" t="s">
        <v>40</v>
      </c>
      <c r="C3509" t="s">
        <v>53</v>
      </c>
      <c r="D3509" t="s">
        <v>33</v>
      </c>
      <c r="E3509" s="9">
        <v>13</v>
      </c>
      <c r="F3509" t="str">
        <f t="shared" si="54"/>
        <v>Aggregate1-in-2October System Peak Day100% Cycling13</v>
      </c>
      <c r="G3509">
        <v>10.1488</v>
      </c>
      <c r="H3509">
        <v>10.1488</v>
      </c>
      <c r="I3509">
        <v>84.221100000000007</v>
      </c>
      <c r="J3509">
        <v>0</v>
      </c>
      <c r="K3509">
        <v>0</v>
      </c>
      <c r="L3509">
        <v>0</v>
      </c>
      <c r="M3509">
        <v>0</v>
      </c>
      <c r="N3509">
        <v>0</v>
      </c>
      <c r="O3509">
        <v>11444</v>
      </c>
    </row>
    <row r="3510" spans="1:15">
      <c r="A3510" t="s">
        <v>31</v>
      </c>
      <c r="B3510" t="s">
        <v>40</v>
      </c>
      <c r="C3510" t="s">
        <v>53</v>
      </c>
      <c r="D3510" t="s">
        <v>33</v>
      </c>
      <c r="E3510" s="9">
        <v>14</v>
      </c>
      <c r="F3510" t="str">
        <f t="shared" si="54"/>
        <v>Average Per Ton1-in-2October System Peak Day100% Cycling14</v>
      </c>
      <c r="G3510">
        <v>0.1469046</v>
      </c>
      <c r="H3510">
        <v>0.20980480000000001</v>
      </c>
      <c r="I3510">
        <v>87.135800000000003</v>
      </c>
      <c r="J3510">
        <v>2.9301600000000001E-2</v>
      </c>
      <c r="K3510">
        <v>4.9151899999999998E-2</v>
      </c>
      <c r="L3510">
        <v>6.2900300000000006E-2</v>
      </c>
      <c r="M3510">
        <v>7.6648599999999997E-2</v>
      </c>
      <c r="N3510">
        <v>9.6499000000000001E-2</v>
      </c>
      <c r="O3510">
        <v>11444</v>
      </c>
    </row>
    <row r="3511" spans="1:15">
      <c r="A3511" t="s">
        <v>29</v>
      </c>
      <c r="B3511" t="s">
        <v>40</v>
      </c>
      <c r="C3511" t="s">
        <v>53</v>
      </c>
      <c r="D3511" t="s">
        <v>33</v>
      </c>
      <c r="E3511" s="9">
        <v>14</v>
      </c>
      <c r="F3511" t="str">
        <f t="shared" si="54"/>
        <v>Average Per Premise1-in-2October System Peak Day100% Cycling14</v>
      </c>
      <c r="G3511">
        <v>0.65646850000000001</v>
      </c>
      <c r="H3511">
        <v>0.93754930000000003</v>
      </c>
      <c r="I3511">
        <v>87.135800000000003</v>
      </c>
      <c r="J3511">
        <v>0.1309391</v>
      </c>
      <c r="K3511">
        <v>0.21964400000000001</v>
      </c>
      <c r="L3511">
        <v>0.28108070000000002</v>
      </c>
      <c r="M3511">
        <v>0.34251740000000003</v>
      </c>
      <c r="N3511">
        <v>0.4312223</v>
      </c>
      <c r="O3511">
        <v>11444</v>
      </c>
    </row>
    <row r="3512" spans="1:15">
      <c r="A3512" t="s">
        <v>30</v>
      </c>
      <c r="B3512" t="s">
        <v>40</v>
      </c>
      <c r="C3512" t="s">
        <v>53</v>
      </c>
      <c r="D3512" t="s">
        <v>33</v>
      </c>
      <c r="E3512" s="9">
        <v>14</v>
      </c>
      <c r="F3512" t="str">
        <f t="shared" si="54"/>
        <v>Average Per Device1-in-2October System Peak Day100% Cycling14</v>
      </c>
      <c r="G3512">
        <v>0.53250819999999999</v>
      </c>
      <c r="H3512">
        <v>0.76051279999999999</v>
      </c>
      <c r="I3512">
        <v>87.135800000000003</v>
      </c>
      <c r="J3512">
        <v>0.106214</v>
      </c>
      <c r="K3512">
        <v>0.17816879999999999</v>
      </c>
      <c r="L3512">
        <v>0.2280045</v>
      </c>
      <c r="M3512">
        <v>0.27784019999999998</v>
      </c>
      <c r="N3512">
        <v>0.34979500000000002</v>
      </c>
      <c r="O3512">
        <v>11444</v>
      </c>
    </row>
    <row r="3513" spans="1:15">
      <c r="A3513" t="s">
        <v>52</v>
      </c>
      <c r="B3513" t="s">
        <v>40</v>
      </c>
      <c r="C3513" t="s">
        <v>53</v>
      </c>
      <c r="D3513" t="s">
        <v>33</v>
      </c>
      <c r="E3513" s="9">
        <v>14</v>
      </c>
      <c r="F3513" t="str">
        <f t="shared" si="54"/>
        <v>Aggregate1-in-2October System Peak Day100% Cycling14</v>
      </c>
      <c r="G3513">
        <v>7.512626</v>
      </c>
      <c r="H3513">
        <v>10.72931</v>
      </c>
      <c r="I3513">
        <v>87.135800000000003</v>
      </c>
      <c r="J3513">
        <v>1.498467</v>
      </c>
      <c r="K3513">
        <v>2.5136059999999998</v>
      </c>
      <c r="L3513">
        <v>3.216688</v>
      </c>
      <c r="M3513">
        <v>3.9197690000000001</v>
      </c>
      <c r="N3513">
        <v>4.9349080000000001</v>
      </c>
      <c r="O3513">
        <v>11444</v>
      </c>
    </row>
    <row r="3514" spans="1:15">
      <c r="A3514" t="s">
        <v>31</v>
      </c>
      <c r="B3514" t="s">
        <v>40</v>
      </c>
      <c r="C3514" t="s">
        <v>53</v>
      </c>
      <c r="D3514" t="s">
        <v>33</v>
      </c>
      <c r="E3514" s="9">
        <v>15</v>
      </c>
      <c r="F3514" t="str">
        <f t="shared" si="54"/>
        <v>Average Per Ton1-in-2October System Peak Day100% Cycling15</v>
      </c>
      <c r="G3514">
        <v>0.1460977</v>
      </c>
      <c r="H3514">
        <v>0.2272624</v>
      </c>
      <c r="I3514">
        <v>85.6631</v>
      </c>
      <c r="J3514">
        <v>3.78099E-2</v>
      </c>
      <c r="K3514">
        <v>6.3424300000000003E-2</v>
      </c>
      <c r="L3514">
        <v>8.1164700000000006E-2</v>
      </c>
      <c r="M3514">
        <v>9.8905099999999996E-2</v>
      </c>
      <c r="N3514">
        <v>0.12451950000000001</v>
      </c>
      <c r="O3514">
        <v>11444</v>
      </c>
    </row>
    <row r="3515" spans="1:15">
      <c r="A3515" t="s">
        <v>29</v>
      </c>
      <c r="B3515" t="s">
        <v>40</v>
      </c>
      <c r="C3515" t="s">
        <v>53</v>
      </c>
      <c r="D3515" t="s">
        <v>33</v>
      </c>
      <c r="E3515" s="9">
        <v>15</v>
      </c>
      <c r="F3515" t="str">
        <f t="shared" si="54"/>
        <v>Average Per Premise1-in-2October System Peak Day100% Cycling15</v>
      </c>
      <c r="G3515">
        <v>0.65286299999999997</v>
      </c>
      <c r="H3515">
        <v>1.0155620000000001</v>
      </c>
      <c r="I3515">
        <v>85.6631</v>
      </c>
      <c r="J3515">
        <v>0.1689601</v>
      </c>
      <c r="K3515">
        <v>0.28342240000000002</v>
      </c>
      <c r="L3515">
        <v>0.36269859999999998</v>
      </c>
      <c r="M3515">
        <v>0.4419748</v>
      </c>
      <c r="N3515">
        <v>0.55643699999999996</v>
      </c>
      <c r="O3515">
        <v>11444</v>
      </c>
    </row>
    <row r="3516" spans="1:15">
      <c r="A3516" t="s">
        <v>30</v>
      </c>
      <c r="B3516" t="s">
        <v>40</v>
      </c>
      <c r="C3516" t="s">
        <v>53</v>
      </c>
      <c r="D3516" t="s">
        <v>33</v>
      </c>
      <c r="E3516" s="9">
        <v>15</v>
      </c>
      <c r="F3516" t="str">
        <f t="shared" si="54"/>
        <v>Average Per Device1-in-2October System Peak Day100% Cycling15</v>
      </c>
      <c r="G3516">
        <v>0.52958349999999998</v>
      </c>
      <c r="H3516">
        <v>0.82379400000000003</v>
      </c>
      <c r="I3516">
        <v>85.6631</v>
      </c>
      <c r="J3516">
        <v>0.1370556</v>
      </c>
      <c r="K3516">
        <v>0.229904</v>
      </c>
      <c r="L3516">
        <v>0.29421059999999999</v>
      </c>
      <c r="M3516">
        <v>0.35851709999999998</v>
      </c>
      <c r="N3516">
        <v>0.45136559999999998</v>
      </c>
      <c r="O3516">
        <v>11444</v>
      </c>
    </row>
    <row r="3517" spans="1:15">
      <c r="A3517" t="s">
        <v>52</v>
      </c>
      <c r="B3517" t="s">
        <v>40</v>
      </c>
      <c r="C3517" t="s">
        <v>53</v>
      </c>
      <c r="D3517" t="s">
        <v>33</v>
      </c>
      <c r="E3517" s="9">
        <v>15</v>
      </c>
      <c r="F3517" t="str">
        <f t="shared" si="54"/>
        <v>Aggregate1-in-2October System Peak Day100% Cycling15</v>
      </c>
      <c r="G3517">
        <v>7.4713640000000003</v>
      </c>
      <c r="H3517">
        <v>11.62209</v>
      </c>
      <c r="I3517">
        <v>85.6631</v>
      </c>
      <c r="J3517">
        <v>1.9335800000000001</v>
      </c>
      <c r="K3517">
        <v>3.2434850000000002</v>
      </c>
      <c r="L3517">
        <v>4.150722</v>
      </c>
      <c r="M3517">
        <v>5.0579590000000003</v>
      </c>
      <c r="N3517">
        <v>6.3678650000000001</v>
      </c>
      <c r="O3517">
        <v>11444</v>
      </c>
    </row>
    <row r="3518" spans="1:15">
      <c r="A3518" t="s">
        <v>31</v>
      </c>
      <c r="B3518" t="s">
        <v>40</v>
      </c>
      <c r="C3518" t="s">
        <v>53</v>
      </c>
      <c r="D3518" t="s">
        <v>33</v>
      </c>
      <c r="E3518" s="9">
        <v>16</v>
      </c>
      <c r="F3518" t="str">
        <f t="shared" si="54"/>
        <v>Average Per Ton1-in-2October System Peak Day100% Cycling16</v>
      </c>
      <c r="G3518">
        <v>0.15671599999999999</v>
      </c>
      <c r="H3518">
        <v>0.2457483</v>
      </c>
      <c r="I3518">
        <v>87.093199999999996</v>
      </c>
      <c r="J3518">
        <v>4.1474900000000002E-2</v>
      </c>
      <c r="K3518">
        <v>6.9572200000000001E-2</v>
      </c>
      <c r="L3518">
        <v>8.9032299999999995E-2</v>
      </c>
      <c r="M3518">
        <v>0.1084923</v>
      </c>
      <c r="N3518">
        <v>0.13658960000000001</v>
      </c>
      <c r="O3518">
        <v>11444</v>
      </c>
    </row>
    <row r="3519" spans="1:15">
      <c r="A3519" t="s">
        <v>29</v>
      </c>
      <c r="B3519" t="s">
        <v>40</v>
      </c>
      <c r="C3519" t="s">
        <v>53</v>
      </c>
      <c r="D3519" t="s">
        <v>33</v>
      </c>
      <c r="E3519" s="9">
        <v>16</v>
      </c>
      <c r="F3519" t="str">
        <f t="shared" si="54"/>
        <v>Average Per Premise1-in-2October System Peak Day100% Cycling16</v>
      </c>
      <c r="G3519">
        <v>0.70031279999999996</v>
      </c>
      <c r="H3519">
        <v>1.098169</v>
      </c>
      <c r="I3519">
        <v>87.093199999999996</v>
      </c>
      <c r="J3519">
        <v>0.1853379</v>
      </c>
      <c r="K3519">
        <v>0.31089539999999999</v>
      </c>
      <c r="L3519">
        <v>0.39785609999999999</v>
      </c>
      <c r="M3519">
        <v>0.48481669999999999</v>
      </c>
      <c r="N3519">
        <v>0.61037419999999998</v>
      </c>
      <c r="O3519">
        <v>11444</v>
      </c>
    </row>
    <row r="3520" spans="1:15">
      <c r="A3520" t="s">
        <v>30</v>
      </c>
      <c r="B3520" t="s">
        <v>40</v>
      </c>
      <c r="C3520" t="s">
        <v>53</v>
      </c>
      <c r="D3520" t="s">
        <v>33</v>
      </c>
      <c r="E3520" s="9">
        <v>16</v>
      </c>
      <c r="F3520" t="str">
        <f t="shared" si="54"/>
        <v>Average Per Device1-in-2October System Peak Day100% Cycling16</v>
      </c>
      <c r="G3520">
        <v>0.56807339999999995</v>
      </c>
      <c r="H3520">
        <v>0.89080280000000001</v>
      </c>
      <c r="I3520">
        <v>87.093199999999996</v>
      </c>
      <c r="J3520">
        <v>0.1503408</v>
      </c>
      <c r="K3520">
        <v>0.25218930000000001</v>
      </c>
      <c r="L3520">
        <v>0.3227293</v>
      </c>
      <c r="M3520">
        <v>0.39326929999999999</v>
      </c>
      <c r="N3520">
        <v>0.4951178</v>
      </c>
      <c r="O3520">
        <v>11444</v>
      </c>
    </row>
    <row r="3521" spans="1:15">
      <c r="A3521" t="s">
        <v>52</v>
      </c>
      <c r="B3521" t="s">
        <v>40</v>
      </c>
      <c r="C3521" t="s">
        <v>53</v>
      </c>
      <c r="D3521" t="s">
        <v>33</v>
      </c>
      <c r="E3521" s="9">
        <v>16</v>
      </c>
      <c r="F3521" t="str">
        <f t="shared" si="54"/>
        <v>Aggregate1-in-2October System Peak Day100% Cycling16</v>
      </c>
      <c r="G3521">
        <v>8.0143799999999992</v>
      </c>
      <c r="H3521">
        <v>12.567449999999999</v>
      </c>
      <c r="I3521">
        <v>87.093199999999996</v>
      </c>
      <c r="J3521">
        <v>2.1210070000000001</v>
      </c>
      <c r="K3521">
        <v>3.557887</v>
      </c>
      <c r="L3521">
        <v>4.5530650000000001</v>
      </c>
      <c r="M3521">
        <v>5.5482430000000003</v>
      </c>
      <c r="N3521">
        <v>6.9851219999999996</v>
      </c>
      <c r="O3521">
        <v>11444</v>
      </c>
    </row>
    <row r="3522" spans="1:15">
      <c r="A3522" t="s">
        <v>31</v>
      </c>
      <c r="B3522" t="s">
        <v>40</v>
      </c>
      <c r="C3522" t="s">
        <v>53</v>
      </c>
      <c r="D3522" t="s">
        <v>33</v>
      </c>
      <c r="E3522" s="9">
        <v>17</v>
      </c>
      <c r="F3522" t="str">
        <f t="shared" si="54"/>
        <v>Average Per Ton1-in-2October System Peak Day100% Cycling17</v>
      </c>
      <c r="G3522">
        <v>0.16568450000000001</v>
      </c>
      <c r="H3522">
        <v>0.27545619999999998</v>
      </c>
      <c r="I3522">
        <v>82.728999999999999</v>
      </c>
      <c r="J3522">
        <v>5.11362E-2</v>
      </c>
      <c r="K3522">
        <v>8.5778499999999994E-2</v>
      </c>
      <c r="L3522">
        <v>0.1097717</v>
      </c>
      <c r="M3522">
        <v>0.13376479999999999</v>
      </c>
      <c r="N3522">
        <v>0.1684071</v>
      </c>
      <c r="O3522">
        <v>11444</v>
      </c>
    </row>
    <row r="3523" spans="1:15">
      <c r="A3523" t="s">
        <v>29</v>
      </c>
      <c r="B3523" t="s">
        <v>40</v>
      </c>
      <c r="C3523" t="s">
        <v>53</v>
      </c>
      <c r="D3523" t="s">
        <v>33</v>
      </c>
      <c r="E3523" s="9">
        <v>17</v>
      </c>
      <c r="F3523" t="str">
        <f t="shared" ref="F3523:F3586" si="55">CONCATENATE(A3523,B3523,C3523,D3523,E3523)</f>
        <v>Average Per Premise1-in-2October System Peak Day100% Cycling17</v>
      </c>
      <c r="G3523">
        <v>0.74038990000000005</v>
      </c>
      <c r="H3523">
        <v>1.2309239999999999</v>
      </c>
      <c r="I3523">
        <v>82.728999999999999</v>
      </c>
      <c r="J3523">
        <v>0.22851109999999999</v>
      </c>
      <c r="K3523">
        <v>0.3833162</v>
      </c>
      <c r="L3523">
        <v>0.49053380000000002</v>
      </c>
      <c r="M3523">
        <v>0.59775129999999999</v>
      </c>
      <c r="N3523">
        <v>0.75255640000000001</v>
      </c>
      <c r="O3523">
        <v>11444</v>
      </c>
    </row>
    <row r="3524" spans="1:15">
      <c r="A3524" t="s">
        <v>30</v>
      </c>
      <c r="B3524" t="s">
        <v>40</v>
      </c>
      <c r="C3524" t="s">
        <v>53</v>
      </c>
      <c r="D3524" t="s">
        <v>33</v>
      </c>
      <c r="E3524" s="9">
        <v>17</v>
      </c>
      <c r="F3524" t="str">
        <f t="shared" si="55"/>
        <v>Average Per Device1-in-2October System Peak Day100% Cycling17</v>
      </c>
      <c r="G3524">
        <v>0.60058279999999997</v>
      </c>
      <c r="H3524">
        <v>0.99848950000000003</v>
      </c>
      <c r="I3524">
        <v>82.728999999999999</v>
      </c>
      <c r="J3524">
        <v>0.18536159999999999</v>
      </c>
      <c r="K3524">
        <v>0.31093500000000002</v>
      </c>
      <c r="L3524">
        <v>0.3979068</v>
      </c>
      <c r="M3524">
        <v>0.48487849999999999</v>
      </c>
      <c r="N3524">
        <v>0.61045190000000005</v>
      </c>
      <c r="O3524">
        <v>11444</v>
      </c>
    </row>
    <row r="3525" spans="1:15">
      <c r="A3525" t="s">
        <v>52</v>
      </c>
      <c r="B3525" t="s">
        <v>40</v>
      </c>
      <c r="C3525" t="s">
        <v>53</v>
      </c>
      <c r="D3525" t="s">
        <v>33</v>
      </c>
      <c r="E3525" s="9">
        <v>17</v>
      </c>
      <c r="F3525" t="str">
        <f t="shared" si="55"/>
        <v>Aggregate1-in-2October System Peak Day100% Cycling17</v>
      </c>
      <c r="G3525">
        <v>8.4730220000000003</v>
      </c>
      <c r="H3525">
        <v>14.086690000000001</v>
      </c>
      <c r="I3525">
        <v>82.728999999999999</v>
      </c>
      <c r="J3525">
        <v>2.615081</v>
      </c>
      <c r="K3525">
        <v>4.3866709999999998</v>
      </c>
      <c r="L3525">
        <v>5.6136679999999997</v>
      </c>
      <c r="M3525">
        <v>6.8406659999999997</v>
      </c>
      <c r="N3525">
        <v>8.6122560000000004</v>
      </c>
      <c r="O3525">
        <v>11444</v>
      </c>
    </row>
    <row r="3526" spans="1:15">
      <c r="A3526" t="s">
        <v>31</v>
      </c>
      <c r="B3526" t="s">
        <v>40</v>
      </c>
      <c r="C3526" t="s">
        <v>53</v>
      </c>
      <c r="D3526" t="s">
        <v>33</v>
      </c>
      <c r="E3526" s="9">
        <v>18</v>
      </c>
      <c r="F3526" t="str">
        <f t="shared" si="55"/>
        <v>Average Per Ton1-in-2October System Peak Day100% Cycling18</v>
      </c>
      <c r="G3526">
        <v>0.209978</v>
      </c>
      <c r="H3526">
        <v>0.29727619999999999</v>
      </c>
      <c r="I3526">
        <v>81.0989</v>
      </c>
      <c r="J3526">
        <v>4.0667099999999998E-2</v>
      </c>
      <c r="K3526">
        <v>6.8217100000000003E-2</v>
      </c>
      <c r="L3526">
        <v>8.7298100000000003E-2</v>
      </c>
      <c r="M3526">
        <v>0.10637919999999999</v>
      </c>
      <c r="N3526">
        <v>0.1339291</v>
      </c>
      <c r="O3526">
        <v>11444</v>
      </c>
    </row>
    <row r="3527" spans="1:15">
      <c r="A3527" t="s">
        <v>29</v>
      </c>
      <c r="B3527" t="s">
        <v>40</v>
      </c>
      <c r="C3527" t="s">
        <v>53</v>
      </c>
      <c r="D3527" t="s">
        <v>33</v>
      </c>
      <c r="E3527" s="9">
        <v>18</v>
      </c>
      <c r="F3527" t="str">
        <f t="shared" si="55"/>
        <v>Average Per Premise1-in-2October System Peak Day100% Cycling18</v>
      </c>
      <c r="G3527">
        <v>0.93832329999999997</v>
      </c>
      <c r="H3527">
        <v>1.32843</v>
      </c>
      <c r="I3527">
        <v>81.0989</v>
      </c>
      <c r="J3527">
        <v>0.181728</v>
      </c>
      <c r="K3527">
        <v>0.3048399</v>
      </c>
      <c r="L3527">
        <v>0.39010679999999998</v>
      </c>
      <c r="M3527">
        <v>0.47537370000000001</v>
      </c>
      <c r="N3527">
        <v>0.5984855</v>
      </c>
      <c r="O3527">
        <v>11444</v>
      </c>
    </row>
    <row r="3528" spans="1:15">
      <c r="A3528" t="s">
        <v>30</v>
      </c>
      <c r="B3528" t="s">
        <v>40</v>
      </c>
      <c r="C3528" t="s">
        <v>53</v>
      </c>
      <c r="D3528" t="s">
        <v>33</v>
      </c>
      <c r="E3528" s="9">
        <v>18</v>
      </c>
      <c r="F3528" t="str">
        <f t="shared" si="55"/>
        <v>Average Per Device1-in-2October System Peak Day100% Cycling18</v>
      </c>
      <c r="G3528">
        <v>0.76114059999999994</v>
      </c>
      <c r="H3528">
        <v>1.0775840000000001</v>
      </c>
      <c r="I3528">
        <v>81.0989</v>
      </c>
      <c r="J3528">
        <v>0.1474125</v>
      </c>
      <c r="K3528">
        <v>0.24727730000000001</v>
      </c>
      <c r="L3528">
        <v>0.31644329999999998</v>
      </c>
      <c r="M3528">
        <v>0.38560929999999999</v>
      </c>
      <c r="N3528">
        <v>0.48547410000000002</v>
      </c>
      <c r="O3528">
        <v>11444</v>
      </c>
    </row>
    <row r="3529" spans="1:15">
      <c r="A3529" t="s">
        <v>52</v>
      </c>
      <c r="B3529" t="s">
        <v>40</v>
      </c>
      <c r="C3529" t="s">
        <v>53</v>
      </c>
      <c r="D3529" t="s">
        <v>33</v>
      </c>
      <c r="E3529" s="9">
        <v>18</v>
      </c>
      <c r="F3529" t="str">
        <f t="shared" si="55"/>
        <v>Aggregate1-in-2October System Peak Day100% Cycling18</v>
      </c>
      <c r="G3529">
        <v>10.73817</v>
      </c>
      <c r="H3529">
        <v>15.20255</v>
      </c>
      <c r="I3529">
        <v>81.0989</v>
      </c>
      <c r="J3529">
        <v>2.0796950000000001</v>
      </c>
      <c r="K3529">
        <v>3.488588</v>
      </c>
      <c r="L3529">
        <v>4.4643819999999996</v>
      </c>
      <c r="M3529">
        <v>5.4401760000000001</v>
      </c>
      <c r="N3529">
        <v>6.8490690000000001</v>
      </c>
      <c r="O3529">
        <v>11444</v>
      </c>
    </row>
    <row r="3530" spans="1:15">
      <c r="A3530" t="s">
        <v>31</v>
      </c>
      <c r="B3530" t="s">
        <v>40</v>
      </c>
      <c r="C3530" t="s">
        <v>53</v>
      </c>
      <c r="D3530" t="s">
        <v>33</v>
      </c>
      <c r="E3530" s="9">
        <v>19</v>
      </c>
      <c r="F3530" t="str">
        <f t="shared" si="55"/>
        <v>Average Per Ton1-in-2October System Peak Day100% Cycling19</v>
      </c>
      <c r="G3530">
        <v>0.28981970000000001</v>
      </c>
      <c r="H3530">
        <v>0.30002780000000001</v>
      </c>
      <c r="I3530">
        <v>73.590699999999998</v>
      </c>
      <c r="J3530">
        <v>0</v>
      </c>
      <c r="K3530">
        <v>0</v>
      </c>
      <c r="L3530">
        <v>0</v>
      </c>
      <c r="M3530">
        <v>0</v>
      </c>
      <c r="N3530">
        <v>0</v>
      </c>
      <c r="O3530">
        <v>11444</v>
      </c>
    </row>
    <row r="3531" spans="1:15">
      <c r="A3531" t="s">
        <v>29</v>
      </c>
      <c r="B3531" t="s">
        <v>40</v>
      </c>
      <c r="C3531" t="s">
        <v>53</v>
      </c>
      <c r="D3531" t="s">
        <v>33</v>
      </c>
      <c r="E3531" s="9">
        <v>19</v>
      </c>
      <c r="F3531" t="str">
        <f t="shared" si="55"/>
        <v>Average Per Premise1-in-2October System Peak Day100% Cycling19</v>
      </c>
      <c r="G3531">
        <v>1.2951090000000001</v>
      </c>
      <c r="H3531">
        <v>1.3407260000000001</v>
      </c>
      <c r="I3531">
        <v>73.590699999999998</v>
      </c>
      <c r="J3531">
        <v>0</v>
      </c>
      <c r="K3531">
        <v>0</v>
      </c>
      <c r="L3531">
        <v>0</v>
      </c>
      <c r="M3531">
        <v>0</v>
      </c>
      <c r="N3531">
        <v>0</v>
      </c>
      <c r="O3531">
        <v>11444</v>
      </c>
    </row>
    <row r="3532" spans="1:15">
      <c r="A3532" t="s">
        <v>30</v>
      </c>
      <c r="B3532" t="s">
        <v>40</v>
      </c>
      <c r="C3532" t="s">
        <v>53</v>
      </c>
      <c r="D3532" t="s">
        <v>33</v>
      </c>
      <c r="E3532" s="9">
        <v>19</v>
      </c>
      <c r="F3532" t="str">
        <f t="shared" si="55"/>
        <v>Average Per Device1-in-2October System Peak Day100% Cycling19</v>
      </c>
      <c r="G3532">
        <v>1.0505549999999999</v>
      </c>
      <c r="H3532">
        <v>1.087558</v>
      </c>
      <c r="I3532">
        <v>73.590699999999998</v>
      </c>
      <c r="J3532">
        <v>0</v>
      </c>
      <c r="K3532">
        <v>0</v>
      </c>
      <c r="L3532">
        <v>0</v>
      </c>
      <c r="M3532">
        <v>0</v>
      </c>
      <c r="N3532">
        <v>0</v>
      </c>
      <c r="O3532">
        <v>11444</v>
      </c>
    </row>
    <row r="3533" spans="1:15">
      <c r="A3533" t="s">
        <v>52</v>
      </c>
      <c r="B3533" t="s">
        <v>40</v>
      </c>
      <c r="C3533" t="s">
        <v>53</v>
      </c>
      <c r="D3533" t="s">
        <v>33</v>
      </c>
      <c r="E3533" s="9">
        <v>19</v>
      </c>
      <c r="F3533" t="str">
        <f t="shared" si="55"/>
        <v>Aggregate1-in-2October System Peak Day100% Cycling19</v>
      </c>
      <c r="G3533">
        <v>14.82123</v>
      </c>
      <c r="H3533">
        <v>15.34327</v>
      </c>
      <c r="I3533">
        <v>73.590699999999998</v>
      </c>
      <c r="J3533">
        <v>0</v>
      </c>
      <c r="K3533">
        <v>0</v>
      </c>
      <c r="L3533">
        <v>0</v>
      </c>
      <c r="M3533">
        <v>0</v>
      </c>
      <c r="N3533">
        <v>0</v>
      </c>
      <c r="O3533">
        <v>11444</v>
      </c>
    </row>
    <row r="3534" spans="1:15">
      <c r="A3534" t="s">
        <v>31</v>
      </c>
      <c r="B3534" t="s">
        <v>40</v>
      </c>
      <c r="C3534" t="s">
        <v>53</v>
      </c>
      <c r="D3534" t="s">
        <v>33</v>
      </c>
      <c r="E3534" s="9">
        <v>20</v>
      </c>
      <c r="F3534" t="str">
        <f t="shared" si="55"/>
        <v>Average Per Ton1-in-2October System Peak Day100% Cycling20</v>
      </c>
      <c r="G3534">
        <v>0.33031110000000002</v>
      </c>
      <c r="H3534">
        <v>0.28622950000000003</v>
      </c>
      <c r="I3534">
        <v>72.250299999999996</v>
      </c>
      <c r="J3534">
        <v>0</v>
      </c>
      <c r="K3534">
        <v>0</v>
      </c>
      <c r="L3534">
        <v>0</v>
      </c>
      <c r="M3534">
        <v>0</v>
      </c>
      <c r="N3534">
        <v>0</v>
      </c>
      <c r="O3534">
        <v>11444</v>
      </c>
    </row>
    <row r="3535" spans="1:15">
      <c r="A3535" t="s">
        <v>29</v>
      </c>
      <c r="B3535" t="s">
        <v>40</v>
      </c>
      <c r="C3535" t="s">
        <v>53</v>
      </c>
      <c r="D3535" t="s">
        <v>33</v>
      </c>
      <c r="E3535" s="9">
        <v>20</v>
      </c>
      <c r="F3535" t="str">
        <f t="shared" si="55"/>
        <v>Average Per Premise1-in-2October System Peak Day100% Cycling20</v>
      </c>
      <c r="G3535">
        <v>1.4760530000000001</v>
      </c>
      <c r="H3535">
        <v>1.279066</v>
      </c>
      <c r="I3535">
        <v>72.250299999999996</v>
      </c>
      <c r="J3535">
        <v>0</v>
      </c>
      <c r="K3535">
        <v>0</v>
      </c>
      <c r="L3535">
        <v>0</v>
      </c>
      <c r="M3535">
        <v>0</v>
      </c>
      <c r="N3535">
        <v>0</v>
      </c>
      <c r="O3535">
        <v>11444</v>
      </c>
    </row>
    <row r="3536" spans="1:15">
      <c r="A3536" t="s">
        <v>30</v>
      </c>
      <c r="B3536" t="s">
        <v>40</v>
      </c>
      <c r="C3536" t="s">
        <v>53</v>
      </c>
      <c r="D3536" t="s">
        <v>33</v>
      </c>
      <c r="E3536" s="9">
        <v>20</v>
      </c>
      <c r="F3536" t="str">
        <f t="shared" si="55"/>
        <v>Average Per Device1-in-2October System Peak Day100% Cycling20</v>
      </c>
      <c r="G3536">
        <v>1.1973309999999999</v>
      </c>
      <c r="H3536">
        <v>1.037541</v>
      </c>
      <c r="I3536">
        <v>72.250299999999996</v>
      </c>
      <c r="J3536">
        <v>0</v>
      </c>
      <c r="K3536">
        <v>0</v>
      </c>
      <c r="L3536">
        <v>0</v>
      </c>
      <c r="M3536">
        <v>0</v>
      </c>
      <c r="N3536">
        <v>0</v>
      </c>
      <c r="O3536">
        <v>11444</v>
      </c>
    </row>
    <row r="3537" spans="1:15">
      <c r="A3537" t="s">
        <v>52</v>
      </c>
      <c r="B3537" t="s">
        <v>40</v>
      </c>
      <c r="C3537" t="s">
        <v>53</v>
      </c>
      <c r="D3537" t="s">
        <v>33</v>
      </c>
      <c r="E3537" s="9">
        <v>20</v>
      </c>
      <c r="F3537" t="str">
        <f t="shared" si="55"/>
        <v>Aggregate1-in-2October System Peak Day100% Cycling20</v>
      </c>
      <c r="G3537">
        <v>16.891950000000001</v>
      </c>
      <c r="H3537">
        <v>14.63763</v>
      </c>
      <c r="I3537">
        <v>72.250299999999996</v>
      </c>
      <c r="J3537">
        <v>0</v>
      </c>
      <c r="K3537">
        <v>0</v>
      </c>
      <c r="L3537">
        <v>0</v>
      </c>
      <c r="M3537">
        <v>0</v>
      </c>
      <c r="N3537">
        <v>0</v>
      </c>
      <c r="O3537">
        <v>11444</v>
      </c>
    </row>
    <row r="3538" spans="1:15">
      <c r="A3538" t="s">
        <v>31</v>
      </c>
      <c r="B3538" t="s">
        <v>40</v>
      </c>
      <c r="C3538" t="s">
        <v>53</v>
      </c>
      <c r="D3538" t="s">
        <v>33</v>
      </c>
      <c r="E3538" s="9">
        <v>21</v>
      </c>
      <c r="F3538" t="str">
        <f t="shared" si="55"/>
        <v>Average Per Ton1-in-2October System Peak Day100% Cycling21</v>
      </c>
      <c r="G3538">
        <v>0.32800879999999999</v>
      </c>
      <c r="H3538">
        <v>0.28210940000000001</v>
      </c>
      <c r="I3538">
        <v>69.287700000000001</v>
      </c>
      <c r="J3538">
        <v>0</v>
      </c>
      <c r="K3538">
        <v>0</v>
      </c>
      <c r="L3538">
        <v>0</v>
      </c>
      <c r="M3538">
        <v>0</v>
      </c>
      <c r="N3538">
        <v>0</v>
      </c>
      <c r="O3538">
        <v>11444</v>
      </c>
    </row>
    <row r="3539" spans="1:15">
      <c r="A3539" t="s">
        <v>29</v>
      </c>
      <c r="B3539" t="s">
        <v>40</v>
      </c>
      <c r="C3539" t="s">
        <v>53</v>
      </c>
      <c r="D3539" t="s">
        <v>33</v>
      </c>
      <c r="E3539" s="9">
        <v>21</v>
      </c>
      <c r="F3539" t="str">
        <f t="shared" si="55"/>
        <v>Average Per Premise1-in-2October System Peak Day100% Cycling21</v>
      </c>
      <c r="G3539">
        <v>1.4657640000000001</v>
      </c>
      <c r="H3539">
        <v>1.2606550000000001</v>
      </c>
      <c r="I3539">
        <v>69.287700000000001</v>
      </c>
      <c r="J3539">
        <v>0</v>
      </c>
      <c r="K3539">
        <v>0</v>
      </c>
      <c r="L3539">
        <v>0</v>
      </c>
      <c r="M3539">
        <v>0</v>
      </c>
      <c r="N3539">
        <v>0</v>
      </c>
      <c r="O3539">
        <v>11444</v>
      </c>
    </row>
    <row r="3540" spans="1:15">
      <c r="A3540" t="s">
        <v>30</v>
      </c>
      <c r="B3540" t="s">
        <v>40</v>
      </c>
      <c r="C3540" t="s">
        <v>53</v>
      </c>
      <c r="D3540" t="s">
        <v>33</v>
      </c>
      <c r="E3540" s="9">
        <v>21</v>
      </c>
      <c r="F3540" t="str">
        <f t="shared" si="55"/>
        <v>Average Per Device1-in-2October System Peak Day100% Cycling21</v>
      </c>
      <c r="G3540">
        <v>1.188985</v>
      </c>
      <c r="H3540">
        <v>1.022607</v>
      </c>
      <c r="I3540">
        <v>69.287700000000001</v>
      </c>
      <c r="J3540">
        <v>0</v>
      </c>
      <c r="K3540">
        <v>0</v>
      </c>
      <c r="L3540">
        <v>0</v>
      </c>
      <c r="M3540">
        <v>0</v>
      </c>
      <c r="N3540">
        <v>0</v>
      </c>
      <c r="O3540">
        <v>11444</v>
      </c>
    </row>
    <row r="3541" spans="1:15">
      <c r="A3541" t="s">
        <v>52</v>
      </c>
      <c r="B3541" t="s">
        <v>40</v>
      </c>
      <c r="C3541" t="s">
        <v>53</v>
      </c>
      <c r="D3541" t="s">
        <v>33</v>
      </c>
      <c r="E3541" s="9">
        <v>21</v>
      </c>
      <c r="F3541" t="str">
        <f t="shared" si="55"/>
        <v>Aggregate1-in-2October System Peak Day100% Cycling21</v>
      </c>
      <c r="G3541">
        <v>16.7742</v>
      </c>
      <c r="H3541">
        <v>14.42693</v>
      </c>
      <c r="I3541">
        <v>69.287700000000001</v>
      </c>
      <c r="J3541">
        <v>0</v>
      </c>
      <c r="K3541">
        <v>0</v>
      </c>
      <c r="L3541">
        <v>0</v>
      </c>
      <c r="M3541">
        <v>0</v>
      </c>
      <c r="N3541">
        <v>0</v>
      </c>
      <c r="O3541">
        <v>11444</v>
      </c>
    </row>
    <row r="3542" spans="1:15">
      <c r="A3542" t="s">
        <v>31</v>
      </c>
      <c r="B3542" t="s">
        <v>40</v>
      </c>
      <c r="C3542" t="s">
        <v>53</v>
      </c>
      <c r="D3542" t="s">
        <v>33</v>
      </c>
      <c r="E3542" s="9">
        <v>22</v>
      </c>
      <c r="F3542" t="str">
        <f t="shared" si="55"/>
        <v>Average Per Ton1-in-2October System Peak Day100% Cycling22</v>
      </c>
      <c r="G3542">
        <v>0.28789290000000001</v>
      </c>
      <c r="H3542">
        <v>0.25393300000000002</v>
      </c>
      <c r="I3542">
        <v>67.806200000000004</v>
      </c>
      <c r="J3542">
        <v>0</v>
      </c>
      <c r="K3542">
        <v>0</v>
      </c>
      <c r="L3542">
        <v>0</v>
      </c>
      <c r="M3542">
        <v>0</v>
      </c>
      <c r="N3542">
        <v>0</v>
      </c>
      <c r="O3542">
        <v>11444</v>
      </c>
    </row>
    <row r="3543" spans="1:15">
      <c r="A3543" t="s">
        <v>29</v>
      </c>
      <c r="B3543" t="s">
        <v>40</v>
      </c>
      <c r="C3543" t="s">
        <v>53</v>
      </c>
      <c r="D3543" t="s">
        <v>33</v>
      </c>
      <c r="E3543" s="9">
        <v>22</v>
      </c>
      <c r="F3543" t="str">
        <f t="shared" si="55"/>
        <v>Average Per Premise1-in-2October System Peak Day100% Cycling22</v>
      </c>
      <c r="G3543">
        <v>1.2864990000000001</v>
      </c>
      <c r="H3543">
        <v>1.134744</v>
      </c>
      <c r="I3543">
        <v>67.806200000000004</v>
      </c>
      <c r="J3543">
        <v>0</v>
      </c>
      <c r="K3543">
        <v>0</v>
      </c>
      <c r="L3543">
        <v>0</v>
      </c>
      <c r="M3543">
        <v>0</v>
      </c>
      <c r="N3543">
        <v>0</v>
      </c>
      <c r="O3543">
        <v>11444</v>
      </c>
    </row>
    <row r="3544" spans="1:15">
      <c r="A3544" t="s">
        <v>30</v>
      </c>
      <c r="B3544" t="s">
        <v>40</v>
      </c>
      <c r="C3544" t="s">
        <v>53</v>
      </c>
      <c r="D3544" t="s">
        <v>33</v>
      </c>
      <c r="E3544" s="9">
        <v>22</v>
      </c>
      <c r="F3544" t="str">
        <f t="shared" si="55"/>
        <v>Average Per Device1-in-2October System Peak Day100% Cycling22</v>
      </c>
      <c r="G3544">
        <v>1.043571</v>
      </c>
      <c r="H3544">
        <v>0.92047100000000004</v>
      </c>
      <c r="I3544">
        <v>67.806200000000004</v>
      </c>
      <c r="J3544">
        <v>0</v>
      </c>
      <c r="K3544">
        <v>0</v>
      </c>
      <c r="L3544">
        <v>0</v>
      </c>
      <c r="M3544">
        <v>0</v>
      </c>
      <c r="N3544">
        <v>0</v>
      </c>
      <c r="O3544">
        <v>11444</v>
      </c>
    </row>
    <row r="3545" spans="1:15">
      <c r="A3545" t="s">
        <v>52</v>
      </c>
      <c r="B3545" t="s">
        <v>40</v>
      </c>
      <c r="C3545" t="s">
        <v>53</v>
      </c>
      <c r="D3545" t="s">
        <v>33</v>
      </c>
      <c r="E3545" s="9">
        <v>22</v>
      </c>
      <c r="F3545" t="str">
        <f t="shared" si="55"/>
        <v>Aggregate1-in-2October System Peak Day100% Cycling22</v>
      </c>
      <c r="G3545">
        <v>14.7227</v>
      </c>
      <c r="H3545">
        <v>12.98601</v>
      </c>
      <c r="I3545">
        <v>67.806200000000004</v>
      </c>
      <c r="J3545">
        <v>0</v>
      </c>
      <c r="K3545">
        <v>0</v>
      </c>
      <c r="L3545">
        <v>0</v>
      </c>
      <c r="M3545">
        <v>0</v>
      </c>
      <c r="N3545">
        <v>0</v>
      </c>
      <c r="O3545">
        <v>11444</v>
      </c>
    </row>
    <row r="3546" spans="1:15">
      <c r="A3546" t="s">
        <v>31</v>
      </c>
      <c r="B3546" t="s">
        <v>40</v>
      </c>
      <c r="C3546" t="s">
        <v>53</v>
      </c>
      <c r="D3546" t="s">
        <v>33</v>
      </c>
      <c r="E3546" s="9">
        <v>23</v>
      </c>
      <c r="F3546" t="str">
        <f t="shared" si="55"/>
        <v>Average Per Ton1-in-2October System Peak Day100% Cycling23</v>
      </c>
      <c r="G3546">
        <v>0.23355390000000001</v>
      </c>
      <c r="H3546">
        <v>0.2110329</v>
      </c>
      <c r="I3546">
        <v>65.905500000000004</v>
      </c>
      <c r="J3546">
        <v>0</v>
      </c>
      <c r="K3546">
        <v>0</v>
      </c>
      <c r="L3546">
        <v>0</v>
      </c>
      <c r="M3546">
        <v>0</v>
      </c>
      <c r="N3546">
        <v>0</v>
      </c>
      <c r="O3546">
        <v>11444</v>
      </c>
    </row>
    <row r="3547" spans="1:15">
      <c r="A3547" t="s">
        <v>29</v>
      </c>
      <c r="B3547" t="s">
        <v>40</v>
      </c>
      <c r="C3547" t="s">
        <v>53</v>
      </c>
      <c r="D3547" t="s">
        <v>33</v>
      </c>
      <c r="E3547" s="9">
        <v>23</v>
      </c>
      <c r="F3547" t="str">
        <f t="shared" si="55"/>
        <v>Average Per Premise1-in-2October System Peak Day100% Cycling23</v>
      </c>
      <c r="G3547">
        <v>1.043676</v>
      </c>
      <c r="H3547">
        <v>0.94303709999999996</v>
      </c>
      <c r="I3547">
        <v>65.905500000000004</v>
      </c>
      <c r="J3547">
        <v>0</v>
      </c>
      <c r="K3547">
        <v>0</v>
      </c>
      <c r="L3547">
        <v>0</v>
      </c>
      <c r="M3547">
        <v>0</v>
      </c>
      <c r="N3547">
        <v>0</v>
      </c>
      <c r="O3547">
        <v>11444</v>
      </c>
    </row>
    <row r="3548" spans="1:15">
      <c r="A3548" t="s">
        <v>30</v>
      </c>
      <c r="B3548" t="s">
        <v>40</v>
      </c>
      <c r="C3548" t="s">
        <v>53</v>
      </c>
      <c r="D3548" t="s">
        <v>33</v>
      </c>
      <c r="E3548" s="9">
        <v>23</v>
      </c>
      <c r="F3548" t="str">
        <f t="shared" si="55"/>
        <v>Average Per Device1-in-2October System Peak Day100% Cycling23</v>
      </c>
      <c r="G3548">
        <v>0.84659989999999996</v>
      </c>
      <c r="H3548">
        <v>0.76496439999999999</v>
      </c>
      <c r="I3548">
        <v>65.905500000000004</v>
      </c>
      <c r="J3548">
        <v>0</v>
      </c>
      <c r="K3548">
        <v>0</v>
      </c>
      <c r="L3548">
        <v>0</v>
      </c>
      <c r="M3548">
        <v>0</v>
      </c>
      <c r="N3548">
        <v>0</v>
      </c>
      <c r="O3548">
        <v>11444</v>
      </c>
    </row>
    <row r="3549" spans="1:15">
      <c r="A3549" t="s">
        <v>52</v>
      </c>
      <c r="B3549" t="s">
        <v>40</v>
      </c>
      <c r="C3549" t="s">
        <v>53</v>
      </c>
      <c r="D3549" t="s">
        <v>33</v>
      </c>
      <c r="E3549" s="9">
        <v>23</v>
      </c>
      <c r="F3549" t="str">
        <f t="shared" si="55"/>
        <v>Aggregate1-in-2October System Peak Day100% Cycling23</v>
      </c>
      <c r="G3549">
        <v>11.94383</v>
      </c>
      <c r="H3549">
        <v>10.792120000000001</v>
      </c>
      <c r="I3549">
        <v>65.905500000000004</v>
      </c>
      <c r="J3549">
        <v>0</v>
      </c>
      <c r="K3549">
        <v>0</v>
      </c>
      <c r="L3549">
        <v>0</v>
      </c>
      <c r="M3549">
        <v>0</v>
      </c>
      <c r="N3549">
        <v>0</v>
      </c>
      <c r="O3549">
        <v>11444</v>
      </c>
    </row>
    <row r="3550" spans="1:15">
      <c r="A3550" t="s">
        <v>31</v>
      </c>
      <c r="B3550" t="s">
        <v>40</v>
      </c>
      <c r="C3550" t="s">
        <v>53</v>
      </c>
      <c r="D3550" t="s">
        <v>33</v>
      </c>
      <c r="E3550" s="9">
        <v>24</v>
      </c>
      <c r="F3550" t="str">
        <f t="shared" si="55"/>
        <v>Average Per Ton1-in-2October System Peak Day100% Cycling24</v>
      </c>
      <c r="G3550">
        <v>0.1818842</v>
      </c>
      <c r="H3550">
        <v>0.1685507</v>
      </c>
      <c r="I3550">
        <v>63.732599999999998</v>
      </c>
      <c r="J3550">
        <v>0</v>
      </c>
      <c r="K3550">
        <v>0</v>
      </c>
      <c r="L3550">
        <v>0</v>
      </c>
      <c r="M3550">
        <v>0</v>
      </c>
      <c r="N3550">
        <v>0</v>
      </c>
      <c r="O3550">
        <v>11444</v>
      </c>
    </row>
    <row r="3551" spans="1:15">
      <c r="A3551" t="s">
        <v>29</v>
      </c>
      <c r="B3551" t="s">
        <v>40</v>
      </c>
      <c r="C3551" t="s">
        <v>53</v>
      </c>
      <c r="D3551" t="s">
        <v>33</v>
      </c>
      <c r="E3551" s="9">
        <v>24</v>
      </c>
      <c r="F3551" t="str">
        <f t="shared" si="55"/>
        <v>Average Per Premise1-in-2October System Peak Day100% Cycling24</v>
      </c>
      <c r="G3551">
        <v>0.81278099999999998</v>
      </c>
      <c r="H3551">
        <v>0.75319809999999998</v>
      </c>
      <c r="I3551">
        <v>63.732599999999998</v>
      </c>
      <c r="J3551">
        <v>0</v>
      </c>
      <c r="K3551">
        <v>0</v>
      </c>
      <c r="L3551">
        <v>0</v>
      </c>
      <c r="M3551">
        <v>0</v>
      </c>
      <c r="N3551">
        <v>0</v>
      </c>
      <c r="O3551">
        <v>11444</v>
      </c>
    </row>
    <row r="3552" spans="1:15">
      <c r="A3552" t="s">
        <v>30</v>
      </c>
      <c r="B3552" t="s">
        <v>40</v>
      </c>
      <c r="C3552" t="s">
        <v>53</v>
      </c>
      <c r="D3552" t="s">
        <v>33</v>
      </c>
      <c r="E3552" s="9">
        <v>24</v>
      </c>
      <c r="F3552" t="str">
        <f t="shared" si="55"/>
        <v>Average Per Device1-in-2October System Peak Day100% Cycling24</v>
      </c>
      <c r="G3552">
        <v>0.65930440000000001</v>
      </c>
      <c r="H3552">
        <v>0.61097250000000003</v>
      </c>
      <c r="I3552">
        <v>63.732599999999998</v>
      </c>
      <c r="J3552">
        <v>0</v>
      </c>
      <c r="K3552">
        <v>0</v>
      </c>
      <c r="L3552">
        <v>0</v>
      </c>
      <c r="M3552">
        <v>0</v>
      </c>
      <c r="N3552">
        <v>0</v>
      </c>
      <c r="O3552">
        <v>11444</v>
      </c>
    </row>
    <row r="3553" spans="1:15">
      <c r="A3553" t="s">
        <v>52</v>
      </c>
      <c r="B3553" t="s">
        <v>40</v>
      </c>
      <c r="C3553" t="s">
        <v>53</v>
      </c>
      <c r="D3553" t="s">
        <v>33</v>
      </c>
      <c r="E3553" s="9">
        <v>24</v>
      </c>
      <c r="F3553" t="str">
        <f t="shared" si="55"/>
        <v>Aggregate1-in-2October System Peak Day100% Cycling24</v>
      </c>
      <c r="G3553">
        <v>9.3014659999999996</v>
      </c>
      <c r="H3553">
        <v>8.6196000000000002</v>
      </c>
      <c r="I3553">
        <v>63.732599999999998</v>
      </c>
      <c r="J3553">
        <v>0</v>
      </c>
      <c r="K3553">
        <v>0</v>
      </c>
      <c r="L3553">
        <v>0</v>
      </c>
      <c r="M3553">
        <v>0</v>
      </c>
      <c r="N3553">
        <v>0</v>
      </c>
      <c r="O3553">
        <v>11444</v>
      </c>
    </row>
    <row r="3554" spans="1:15">
      <c r="A3554" t="s">
        <v>31</v>
      </c>
      <c r="B3554" t="s">
        <v>40</v>
      </c>
      <c r="C3554" t="s">
        <v>53</v>
      </c>
      <c r="D3554" t="s">
        <v>32</v>
      </c>
      <c r="E3554" s="9">
        <v>1</v>
      </c>
      <c r="F3554" t="str">
        <f t="shared" si="55"/>
        <v>Average Per Ton1-in-2October System Peak Day50% Cycling1</v>
      </c>
      <c r="G3554">
        <v>0.15704280000000001</v>
      </c>
      <c r="H3554">
        <v>0.15704280000000001</v>
      </c>
      <c r="I3554">
        <v>60.862900000000003</v>
      </c>
      <c r="J3554">
        <v>0</v>
      </c>
      <c r="K3554">
        <v>0</v>
      </c>
      <c r="L3554">
        <v>0</v>
      </c>
      <c r="M3554">
        <v>0</v>
      </c>
      <c r="N3554">
        <v>0</v>
      </c>
      <c r="O3554">
        <v>12158</v>
      </c>
    </row>
    <row r="3555" spans="1:15">
      <c r="A3555" t="s">
        <v>29</v>
      </c>
      <c r="B3555" t="s">
        <v>40</v>
      </c>
      <c r="C3555" t="s">
        <v>53</v>
      </c>
      <c r="D3555" t="s">
        <v>32</v>
      </c>
      <c r="E3555" s="9">
        <v>1</v>
      </c>
      <c r="F3555" t="str">
        <f t="shared" si="55"/>
        <v>Average Per Premise1-in-2October System Peak Day50% Cycling1</v>
      </c>
      <c r="G3555">
        <v>0.64627270000000003</v>
      </c>
      <c r="H3555">
        <v>0.64627270000000003</v>
      </c>
      <c r="I3555">
        <v>60.862900000000003</v>
      </c>
      <c r="J3555">
        <v>0</v>
      </c>
      <c r="K3555">
        <v>0</v>
      </c>
      <c r="L3555">
        <v>0</v>
      </c>
      <c r="M3555">
        <v>0</v>
      </c>
      <c r="N3555">
        <v>0</v>
      </c>
      <c r="O3555">
        <v>12158</v>
      </c>
    </row>
    <row r="3556" spans="1:15">
      <c r="A3556" t="s">
        <v>30</v>
      </c>
      <c r="B3556" t="s">
        <v>40</v>
      </c>
      <c r="C3556" t="s">
        <v>53</v>
      </c>
      <c r="D3556" t="s">
        <v>32</v>
      </c>
      <c r="E3556" s="9">
        <v>1</v>
      </c>
      <c r="F3556" t="str">
        <f t="shared" si="55"/>
        <v>Average Per Device1-in-2October System Peak Day50% Cycling1</v>
      </c>
      <c r="G3556">
        <v>0.54985189999999995</v>
      </c>
      <c r="H3556">
        <v>0.54985189999999995</v>
      </c>
      <c r="I3556">
        <v>60.862900000000003</v>
      </c>
      <c r="J3556">
        <v>0</v>
      </c>
      <c r="K3556">
        <v>0</v>
      </c>
      <c r="L3556">
        <v>0</v>
      </c>
      <c r="M3556">
        <v>0</v>
      </c>
      <c r="N3556">
        <v>0</v>
      </c>
      <c r="O3556">
        <v>12158</v>
      </c>
    </row>
    <row r="3557" spans="1:15">
      <c r="A3557" t="s">
        <v>52</v>
      </c>
      <c r="B3557" t="s">
        <v>40</v>
      </c>
      <c r="C3557" t="s">
        <v>53</v>
      </c>
      <c r="D3557" t="s">
        <v>32</v>
      </c>
      <c r="E3557" s="9">
        <v>1</v>
      </c>
      <c r="F3557" t="str">
        <f t="shared" si="55"/>
        <v>Aggregate1-in-2October System Peak Day50% Cycling1</v>
      </c>
      <c r="G3557">
        <v>7.8573829999999996</v>
      </c>
      <c r="H3557">
        <v>7.8573829999999996</v>
      </c>
      <c r="I3557">
        <v>60.862900000000003</v>
      </c>
      <c r="J3557">
        <v>0</v>
      </c>
      <c r="K3557">
        <v>0</v>
      </c>
      <c r="L3557">
        <v>0</v>
      </c>
      <c r="M3557">
        <v>0</v>
      </c>
      <c r="N3557">
        <v>0</v>
      </c>
      <c r="O3557">
        <v>12158</v>
      </c>
    </row>
    <row r="3558" spans="1:15">
      <c r="A3558" t="s">
        <v>31</v>
      </c>
      <c r="B3558" t="s">
        <v>40</v>
      </c>
      <c r="C3558" t="s">
        <v>53</v>
      </c>
      <c r="D3558" t="s">
        <v>32</v>
      </c>
      <c r="E3558" s="9">
        <v>2</v>
      </c>
      <c r="F3558" t="str">
        <f t="shared" si="55"/>
        <v>Average Per Ton1-in-2October System Peak Day50% Cycling2</v>
      </c>
      <c r="G3558">
        <v>0.13756679999999999</v>
      </c>
      <c r="H3558">
        <v>0.13756679999999999</v>
      </c>
      <c r="I3558">
        <v>62.0854</v>
      </c>
      <c r="J3558">
        <v>0</v>
      </c>
      <c r="K3558">
        <v>0</v>
      </c>
      <c r="L3558">
        <v>0</v>
      </c>
      <c r="M3558">
        <v>0</v>
      </c>
      <c r="N3558">
        <v>0</v>
      </c>
      <c r="O3558">
        <v>12158</v>
      </c>
    </row>
    <row r="3559" spans="1:15">
      <c r="A3559" t="s">
        <v>29</v>
      </c>
      <c r="B3559" t="s">
        <v>40</v>
      </c>
      <c r="C3559" t="s">
        <v>53</v>
      </c>
      <c r="D3559" t="s">
        <v>32</v>
      </c>
      <c r="E3559" s="9">
        <v>2</v>
      </c>
      <c r="F3559" t="str">
        <f t="shared" si="55"/>
        <v>Average Per Premise1-in-2October System Peak Day50% Cycling2</v>
      </c>
      <c r="G3559">
        <v>0.56612390000000001</v>
      </c>
      <c r="H3559">
        <v>0.56612390000000001</v>
      </c>
      <c r="I3559">
        <v>62.0854</v>
      </c>
      <c r="J3559">
        <v>0</v>
      </c>
      <c r="K3559">
        <v>0</v>
      </c>
      <c r="L3559">
        <v>0</v>
      </c>
      <c r="M3559">
        <v>0</v>
      </c>
      <c r="N3559">
        <v>0</v>
      </c>
      <c r="O3559">
        <v>12158</v>
      </c>
    </row>
    <row r="3560" spans="1:15">
      <c r="A3560" t="s">
        <v>30</v>
      </c>
      <c r="B3560" t="s">
        <v>40</v>
      </c>
      <c r="C3560" t="s">
        <v>53</v>
      </c>
      <c r="D3560" t="s">
        <v>32</v>
      </c>
      <c r="E3560" s="9">
        <v>2</v>
      </c>
      <c r="F3560" t="str">
        <f t="shared" si="55"/>
        <v>Average Per Device1-in-2October System Peak Day50% Cycling2</v>
      </c>
      <c r="G3560">
        <v>0.4816609</v>
      </c>
      <c r="H3560">
        <v>0.4816609</v>
      </c>
      <c r="I3560">
        <v>62.0854</v>
      </c>
      <c r="J3560">
        <v>0</v>
      </c>
      <c r="K3560">
        <v>0</v>
      </c>
      <c r="L3560">
        <v>0</v>
      </c>
      <c r="M3560">
        <v>0</v>
      </c>
      <c r="N3560">
        <v>0</v>
      </c>
      <c r="O3560">
        <v>12158</v>
      </c>
    </row>
    <row r="3561" spans="1:15">
      <c r="A3561" t="s">
        <v>52</v>
      </c>
      <c r="B3561" t="s">
        <v>40</v>
      </c>
      <c r="C3561" t="s">
        <v>53</v>
      </c>
      <c r="D3561" t="s">
        <v>32</v>
      </c>
      <c r="E3561" s="9">
        <v>2</v>
      </c>
      <c r="F3561" t="str">
        <f t="shared" si="55"/>
        <v>Aggregate1-in-2October System Peak Day50% Cycling2</v>
      </c>
      <c r="G3561">
        <v>6.8829339999999997</v>
      </c>
      <c r="H3561">
        <v>6.8829339999999997</v>
      </c>
      <c r="I3561">
        <v>62.0854</v>
      </c>
      <c r="J3561">
        <v>0</v>
      </c>
      <c r="K3561">
        <v>0</v>
      </c>
      <c r="L3561">
        <v>0</v>
      </c>
      <c r="M3561">
        <v>0</v>
      </c>
      <c r="N3561">
        <v>0</v>
      </c>
      <c r="O3561">
        <v>12158</v>
      </c>
    </row>
    <row r="3562" spans="1:15">
      <c r="A3562" t="s">
        <v>31</v>
      </c>
      <c r="B3562" t="s">
        <v>40</v>
      </c>
      <c r="C3562" t="s">
        <v>53</v>
      </c>
      <c r="D3562" t="s">
        <v>32</v>
      </c>
      <c r="E3562" s="9">
        <v>3</v>
      </c>
      <c r="F3562" t="str">
        <f t="shared" si="55"/>
        <v>Average Per Ton1-in-2October System Peak Day50% Cycling3</v>
      </c>
      <c r="G3562">
        <v>0.121907</v>
      </c>
      <c r="H3562">
        <v>0.121907</v>
      </c>
      <c r="I3562">
        <v>59.164700000000003</v>
      </c>
      <c r="J3562">
        <v>0</v>
      </c>
      <c r="K3562">
        <v>0</v>
      </c>
      <c r="L3562">
        <v>0</v>
      </c>
      <c r="M3562">
        <v>0</v>
      </c>
      <c r="N3562">
        <v>0</v>
      </c>
      <c r="O3562">
        <v>12158</v>
      </c>
    </row>
    <row r="3563" spans="1:15">
      <c r="A3563" t="s">
        <v>29</v>
      </c>
      <c r="B3563" t="s">
        <v>40</v>
      </c>
      <c r="C3563" t="s">
        <v>53</v>
      </c>
      <c r="D3563" t="s">
        <v>32</v>
      </c>
      <c r="E3563" s="9">
        <v>3</v>
      </c>
      <c r="F3563" t="str">
        <f t="shared" si="55"/>
        <v>Average Per Premise1-in-2October System Peak Day50% Cycling3</v>
      </c>
      <c r="G3563">
        <v>0.50167949999999994</v>
      </c>
      <c r="H3563">
        <v>0.50167949999999994</v>
      </c>
      <c r="I3563">
        <v>59.164700000000003</v>
      </c>
      <c r="J3563">
        <v>0</v>
      </c>
      <c r="K3563">
        <v>0</v>
      </c>
      <c r="L3563">
        <v>0</v>
      </c>
      <c r="M3563">
        <v>0</v>
      </c>
      <c r="N3563">
        <v>0</v>
      </c>
      <c r="O3563">
        <v>12158</v>
      </c>
    </row>
    <row r="3564" spans="1:15">
      <c r="A3564" t="s">
        <v>30</v>
      </c>
      <c r="B3564" t="s">
        <v>40</v>
      </c>
      <c r="C3564" t="s">
        <v>53</v>
      </c>
      <c r="D3564" t="s">
        <v>32</v>
      </c>
      <c r="E3564" s="9">
        <v>3</v>
      </c>
      <c r="F3564" t="str">
        <f t="shared" si="55"/>
        <v>Average Per Device1-in-2October System Peak Day50% Cycling3</v>
      </c>
      <c r="G3564">
        <v>0.42683130000000002</v>
      </c>
      <c r="H3564">
        <v>0.42683130000000002</v>
      </c>
      <c r="I3564">
        <v>59.164700000000003</v>
      </c>
      <c r="J3564">
        <v>0</v>
      </c>
      <c r="K3564">
        <v>0</v>
      </c>
      <c r="L3564">
        <v>0</v>
      </c>
      <c r="M3564">
        <v>0</v>
      </c>
      <c r="N3564">
        <v>0</v>
      </c>
      <c r="O3564">
        <v>12158</v>
      </c>
    </row>
    <row r="3565" spans="1:15">
      <c r="A3565" t="s">
        <v>52</v>
      </c>
      <c r="B3565" t="s">
        <v>40</v>
      </c>
      <c r="C3565" t="s">
        <v>53</v>
      </c>
      <c r="D3565" t="s">
        <v>32</v>
      </c>
      <c r="E3565" s="9">
        <v>3</v>
      </c>
      <c r="F3565" t="str">
        <f t="shared" si="55"/>
        <v>Aggregate1-in-2October System Peak Day50% Cycling3</v>
      </c>
      <c r="G3565">
        <v>6.0994200000000003</v>
      </c>
      <c r="H3565">
        <v>6.0994200000000003</v>
      </c>
      <c r="I3565">
        <v>59.164700000000003</v>
      </c>
      <c r="J3565">
        <v>0</v>
      </c>
      <c r="K3565">
        <v>0</v>
      </c>
      <c r="L3565">
        <v>0</v>
      </c>
      <c r="M3565">
        <v>0</v>
      </c>
      <c r="N3565">
        <v>0</v>
      </c>
      <c r="O3565">
        <v>12158</v>
      </c>
    </row>
    <row r="3566" spans="1:15">
      <c r="A3566" t="s">
        <v>31</v>
      </c>
      <c r="B3566" t="s">
        <v>40</v>
      </c>
      <c r="C3566" t="s">
        <v>53</v>
      </c>
      <c r="D3566" t="s">
        <v>32</v>
      </c>
      <c r="E3566" s="9">
        <v>4</v>
      </c>
      <c r="F3566" t="str">
        <f t="shared" si="55"/>
        <v>Average Per Ton1-in-2October System Peak Day50% Cycling4</v>
      </c>
      <c r="G3566">
        <v>0.1099957</v>
      </c>
      <c r="H3566">
        <v>0.1099957</v>
      </c>
      <c r="I3566">
        <v>60.558199999999999</v>
      </c>
      <c r="J3566">
        <v>0</v>
      </c>
      <c r="K3566">
        <v>0</v>
      </c>
      <c r="L3566">
        <v>0</v>
      </c>
      <c r="M3566">
        <v>0</v>
      </c>
      <c r="N3566">
        <v>0</v>
      </c>
      <c r="O3566">
        <v>12158</v>
      </c>
    </row>
    <row r="3567" spans="1:15">
      <c r="A3567" t="s">
        <v>29</v>
      </c>
      <c r="B3567" t="s">
        <v>40</v>
      </c>
      <c r="C3567" t="s">
        <v>53</v>
      </c>
      <c r="D3567" t="s">
        <v>32</v>
      </c>
      <c r="E3567" s="9">
        <v>4</v>
      </c>
      <c r="F3567" t="str">
        <f t="shared" si="55"/>
        <v>Average Per Premise1-in-2October System Peak Day50% Cycling4</v>
      </c>
      <c r="G3567">
        <v>0.45266139999999999</v>
      </c>
      <c r="H3567">
        <v>0.45266139999999999</v>
      </c>
      <c r="I3567">
        <v>60.558199999999999</v>
      </c>
      <c r="J3567">
        <v>0</v>
      </c>
      <c r="K3567">
        <v>0</v>
      </c>
      <c r="L3567">
        <v>0</v>
      </c>
      <c r="M3567">
        <v>0</v>
      </c>
      <c r="N3567">
        <v>0</v>
      </c>
      <c r="O3567">
        <v>12158</v>
      </c>
    </row>
    <row r="3568" spans="1:15">
      <c r="A3568" t="s">
        <v>30</v>
      </c>
      <c r="B3568" t="s">
        <v>40</v>
      </c>
      <c r="C3568" t="s">
        <v>53</v>
      </c>
      <c r="D3568" t="s">
        <v>32</v>
      </c>
      <c r="E3568" s="9">
        <v>4</v>
      </c>
      <c r="F3568" t="str">
        <f t="shared" si="55"/>
        <v>Average Per Device1-in-2October System Peak Day50% Cycling4</v>
      </c>
      <c r="G3568">
        <v>0.38512649999999998</v>
      </c>
      <c r="H3568">
        <v>0.38512649999999998</v>
      </c>
      <c r="I3568">
        <v>60.558199999999999</v>
      </c>
      <c r="J3568">
        <v>0</v>
      </c>
      <c r="K3568">
        <v>0</v>
      </c>
      <c r="L3568">
        <v>0</v>
      </c>
      <c r="M3568">
        <v>0</v>
      </c>
      <c r="N3568">
        <v>0</v>
      </c>
      <c r="O3568">
        <v>12158</v>
      </c>
    </row>
    <row r="3569" spans="1:15">
      <c r="A3569" t="s">
        <v>52</v>
      </c>
      <c r="B3569" t="s">
        <v>40</v>
      </c>
      <c r="C3569" t="s">
        <v>53</v>
      </c>
      <c r="D3569" t="s">
        <v>32</v>
      </c>
      <c r="E3569" s="9">
        <v>4</v>
      </c>
      <c r="F3569" t="str">
        <f t="shared" si="55"/>
        <v>Aggregate1-in-2October System Peak Day50% Cycling4</v>
      </c>
      <c r="G3569">
        <v>5.5034580000000002</v>
      </c>
      <c r="H3569">
        <v>5.5034580000000002</v>
      </c>
      <c r="I3569">
        <v>60.558199999999999</v>
      </c>
      <c r="J3569">
        <v>0</v>
      </c>
      <c r="K3569">
        <v>0</v>
      </c>
      <c r="L3569">
        <v>0</v>
      </c>
      <c r="M3569">
        <v>0</v>
      </c>
      <c r="N3569">
        <v>0</v>
      </c>
      <c r="O3569">
        <v>12158</v>
      </c>
    </row>
    <row r="3570" spans="1:15">
      <c r="A3570" t="s">
        <v>31</v>
      </c>
      <c r="B3570" t="s">
        <v>40</v>
      </c>
      <c r="C3570" t="s">
        <v>53</v>
      </c>
      <c r="D3570" t="s">
        <v>32</v>
      </c>
      <c r="E3570" s="9">
        <v>5</v>
      </c>
      <c r="F3570" t="str">
        <f t="shared" si="55"/>
        <v>Average Per Ton1-in-2October System Peak Day50% Cycling5</v>
      </c>
      <c r="G3570">
        <v>0.10237259999999999</v>
      </c>
      <c r="H3570">
        <v>0.10237259999999999</v>
      </c>
      <c r="I3570">
        <v>58.990699999999997</v>
      </c>
      <c r="J3570">
        <v>0</v>
      </c>
      <c r="K3570">
        <v>0</v>
      </c>
      <c r="L3570">
        <v>0</v>
      </c>
      <c r="M3570">
        <v>0</v>
      </c>
      <c r="N3570">
        <v>0</v>
      </c>
      <c r="O3570">
        <v>12158</v>
      </c>
    </row>
    <row r="3571" spans="1:15">
      <c r="A3571" t="s">
        <v>29</v>
      </c>
      <c r="B3571" t="s">
        <v>40</v>
      </c>
      <c r="C3571" t="s">
        <v>53</v>
      </c>
      <c r="D3571" t="s">
        <v>32</v>
      </c>
      <c r="E3571" s="9">
        <v>5</v>
      </c>
      <c r="F3571" t="str">
        <f t="shared" si="55"/>
        <v>Average Per Premise1-in-2October System Peak Day50% Cycling5</v>
      </c>
      <c r="G3571">
        <v>0.42129040000000001</v>
      </c>
      <c r="H3571">
        <v>0.42129040000000001</v>
      </c>
      <c r="I3571">
        <v>58.990699999999997</v>
      </c>
      <c r="J3571">
        <v>0</v>
      </c>
      <c r="K3571">
        <v>0</v>
      </c>
      <c r="L3571">
        <v>0</v>
      </c>
      <c r="M3571">
        <v>0</v>
      </c>
      <c r="N3571">
        <v>0</v>
      </c>
      <c r="O3571">
        <v>12158</v>
      </c>
    </row>
    <row r="3572" spans="1:15">
      <c r="A3572" t="s">
        <v>30</v>
      </c>
      <c r="B3572" t="s">
        <v>40</v>
      </c>
      <c r="C3572" t="s">
        <v>53</v>
      </c>
      <c r="D3572" t="s">
        <v>32</v>
      </c>
      <c r="E3572" s="9">
        <v>5</v>
      </c>
      <c r="F3572" t="str">
        <f t="shared" si="55"/>
        <v>Average Per Device1-in-2October System Peak Day50% Cycling5</v>
      </c>
      <c r="G3572">
        <v>0.35843589999999997</v>
      </c>
      <c r="H3572">
        <v>0.35843589999999997</v>
      </c>
      <c r="I3572">
        <v>58.990699999999997</v>
      </c>
      <c r="J3572">
        <v>0</v>
      </c>
      <c r="K3572">
        <v>0</v>
      </c>
      <c r="L3572">
        <v>0</v>
      </c>
      <c r="M3572">
        <v>0</v>
      </c>
      <c r="N3572">
        <v>0</v>
      </c>
      <c r="O3572">
        <v>12158</v>
      </c>
    </row>
    <row r="3573" spans="1:15">
      <c r="A3573" t="s">
        <v>52</v>
      </c>
      <c r="B3573" t="s">
        <v>40</v>
      </c>
      <c r="C3573" t="s">
        <v>53</v>
      </c>
      <c r="D3573" t="s">
        <v>32</v>
      </c>
      <c r="E3573" s="9">
        <v>5</v>
      </c>
      <c r="F3573" t="str">
        <f t="shared" si="55"/>
        <v>Aggregate1-in-2October System Peak Day50% Cycling5</v>
      </c>
      <c r="G3573">
        <v>5.1220489999999996</v>
      </c>
      <c r="H3573">
        <v>5.1220489999999996</v>
      </c>
      <c r="I3573">
        <v>58.990699999999997</v>
      </c>
      <c r="J3573">
        <v>0</v>
      </c>
      <c r="K3573">
        <v>0</v>
      </c>
      <c r="L3573">
        <v>0</v>
      </c>
      <c r="M3573">
        <v>0</v>
      </c>
      <c r="N3573">
        <v>0</v>
      </c>
      <c r="O3573">
        <v>12158</v>
      </c>
    </row>
    <row r="3574" spans="1:15">
      <c r="A3574" t="s">
        <v>31</v>
      </c>
      <c r="B3574" t="s">
        <v>40</v>
      </c>
      <c r="C3574" t="s">
        <v>53</v>
      </c>
      <c r="D3574" t="s">
        <v>32</v>
      </c>
      <c r="E3574" s="9">
        <v>6</v>
      </c>
      <c r="F3574" t="str">
        <f t="shared" si="55"/>
        <v>Average Per Ton1-in-2October System Peak Day50% Cycling6</v>
      </c>
      <c r="G3574">
        <v>0.1072058</v>
      </c>
      <c r="H3574">
        <v>0.1072058</v>
      </c>
      <c r="I3574">
        <v>59.534999999999997</v>
      </c>
      <c r="J3574">
        <v>0</v>
      </c>
      <c r="K3574">
        <v>0</v>
      </c>
      <c r="L3574">
        <v>0</v>
      </c>
      <c r="M3574">
        <v>0</v>
      </c>
      <c r="N3574">
        <v>0</v>
      </c>
      <c r="O3574">
        <v>12158</v>
      </c>
    </row>
    <row r="3575" spans="1:15">
      <c r="A3575" t="s">
        <v>29</v>
      </c>
      <c r="B3575" t="s">
        <v>40</v>
      </c>
      <c r="C3575" t="s">
        <v>53</v>
      </c>
      <c r="D3575" t="s">
        <v>32</v>
      </c>
      <c r="E3575" s="9">
        <v>6</v>
      </c>
      <c r="F3575" t="str">
        <f t="shared" si="55"/>
        <v>Average Per Premise1-in-2October System Peak Day50% Cycling6</v>
      </c>
      <c r="G3575">
        <v>0.44118020000000002</v>
      </c>
      <c r="H3575">
        <v>0.44118020000000002</v>
      </c>
      <c r="I3575">
        <v>59.534999999999997</v>
      </c>
      <c r="J3575">
        <v>0</v>
      </c>
      <c r="K3575">
        <v>0</v>
      </c>
      <c r="L3575">
        <v>0</v>
      </c>
      <c r="M3575">
        <v>0</v>
      </c>
      <c r="N3575">
        <v>0</v>
      </c>
      <c r="O3575">
        <v>12158</v>
      </c>
    </row>
    <row r="3576" spans="1:15">
      <c r="A3576" t="s">
        <v>30</v>
      </c>
      <c r="B3576" t="s">
        <v>40</v>
      </c>
      <c r="C3576" t="s">
        <v>53</v>
      </c>
      <c r="D3576" t="s">
        <v>32</v>
      </c>
      <c r="E3576" s="9">
        <v>6</v>
      </c>
      <c r="F3576" t="str">
        <f t="shared" si="55"/>
        <v>Average Per Device1-in-2October System Peak Day50% Cycling6</v>
      </c>
      <c r="G3576">
        <v>0.37535819999999998</v>
      </c>
      <c r="H3576">
        <v>0.37535819999999998</v>
      </c>
      <c r="I3576">
        <v>59.534999999999997</v>
      </c>
      <c r="J3576">
        <v>0</v>
      </c>
      <c r="K3576">
        <v>0</v>
      </c>
      <c r="L3576">
        <v>0</v>
      </c>
      <c r="M3576">
        <v>0</v>
      </c>
      <c r="N3576">
        <v>0</v>
      </c>
      <c r="O3576">
        <v>12158</v>
      </c>
    </row>
    <row r="3577" spans="1:15">
      <c r="A3577" t="s">
        <v>52</v>
      </c>
      <c r="B3577" t="s">
        <v>40</v>
      </c>
      <c r="C3577" t="s">
        <v>53</v>
      </c>
      <c r="D3577" t="s">
        <v>32</v>
      </c>
      <c r="E3577" s="9">
        <v>6</v>
      </c>
      <c r="F3577" t="str">
        <f t="shared" si="55"/>
        <v>Aggregate1-in-2October System Peak Day50% Cycling6</v>
      </c>
      <c r="G3577">
        <v>5.3638690000000002</v>
      </c>
      <c r="H3577">
        <v>5.3638690000000002</v>
      </c>
      <c r="I3577">
        <v>59.534999999999997</v>
      </c>
      <c r="J3577">
        <v>0</v>
      </c>
      <c r="K3577">
        <v>0</v>
      </c>
      <c r="L3577">
        <v>0</v>
      </c>
      <c r="M3577">
        <v>0</v>
      </c>
      <c r="N3577">
        <v>0</v>
      </c>
      <c r="O3577">
        <v>12158</v>
      </c>
    </row>
    <row r="3578" spans="1:15">
      <c r="A3578" t="s">
        <v>31</v>
      </c>
      <c r="B3578" t="s">
        <v>40</v>
      </c>
      <c r="C3578" t="s">
        <v>53</v>
      </c>
      <c r="D3578" t="s">
        <v>32</v>
      </c>
      <c r="E3578" s="9">
        <v>7</v>
      </c>
      <c r="F3578" t="str">
        <f t="shared" si="55"/>
        <v>Average Per Ton1-in-2October System Peak Day50% Cycling7</v>
      </c>
      <c r="G3578">
        <v>0.12279</v>
      </c>
      <c r="H3578">
        <v>0.12279</v>
      </c>
      <c r="I3578">
        <v>60.308799999999998</v>
      </c>
      <c r="J3578">
        <v>0</v>
      </c>
      <c r="K3578">
        <v>0</v>
      </c>
      <c r="L3578">
        <v>0</v>
      </c>
      <c r="M3578">
        <v>0</v>
      </c>
      <c r="N3578">
        <v>0</v>
      </c>
      <c r="O3578">
        <v>12158</v>
      </c>
    </row>
    <row r="3579" spans="1:15">
      <c r="A3579" t="s">
        <v>29</v>
      </c>
      <c r="B3579" t="s">
        <v>40</v>
      </c>
      <c r="C3579" t="s">
        <v>53</v>
      </c>
      <c r="D3579" t="s">
        <v>32</v>
      </c>
      <c r="E3579" s="9">
        <v>7</v>
      </c>
      <c r="F3579" t="str">
        <f t="shared" si="55"/>
        <v>Average Per Premise1-in-2October System Peak Day50% Cycling7</v>
      </c>
      <c r="G3579">
        <v>0.50531349999999997</v>
      </c>
      <c r="H3579">
        <v>0.50531349999999997</v>
      </c>
      <c r="I3579">
        <v>60.308799999999998</v>
      </c>
      <c r="J3579">
        <v>0</v>
      </c>
      <c r="K3579">
        <v>0</v>
      </c>
      <c r="L3579">
        <v>0</v>
      </c>
      <c r="M3579">
        <v>0</v>
      </c>
      <c r="N3579">
        <v>0</v>
      </c>
      <c r="O3579">
        <v>12158</v>
      </c>
    </row>
    <row r="3580" spans="1:15">
      <c r="A3580" t="s">
        <v>30</v>
      </c>
      <c r="B3580" t="s">
        <v>40</v>
      </c>
      <c r="C3580" t="s">
        <v>53</v>
      </c>
      <c r="D3580" t="s">
        <v>32</v>
      </c>
      <c r="E3580" s="9">
        <v>7</v>
      </c>
      <c r="F3580" t="str">
        <f t="shared" si="55"/>
        <v>Average Per Device1-in-2October System Peak Day50% Cycling7</v>
      </c>
      <c r="G3580">
        <v>0.4299231</v>
      </c>
      <c r="H3580">
        <v>0.4299231</v>
      </c>
      <c r="I3580">
        <v>60.308799999999998</v>
      </c>
      <c r="J3580">
        <v>0</v>
      </c>
      <c r="K3580">
        <v>0</v>
      </c>
      <c r="L3580">
        <v>0</v>
      </c>
      <c r="M3580">
        <v>0</v>
      </c>
      <c r="N3580">
        <v>0</v>
      </c>
      <c r="O3580">
        <v>12158</v>
      </c>
    </row>
    <row r="3581" spans="1:15">
      <c r="A3581" t="s">
        <v>52</v>
      </c>
      <c r="B3581" t="s">
        <v>40</v>
      </c>
      <c r="C3581" t="s">
        <v>53</v>
      </c>
      <c r="D3581" t="s">
        <v>32</v>
      </c>
      <c r="E3581" s="9">
        <v>7</v>
      </c>
      <c r="F3581" t="str">
        <f t="shared" si="55"/>
        <v>Aggregate1-in-2October System Peak Day50% Cycling7</v>
      </c>
      <c r="G3581">
        <v>6.1436019999999996</v>
      </c>
      <c r="H3581">
        <v>6.1436019999999996</v>
      </c>
      <c r="I3581">
        <v>60.308799999999998</v>
      </c>
      <c r="J3581">
        <v>0</v>
      </c>
      <c r="K3581">
        <v>0</v>
      </c>
      <c r="L3581">
        <v>0</v>
      </c>
      <c r="M3581">
        <v>0</v>
      </c>
      <c r="N3581">
        <v>0</v>
      </c>
      <c r="O3581">
        <v>12158</v>
      </c>
    </row>
    <row r="3582" spans="1:15">
      <c r="A3582" t="s">
        <v>31</v>
      </c>
      <c r="B3582" t="s">
        <v>40</v>
      </c>
      <c r="C3582" t="s">
        <v>53</v>
      </c>
      <c r="D3582" t="s">
        <v>32</v>
      </c>
      <c r="E3582" s="9">
        <v>8</v>
      </c>
      <c r="F3582" t="str">
        <f t="shared" si="55"/>
        <v>Average Per Ton1-in-2October System Peak Day50% Cycling8</v>
      </c>
      <c r="G3582">
        <v>0.13188130000000001</v>
      </c>
      <c r="H3582">
        <v>0.13188130000000001</v>
      </c>
      <c r="I3582">
        <v>65.064099999999996</v>
      </c>
      <c r="J3582">
        <v>0</v>
      </c>
      <c r="K3582">
        <v>0</v>
      </c>
      <c r="L3582">
        <v>0</v>
      </c>
      <c r="M3582">
        <v>0</v>
      </c>
      <c r="N3582">
        <v>0</v>
      </c>
      <c r="O3582">
        <v>12158</v>
      </c>
    </row>
    <row r="3583" spans="1:15">
      <c r="A3583" t="s">
        <v>29</v>
      </c>
      <c r="B3583" t="s">
        <v>40</v>
      </c>
      <c r="C3583" t="s">
        <v>53</v>
      </c>
      <c r="D3583" t="s">
        <v>32</v>
      </c>
      <c r="E3583" s="9">
        <v>8</v>
      </c>
      <c r="F3583" t="str">
        <f t="shared" si="55"/>
        <v>Average Per Premise1-in-2October System Peak Day50% Cycling8</v>
      </c>
      <c r="G3583">
        <v>0.54272659999999995</v>
      </c>
      <c r="H3583">
        <v>0.54272659999999995</v>
      </c>
      <c r="I3583">
        <v>65.064099999999996</v>
      </c>
      <c r="J3583">
        <v>0</v>
      </c>
      <c r="K3583">
        <v>0</v>
      </c>
      <c r="L3583">
        <v>0</v>
      </c>
      <c r="M3583">
        <v>0</v>
      </c>
      <c r="N3583">
        <v>0</v>
      </c>
      <c r="O3583">
        <v>12158</v>
      </c>
    </row>
    <row r="3584" spans="1:15">
      <c r="A3584" t="s">
        <v>30</v>
      </c>
      <c r="B3584" t="s">
        <v>40</v>
      </c>
      <c r="C3584" t="s">
        <v>53</v>
      </c>
      <c r="D3584" t="s">
        <v>32</v>
      </c>
      <c r="E3584" s="9">
        <v>8</v>
      </c>
      <c r="F3584" t="str">
        <f t="shared" si="55"/>
        <v>Average Per Device1-in-2October System Peak Day50% Cycling8</v>
      </c>
      <c r="G3584">
        <v>0.46175440000000001</v>
      </c>
      <c r="H3584">
        <v>0.46175440000000001</v>
      </c>
      <c r="I3584">
        <v>65.064099999999996</v>
      </c>
      <c r="J3584">
        <v>0</v>
      </c>
      <c r="K3584">
        <v>0</v>
      </c>
      <c r="L3584">
        <v>0</v>
      </c>
      <c r="M3584">
        <v>0</v>
      </c>
      <c r="N3584">
        <v>0</v>
      </c>
      <c r="O3584">
        <v>12158</v>
      </c>
    </row>
    <row r="3585" spans="1:15">
      <c r="A3585" t="s">
        <v>52</v>
      </c>
      <c r="B3585" t="s">
        <v>40</v>
      </c>
      <c r="C3585" t="s">
        <v>53</v>
      </c>
      <c r="D3585" t="s">
        <v>32</v>
      </c>
      <c r="E3585" s="9">
        <v>8</v>
      </c>
      <c r="F3585" t="str">
        <f t="shared" si="55"/>
        <v>Aggregate1-in-2October System Peak Day50% Cycling8</v>
      </c>
      <c r="G3585">
        <v>6.5984699999999998</v>
      </c>
      <c r="H3585">
        <v>6.5984699999999998</v>
      </c>
      <c r="I3585">
        <v>65.064099999999996</v>
      </c>
      <c r="J3585">
        <v>0</v>
      </c>
      <c r="K3585">
        <v>0</v>
      </c>
      <c r="L3585">
        <v>0</v>
      </c>
      <c r="M3585">
        <v>0</v>
      </c>
      <c r="N3585">
        <v>0</v>
      </c>
      <c r="O3585">
        <v>12158</v>
      </c>
    </row>
    <row r="3586" spans="1:15">
      <c r="A3586" t="s">
        <v>31</v>
      </c>
      <c r="B3586" t="s">
        <v>40</v>
      </c>
      <c r="C3586" t="s">
        <v>53</v>
      </c>
      <c r="D3586" t="s">
        <v>32</v>
      </c>
      <c r="E3586" s="9">
        <v>9</v>
      </c>
      <c r="F3586" t="str">
        <f t="shared" si="55"/>
        <v>Average Per Ton1-in-2October System Peak Day50% Cycling9</v>
      </c>
      <c r="G3586">
        <v>0.1445951</v>
      </c>
      <c r="H3586">
        <v>0.1445951</v>
      </c>
      <c r="I3586">
        <v>72.248599999999996</v>
      </c>
      <c r="J3586">
        <v>0</v>
      </c>
      <c r="K3586">
        <v>0</v>
      </c>
      <c r="L3586">
        <v>0</v>
      </c>
      <c r="M3586">
        <v>0</v>
      </c>
      <c r="N3586">
        <v>0</v>
      </c>
      <c r="O3586">
        <v>12158</v>
      </c>
    </row>
    <row r="3587" spans="1:15">
      <c r="A3587" t="s">
        <v>29</v>
      </c>
      <c r="B3587" t="s">
        <v>40</v>
      </c>
      <c r="C3587" t="s">
        <v>53</v>
      </c>
      <c r="D3587" t="s">
        <v>32</v>
      </c>
      <c r="E3587" s="9">
        <v>9</v>
      </c>
      <c r="F3587" t="str">
        <f t="shared" ref="F3587:F3650" si="56">CONCATENATE(A3587,B3587,C3587,D3587,E3587)</f>
        <v>Average Per Premise1-in-2October System Peak Day50% Cycling9</v>
      </c>
      <c r="G3587">
        <v>0.59504729999999995</v>
      </c>
      <c r="H3587">
        <v>0.59504729999999995</v>
      </c>
      <c r="I3587">
        <v>72.248599999999996</v>
      </c>
      <c r="J3587">
        <v>0</v>
      </c>
      <c r="K3587">
        <v>0</v>
      </c>
      <c r="L3587">
        <v>0</v>
      </c>
      <c r="M3587">
        <v>0</v>
      </c>
      <c r="N3587">
        <v>0</v>
      </c>
      <c r="O3587">
        <v>12158</v>
      </c>
    </row>
    <row r="3588" spans="1:15">
      <c r="A3588" t="s">
        <v>30</v>
      </c>
      <c r="B3588" t="s">
        <v>40</v>
      </c>
      <c r="C3588" t="s">
        <v>53</v>
      </c>
      <c r="D3588" t="s">
        <v>32</v>
      </c>
      <c r="E3588" s="9">
        <v>9</v>
      </c>
      <c r="F3588" t="str">
        <f t="shared" si="56"/>
        <v>Average Per Device1-in-2October System Peak Day50% Cycling9</v>
      </c>
      <c r="G3588">
        <v>0.50626910000000003</v>
      </c>
      <c r="H3588">
        <v>0.50626910000000003</v>
      </c>
      <c r="I3588">
        <v>72.248599999999996</v>
      </c>
      <c r="J3588">
        <v>0</v>
      </c>
      <c r="K3588">
        <v>0</v>
      </c>
      <c r="L3588">
        <v>0</v>
      </c>
      <c r="M3588">
        <v>0</v>
      </c>
      <c r="N3588">
        <v>0</v>
      </c>
      <c r="O3588">
        <v>12158</v>
      </c>
    </row>
    <row r="3589" spans="1:15">
      <c r="A3589" t="s">
        <v>52</v>
      </c>
      <c r="B3589" t="s">
        <v>40</v>
      </c>
      <c r="C3589" t="s">
        <v>53</v>
      </c>
      <c r="D3589" t="s">
        <v>32</v>
      </c>
      <c r="E3589" s="9">
        <v>9</v>
      </c>
      <c r="F3589" t="str">
        <f t="shared" si="56"/>
        <v>Aggregate1-in-2October System Peak Day50% Cycling9</v>
      </c>
      <c r="G3589">
        <v>7.2345860000000002</v>
      </c>
      <c r="H3589">
        <v>7.2345860000000002</v>
      </c>
      <c r="I3589">
        <v>72.248599999999996</v>
      </c>
      <c r="J3589">
        <v>0</v>
      </c>
      <c r="K3589">
        <v>0</v>
      </c>
      <c r="L3589">
        <v>0</v>
      </c>
      <c r="M3589">
        <v>0</v>
      </c>
      <c r="N3589">
        <v>0</v>
      </c>
      <c r="O3589">
        <v>12158</v>
      </c>
    </row>
    <row r="3590" spans="1:15">
      <c r="A3590" t="s">
        <v>31</v>
      </c>
      <c r="B3590" t="s">
        <v>40</v>
      </c>
      <c r="C3590" t="s">
        <v>53</v>
      </c>
      <c r="D3590" t="s">
        <v>32</v>
      </c>
      <c r="E3590" s="9">
        <v>10</v>
      </c>
      <c r="F3590" t="str">
        <f t="shared" si="56"/>
        <v>Average Per Ton1-in-2October System Peak Day50% Cycling10</v>
      </c>
      <c r="G3590">
        <v>0.16234180000000001</v>
      </c>
      <c r="H3590">
        <v>0.16234180000000001</v>
      </c>
      <c r="I3590">
        <v>79.720200000000006</v>
      </c>
      <c r="J3590">
        <v>0</v>
      </c>
      <c r="K3590">
        <v>0</v>
      </c>
      <c r="L3590">
        <v>0</v>
      </c>
      <c r="M3590">
        <v>0</v>
      </c>
      <c r="N3590">
        <v>0</v>
      </c>
      <c r="O3590">
        <v>12158</v>
      </c>
    </row>
    <row r="3591" spans="1:15">
      <c r="A3591" t="s">
        <v>29</v>
      </c>
      <c r="B3591" t="s">
        <v>40</v>
      </c>
      <c r="C3591" t="s">
        <v>53</v>
      </c>
      <c r="D3591" t="s">
        <v>32</v>
      </c>
      <c r="E3591" s="9">
        <v>10</v>
      </c>
      <c r="F3591" t="str">
        <f t="shared" si="56"/>
        <v>Average Per Premise1-in-2October System Peak Day50% Cycling10</v>
      </c>
      <c r="G3591">
        <v>0.66807950000000005</v>
      </c>
      <c r="H3591">
        <v>0.66807950000000005</v>
      </c>
      <c r="I3591">
        <v>79.720200000000006</v>
      </c>
      <c r="J3591">
        <v>0</v>
      </c>
      <c r="K3591">
        <v>0</v>
      </c>
      <c r="L3591">
        <v>0</v>
      </c>
      <c r="M3591">
        <v>0</v>
      </c>
      <c r="N3591">
        <v>0</v>
      </c>
      <c r="O3591">
        <v>12158</v>
      </c>
    </row>
    <row r="3592" spans="1:15">
      <c r="A3592" t="s">
        <v>30</v>
      </c>
      <c r="B3592" t="s">
        <v>40</v>
      </c>
      <c r="C3592" t="s">
        <v>53</v>
      </c>
      <c r="D3592" t="s">
        <v>32</v>
      </c>
      <c r="E3592" s="9">
        <v>10</v>
      </c>
      <c r="F3592" t="str">
        <f t="shared" si="56"/>
        <v>Average Per Device1-in-2October System Peak Day50% Cycling10</v>
      </c>
      <c r="G3592">
        <v>0.56840520000000005</v>
      </c>
      <c r="H3592">
        <v>0.56840520000000005</v>
      </c>
      <c r="I3592">
        <v>79.720200000000006</v>
      </c>
      <c r="J3592">
        <v>0</v>
      </c>
      <c r="K3592">
        <v>0</v>
      </c>
      <c r="L3592">
        <v>0</v>
      </c>
      <c r="M3592">
        <v>0</v>
      </c>
      <c r="N3592">
        <v>0</v>
      </c>
      <c r="O3592">
        <v>12158</v>
      </c>
    </row>
    <row r="3593" spans="1:15">
      <c r="A3593" t="s">
        <v>52</v>
      </c>
      <c r="B3593" t="s">
        <v>40</v>
      </c>
      <c r="C3593" t="s">
        <v>53</v>
      </c>
      <c r="D3593" t="s">
        <v>32</v>
      </c>
      <c r="E3593" s="9">
        <v>10</v>
      </c>
      <c r="F3593" t="str">
        <f t="shared" si="56"/>
        <v>Aggregate1-in-2October System Peak Day50% Cycling10</v>
      </c>
      <c r="G3593">
        <v>8.1225109999999994</v>
      </c>
      <c r="H3593">
        <v>8.1225109999999994</v>
      </c>
      <c r="I3593">
        <v>79.720200000000006</v>
      </c>
      <c r="J3593">
        <v>0</v>
      </c>
      <c r="K3593">
        <v>0</v>
      </c>
      <c r="L3593">
        <v>0</v>
      </c>
      <c r="M3593">
        <v>0</v>
      </c>
      <c r="N3593">
        <v>0</v>
      </c>
      <c r="O3593">
        <v>12158</v>
      </c>
    </row>
    <row r="3594" spans="1:15">
      <c r="A3594" t="s">
        <v>31</v>
      </c>
      <c r="B3594" t="s">
        <v>40</v>
      </c>
      <c r="C3594" t="s">
        <v>53</v>
      </c>
      <c r="D3594" t="s">
        <v>32</v>
      </c>
      <c r="E3594" s="9">
        <v>11</v>
      </c>
      <c r="F3594" t="str">
        <f t="shared" si="56"/>
        <v>Average Per Ton1-in-2October System Peak Day50% Cycling11</v>
      </c>
      <c r="G3594">
        <v>0.1963165</v>
      </c>
      <c r="H3594">
        <v>0.1963165</v>
      </c>
      <c r="I3594">
        <v>83.882499999999993</v>
      </c>
      <c r="J3594">
        <v>0</v>
      </c>
      <c r="K3594">
        <v>0</v>
      </c>
      <c r="L3594">
        <v>0</v>
      </c>
      <c r="M3594">
        <v>0</v>
      </c>
      <c r="N3594">
        <v>0</v>
      </c>
      <c r="O3594">
        <v>12158</v>
      </c>
    </row>
    <row r="3595" spans="1:15">
      <c r="A3595" t="s">
        <v>29</v>
      </c>
      <c r="B3595" t="s">
        <v>40</v>
      </c>
      <c r="C3595" t="s">
        <v>53</v>
      </c>
      <c r="D3595" t="s">
        <v>32</v>
      </c>
      <c r="E3595" s="9">
        <v>11</v>
      </c>
      <c r="F3595" t="str">
        <f t="shared" si="56"/>
        <v>Average Per Premise1-in-2October System Peak Day50% Cycling11</v>
      </c>
      <c r="G3595">
        <v>0.80789440000000001</v>
      </c>
      <c r="H3595">
        <v>0.80789440000000001</v>
      </c>
      <c r="I3595">
        <v>83.882499999999993</v>
      </c>
      <c r="J3595">
        <v>0</v>
      </c>
      <c r="K3595">
        <v>0</v>
      </c>
      <c r="L3595">
        <v>0</v>
      </c>
      <c r="M3595">
        <v>0</v>
      </c>
      <c r="N3595">
        <v>0</v>
      </c>
      <c r="O3595">
        <v>12158</v>
      </c>
    </row>
    <row r="3596" spans="1:15">
      <c r="A3596" t="s">
        <v>30</v>
      </c>
      <c r="B3596" t="s">
        <v>40</v>
      </c>
      <c r="C3596" t="s">
        <v>53</v>
      </c>
      <c r="D3596" t="s">
        <v>32</v>
      </c>
      <c r="E3596" s="9">
        <v>11</v>
      </c>
      <c r="F3596" t="str">
        <f t="shared" si="56"/>
        <v>Average Per Device1-in-2October System Peak Day50% Cycling11</v>
      </c>
      <c r="G3596">
        <v>0.68736039999999998</v>
      </c>
      <c r="H3596">
        <v>0.68736039999999998</v>
      </c>
      <c r="I3596">
        <v>83.882499999999993</v>
      </c>
      <c r="J3596">
        <v>0</v>
      </c>
      <c r="K3596">
        <v>0</v>
      </c>
      <c r="L3596">
        <v>0</v>
      </c>
      <c r="M3596">
        <v>0</v>
      </c>
      <c r="N3596">
        <v>0</v>
      </c>
      <c r="O3596">
        <v>12158</v>
      </c>
    </row>
    <row r="3597" spans="1:15">
      <c r="A3597" t="s">
        <v>52</v>
      </c>
      <c r="B3597" t="s">
        <v>40</v>
      </c>
      <c r="C3597" t="s">
        <v>53</v>
      </c>
      <c r="D3597" t="s">
        <v>32</v>
      </c>
      <c r="E3597" s="9">
        <v>11</v>
      </c>
      <c r="F3597" t="str">
        <f t="shared" si="56"/>
        <v>Aggregate1-in-2October System Peak Day50% Cycling11</v>
      </c>
      <c r="G3597">
        <v>9.8223800000000008</v>
      </c>
      <c r="H3597">
        <v>9.8223800000000008</v>
      </c>
      <c r="I3597">
        <v>83.882499999999993</v>
      </c>
      <c r="J3597">
        <v>0</v>
      </c>
      <c r="K3597">
        <v>0</v>
      </c>
      <c r="L3597">
        <v>0</v>
      </c>
      <c r="M3597">
        <v>0</v>
      </c>
      <c r="N3597">
        <v>0</v>
      </c>
      <c r="O3597">
        <v>12158</v>
      </c>
    </row>
    <row r="3598" spans="1:15">
      <c r="A3598" t="s">
        <v>31</v>
      </c>
      <c r="B3598" t="s">
        <v>40</v>
      </c>
      <c r="C3598" t="s">
        <v>53</v>
      </c>
      <c r="D3598" t="s">
        <v>32</v>
      </c>
      <c r="E3598" s="9">
        <v>12</v>
      </c>
      <c r="F3598" t="str">
        <f t="shared" si="56"/>
        <v>Average Per Ton1-in-2October System Peak Day50% Cycling12</v>
      </c>
      <c r="G3598">
        <v>0.2350305</v>
      </c>
      <c r="H3598">
        <v>0.2350305</v>
      </c>
      <c r="I3598">
        <v>85.436800000000005</v>
      </c>
      <c r="J3598">
        <v>0</v>
      </c>
      <c r="K3598">
        <v>0</v>
      </c>
      <c r="L3598">
        <v>0</v>
      </c>
      <c r="M3598">
        <v>0</v>
      </c>
      <c r="N3598">
        <v>0</v>
      </c>
      <c r="O3598">
        <v>12158</v>
      </c>
    </row>
    <row r="3599" spans="1:15">
      <c r="A3599" t="s">
        <v>29</v>
      </c>
      <c r="B3599" t="s">
        <v>40</v>
      </c>
      <c r="C3599" t="s">
        <v>53</v>
      </c>
      <c r="D3599" t="s">
        <v>32</v>
      </c>
      <c r="E3599" s="9">
        <v>12</v>
      </c>
      <c r="F3599" t="str">
        <f t="shared" si="56"/>
        <v>Average Per Premise1-in-2October System Peak Day50% Cycling12</v>
      </c>
      <c r="G3599">
        <v>0.96721310000000005</v>
      </c>
      <c r="H3599">
        <v>0.96721310000000005</v>
      </c>
      <c r="I3599">
        <v>85.436800000000005</v>
      </c>
      <c r="J3599">
        <v>0</v>
      </c>
      <c r="K3599">
        <v>0</v>
      </c>
      <c r="L3599">
        <v>0</v>
      </c>
      <c r="M3599">
        <v>0</v>
      </c>
      <c r="N3599">
        <v>0</v>
      </c>
      <c r="O3599">
        <v>12158</v>
      </c>
    </row>
    <row r="3600" spans="1:15">
      <c r="A3600" t="s">
        <v>30</v>
      </c>
      <c r="B3600" t="s">
        <v>40</v>
      </c>
      <c r="C3600" t="s">
        <v>53</v>
      </c>
      <c r="D3600" t="s">
        <v>32</v>
      </c>
      <c r="E3600" s="9">
        <v>12</v>
      </c>
      <c r="F3600" t="str">
        <f t="shared" si="56"/>
        <v>Average Per Device1-in-2October System Peak Day50% Cycling12</v>
      </c>
      <c r="G3600">
        <v>0.82290949999999996</v>
      </c>
      <c r="H3600">
        <v>0.82290949999999996</v>
      </c>
      <c r="I3600">
        <v>85.436800000000005</v>
      </c>
      <c r="J3600">
        <v>0</v>
      </c>
      <c r="K3600">
        <v>0</v>
      </c>
      <c r="L3600">
        <v>0</v>
      </c>
      <c r="M3600">
        <v>0</v>
      </c>
      <c r="N3600">
        <v>0</v>
      </c>
      <c r="O3600">
        <v>12158</v>
      </c>
    </row>
    <row r="3601" spans="1:15">
      <c r="A3601" t="s">
        <v>52</v>
      </c>
      <c r="B3601" t="s">
        <v>40</v>
      </c>
      <c r="C3601" t="s">
        <v>53</v>
      </c>
      <c r="D3601" t="s">
        <v>32</v>
      </c>
      <c r="E3601" s="9">
        <v>12</v>
      </c>
      <c r="F3601" t="str">
        <f t="shared" si="56"/>
        <v>Aggregate1-in-2October System Peak Day50% Cycling12</v>
      </c>
      <c r="G3601">
        <v>11.75938</v>
      </c>
      <c r="H3601">
        <v>11.75938</v>
      </c>
      <c r="I3601">
        <v>85.436800000000005</v>
      </c>
      <c r="J3601">
        <v>0</v>
      </c>
      <c r="K3601">
        <v>0</v>
      </c>
      <c r="L3601">
        <v>0</v>
      </c>
      <c r="M3601">
        <v>0</v>
      </c>
      <c r="N3601">
        <v>0</v>
      </c>
      <c r="O3601">
        <v>12158</v>
      </c>
    </row>
    <row r="3602" spans="1:15">
      <c r="A3602" t="s">
        <v>31</v>
      </c>
      <c r="B3602" t="s">
        <v>40</v>
      </c>
      <c r="C3602" t="s">
        <v>53</v>
      </c>
      <c r="D3602" t="s">
        <v>32</v>
      </c>
      <c r="E3602" s="9">
        <v>13</v>
      </c>
      <c r="F3602" t="str">
        <f t="shared" si="56"/>
        <v>Average Per Ton1-in-2October System Peak Day50% Cycling13</v>
      </c>
      <c r="G3602">
        <v>0.27613969999999999</v>
      </c>
      <c r="H3602">
        <v>0.27613969999999999</v>
      </c>
      <c r="I3602">
        <v>84.8429</v>
      </c>
      <c r="J3602">
        <v>0</v>
      </c>
      <c r="K3602">
        <v>0</v>
      </c>
      <c r="L3602">
        <v>0</v>
      </c>
      <c r="M3602">
        <v>0</v>
      </c>
      <c r="N3602">
        <v>0</v>
      </c>
      <c r="O3602">
        <v>12158</v>
      </c>
    </row>
    <row r="3603" spans="1:15">
      <c r="A3603" t="s">
        <v>29</v>
      </c>
      <c r="B3603" t="s">
        <v>40</v>
      </c>
      <c r="C3603" t="s">
        <v>53</v>
      </c>
      <c r="D3603" t="s">
        <v>32</v>
      </c>
      <c r="E3603" s="9">
        <v>13</v>
      </c>
      <c r="F3603" t="str">
        <f t="shared" si="56"/>
        <v>Average Per Premise1-in-2October System Peak Day50% Cycling13</v>
      </c>
      <c r="G3603">
        <v>1.136388</v>
      </c>
      <c r="H3603">
        <v>1.136388</v>
      </c>
      <c r="I3603">
        <v>84.8429</v>
      </c>
      <c r="J3603">
        <v>0</v>
      </c>
      <c r="K3603">
        <v>0</v>
      </c>
      <c r="L3603">
        <v>0</v>
      </c>
      <c r="M3603">
        <v>0</v>
      </c>
      <c r="N3603">
        <v>0</v>
      </c>
      <c r="O3603">
        <v>12158</v>
      </c>
    </row>
    <row r="3604" spans="1:15">
      <c r="A3604" t="s">
        <v>30</v>
      </c>
      <c r="B3604" t="s">
        <v>40</v>
      </c>
      <c r="C3604" t="s">
        <v>53</v>
      </c>
      <c r="D3604" t="s">
        <v>32</v>
      </c>
      <c r="E3604" s="9">
        <v>13</v>
      </c>
      <c r="F3604" t="str">
        <f t="shared" si="56"/>
        <v>Average Per Device1-in-2October System Peak Day50% Cycling13</v>
      </c>
      <c r="G3604">
        <v>0.9668447</v>
      </c>
      <c r="H3604">
        <v>0.9668447</v>
      </c>
      <c r="I3604">
        <v>84.8429</v>
      </c>
      <c r="J3604">
        <v>0</v>
      </c>
      <c r="K3604">
        <v>0</v>
      </c>
      <c r="L3604">
        <v>0</v>
      </c>
      <c r="M3604">
        <v>0</v>
      </c>
      <c r="N3604">
        <v>0</v>
      </c>
      <c r="O3604">
        <v>12158</v>
      </c>
    </row>
    <row r="3605" spans="1:15">
      <c r="A3605" t="s">
        <v>52</v>
      </c>
      <c r="B3605" t="s">
        <v>40</v>
      </c>
      <c r="C3605" t="s">
        <v>53</v>
      </c>
      <c r="D3605" t="s">
        <v>32</v>
      </c>
      <c r="E3605" s="9">
        <v>13</v>
      </c>
      <c r="F3605" t="str">
        <f t="shared" si="56"/>
        <v>Aggregate1-in-2October System Peak Day50% Cycling13</v>
      </c>
      <c r="G3605">
        <v>13.81621</v>
      </c>
      <c r="H3605">
        <v>13.81621</v>
      </c>
      <c r="I3605">
        <v>84.8429</v>
      </c>
      <c r="J3605">
        <v>0</v>
      </c>
      <c r="K3605">
        <v>0</v>
      </c>
      <c r="L3605">
        <v>0</v>
      </c>
      <c r="M3605">
        <v>0</v>
      </c>
      <c r="N3605">
        <v>0</v>
      </c>
      <c r="O3605">
        <v>12158</v>
      </c>
    </row>
    <row r="3606" spans="1:15">
      <c r="A3606" t="s">
        <v>31</v>
      </c>
      <c r="B3606" t="s">
        <v>40</v>
      </c>
      <c r="C3606" t="s">
        <v>53</v>
      </c>
      <c r="D3606" t="s">
        <v>32</v>
      </c>
      <c r="E3606" s="9">
        <v>14</v>
      </c>
      <c r="F3606" t="str">
        <f t="shared" si="56"/>
        <v>Average Per Ton1-in-2October System Peak Day50% Cycling14</v>
      </c>
      <c r="G3606">
        <v>0.22811229999999999</v>
      </c>
      <c r="H3606">
        <v>0.30352180000000001</v>
      </c>
      <c r="I3606">
        <v>88.155699999999996</v>
      </c>
      <c r="J3606">
        <v>3.9337200000000003E-2</v>
      </c>
      <c r="K3606">
        <v>6.0649000000000002E-2</v>
      </c>
      <c r="L3606">
        <v>7.5409500000000004E-2</v>
      </c>
      <c r="M3606">
        <v>9.017E-2</v>
      </c>
      <c r="N3606">
        <v>0.11148189999999999</v>
      </c>
      <c r="O3606">
        <v>12158</v>
      </c>
    </row>
    <row r="3607" spans="1:15">
      <c r="A3607" t="s">
        <v>29</v>
      </c>
      <c r="B3607" t="s">
        <v>40</v>
      </c>
      <c r="C3607" t="s">
        <v>53</v>
      </c>
      <c r="D3607" t="s">
        <v>32</v>
      </c>
      <c r="E3607" s="9">
        <v>14</v>
      </c>
      <c r="F3607" t="str">
        <f t="shared" si="56"/>
        <v>Average Per Premise1-in-2October System Peak Day50% Cycling14</v>
      </c>
      <c r="G3607">
        <v>0.93874270000000004</v>
      </c>
      <c r="H3607">
        <v>1.2490730000000001</v>
      </c>
      <c r="I3607">
        <v>88.155699999999996</v>
      </c>
      <c r="J3607">
        <v>0.1618829</v>
      </c>
      <c r="K3607">
        <v>0.2495868</v>
      </c>
      <c r="L3607">
        <v>0.3103302</v>
      </c>
      <c r="M3607">
        <v>0.37107370000000001</v>
      </c>
      <c r="N3607">
        <v>0.45877760000000001</v>
      </c>
      <c r="O3607">
        <v>12158</v>
      </c>
    </row>
    <row r="3608" spans="1:15">
      <c r="A3608" t="s">
        <v>30</v>
      </c>
      <c r="B3608" t="s">
        <v>40</v>
      </c>
      <c r="C3608" t="s">
        <v>53</v>
      </c>
      <c r="D3608" t="s">
        <v>32</v>
      </c>
      <c r="E3608" s="9">
        <v>14</v>
      </c>
      <c r="F3608" t="str">
        <f t="shared" si="56"/>
        <v>Average Per Device1-in-2October System Peak Day50% Cycling14</v>
      </c>
      <c r="G3608">
        <v>0.79868669999999997</v>
      </c>
      <c r="H3608">
        <v>1.0627169999999999</v>
      </c>
      <c r="I3608">
        <v>88.155699999999996</v>
      </c>
      <c r="J3608">
        <v>0.13773079999999999</v>
      </c>
      <c r="K3608">
        <v>0.2123497</v>
      </c>
      <c r="L3608">
        <v>0.2640304</v>
      </c>
      <c r="M3608">
        <v>0.31571129999999997</v>
      </c>
      <c r="N3608">
        <v>0.39033010000000001</v>
      </c>
      <c r="O3608">
        <v>12158</v>
      </c>
    </row>
    <row r="3609" spans="1:15">
      <c r="A3609" t="s">
        <v>52</v>
      </c>
      <c r="B3609" t="s">
        <v>40</v>
      </c>
      <c r="C3609" t="s">
        <v>53</v>
      </c>
      <c r="D3609" t="s">
        <v>32</v>
      </c>
      <c r="E3609" s="9">
        <v>14</v>
      </c>
      <c r="F3609" t="str">
        <f t="shared" si="56"/>
        <v>Aggregate1-in-2October System Peak Day50% Cycling14</v>
      </c>
      <c r="G3609">
        <v>11.41323</v>
      </c>
      <c r="H3609">
        <v>15.18623</v>
      </c>
      <c r="I3609">
        <v>88.155699999999996</v>
      </c>
      <c r="J3609">
        <v>1.968173</v>
      </c>
      <c r="K3609">
        <v>3.0344769999999999</v>
      </c>
      <c r="L3609">
        <v>3.7729949999999999</v>
      </c>
      <c r="M3609">
        <v>4.511514</v>
      </c>
      <c r="N3609">
        <v>5.5778179999999997</v>
      </c>
      <c r="O3609">
        <v>12158</v>
      </c>
    </row>
    <row r="3610" spans="1:15">
      <c r="A3610" t="s">
        <v>31</v>
      </c>
      <c r="B3610" t="s">
        <v>40</v>
      </c>
      <c r="C3610" t="s">
        <v>53</v>
      </c>
      <c r="D3610" t="s">
        <v>32</v>
      </c>
      <c r="E3610" s="9">
        <v>15</v>
      </c>
      <c r="F3610" t="str">
        <f t="shared" si="56"/>
        <v>Average Per Ton1-in-2October System Peak Day50% Cycling15</v>
      </c>
      <c r="G3610">
        <v>0.24360609999999999</v>
      </c>
      <c r="H3610">
        <v>0.32749129999999999</v>
      </c>
      <c r="I3610">
        <v>86.320999999999998</v>
      </c>
      <c r="J3610">
        <v>4.3758400000000003E-2</v>
      </c>
      <c r="K3610">
        <v>6.7465600000000001E-2</v>
      </c>
      <c r="L3610">
        <v>8.3885100000000004E-2</v>
      </c>
      <c r="M3610">
        <v>0.10030459999999999</v>
      </c>
      <c r="N3610">
        <v>0.12401180000000001</v>
      </c>
      <c r="O3610">
        <v>12158</v>
      </c>
    </row>
    <row r="3611" spans="1:15">
      <c r="A3611" t="s">
        <v>29</v>
      </c>
      <c r="B3611" t="s">
        <v>40</v>
      </c>
      <c r="C3611" t="s">
        <v>53</v>
      </c>
      <c r="D3611" t="s">
        <v>32</v>
      </c>
      <c r="E3611" s="9">
        <v>15</v>
      </c>
      <c r="F3611" t="str">
        <f t="shared" si="56"/>
        <v>Average Per Premise1-in-2October System Peak Day50% Cycling15</v>
      </c>
      <c r="G3611">
        <v>1.0025040000000001</v>
      </c>
      <c r="H3611">
        <v>1.3477140000000001</v>
      </c>
      <c r="I3611">
        <v>86.320999999999998</v>
      </c>
      <c r="J3611">
        <v>0.1800776</v>
      </c>
      <c r="K3611">
        <v>0.27763890000000002</v>
      </c>
      <c r="L3611">
        <v>0.34520960000000001</v>
      </c>
      <c r="M3611">
        <v>0.41278019999999999</v>
      </c>
      <c r="N3611">
        <v>0.5103415</v>
      </c>
      <c r="O3611">
        <v>12158</v>
      </c>
    </row>
    <row r="3612" spans="1:15">
      <c r="A3612" t="s">
        <v>30</v>
      </c>
      <c r="B3612" t="s">
        <v>40</v>
      </c>
      <c r="C3612" t="s">
        <v>53</v>
      </c>
      <c r="D3612" t="s">
        <v>32</v>
      </c>
      <c r="E3612" s="9">
        <v>15</v>
      </c>
      <c r="F3612" t="str">
        <f t="shared" si="56"/>
        <v>Average Per Device1-in-2October System Peak Day50% Cycling15</v>
      </c>
      <c r="G3612">
        <v>0.8529352</v>
      </c>
      <c r="H3612">
        <v>1.146641</v>
      </c>
      <c r="I3612">
        <v>86.320999999999998</v>
      </c>
      <c r="J3612">
        <v>0.15321090000000001</v>
      </c>
      <c r="K3612">
        <v>0.2362165</v>
      </c>
      <c r="L3612">
        <v>0.29370590000000002</v>
      </c>
      <c r="M3612">
        <v>0.35119539999999999</v>
      </c>
      <c r="N3612">
        <v>0.434201</v>
      </c>
      <c r="O3612">
        <v>12158</v>
      </c>
    </row>
    <row r="3613" spans="1:15">
      <c r="A3613" t="s">
        <v>52</v>
      </c>
      <c r="B3613" t="s">
        <v>40</v>
      </c>
      <c r="C3613" t="s">
        <v>53</v>
      </c>
      <c r="D3613" t="s">
        <v>32</v>
      </c>
      <c r="E3613" s="9">
        <v>15</v>
      </c>
      <c r="F3613" t="str">
        <f t="shared" si="56"/>
        <v>Aggregate1-in-2October System Peak Day50% Cycling15</v>
      </c>
      <c r="G3613">
        <v>12.18844</v>
      </c>
      <c r="H3613">
        <v>16.3855</v>
      </c>
      <c r="I3613">
        <v>86.320999999999998</v>
      </c>
      <c r="J3613">
        <v>2.189384</v>
      </c>
      <c r="K3613">
        <v>3.375534</v>
      </c>
      <c r="L3613">
        <v>4.1970580000000002</v>
      </c>
      <c r="M3613">
        <v>5.0185820000000003</v>
      </c>
      <c r="N3613">
        <v>6.2047319999999999</v>
      </c>
      <c r="O3613">
        <v>12158</v>
      </c>
    </row>
    <row r="3614" spans="1:15">
      <c r="A3614" t="s">
        <v>31</v>
      </c>
      <c r="B3614" t="s">
        <v>40</v>
      </c>
      <c r="C3614" t="s">
        <v>53</v>
      </c>
      <c r="D3614" t="s">
        <v>32</v>
      </c>
      <c r="E3614" s="9">
        <v>16</v>
      </c>
      <c r="F3614" t="str">
        <f t="shared" si="56"/>
        <v>Average Per Ton1-in-2October System Peak Day50% Cycling16</v>
      </c>
      <c r="G3614">
        <v>0.26299709999999998</v>
      </c>
      <c r="H3614">
        <v>0.35890680000000003</v>
      </c>
      <c r="I3614">
        <v>88.3232</v>
      </c>
      <c r="J3614">
        <v>5.0031100000000002E-2</v>
      </c>
      <c r="K3614">
        <v>7.71366E-2</v>
      </c>
      <c r="L3614">
        <v>9.5909800000000003E-2</v>
      </c>
      <c r="M3614">
        <v>0.11468299999999999</v>
      </c>
      <c r="N3614">
        <v>0.14178850000000001</v>
      </c>
      <c r="O3614">
        <v>12158</v>
      </c>
    </row>
    <row r="3615" spans="1:15">
      <c r="A3615" t="s">
        <v>29</v>
      </c>
      <c r="B3615" t="s">
        <v>40</v>
      </c>
      <c r="C3615" t="s">
        <v>53</v>
      </c>
      <c r="D3615" t="s">
        <v>32</v>
      </c>
      <c r="E3615" s="9">
        <v>16</v>
      </c>
      <c r="F3615" t="str">
        <f t="shared" si="56"/>
        <v>Average Per Premise1-in-2October System Peak Day50% Cycling16</v>
      </c>
      <c r="G3615">
        <v>1.082303</v>
      </c>
      <c r="H3615">
        <v>1.4769969999999999</v>
      </c>
      <c r="I3615">
        <v>88.3232</v>
      </c>
      <c r="J3615">
        <v>0.2058912</v>
      </c>
      <c r="K3615">
        <v>0.31743759999999999</v>
      </c>
      <c r="L3615">
        <v>0.3946942</v>
      </c>
      <c r="M3615">
        <v>0.47195090000000001</v>
      </c>
      <c r="N3615">
        <v>0.5834973</v>
      </c>
      <c r="O3615">
        <v>12158</v>
      </c>
    </row>
    <row r="3616" spans="1:15">
      <c r="A3616" t="s">
        <v>30</v>
      </c>
      <c r="B3616" t="s">
        <v>40</v>
      </c>
      <c r="C3616" t="s">
        <v>53</v>
      </c>
      <c r="D3616" t="s">
        <v>32</v>
      </c>
      <c r="E3616" s="9">
        <v>16</v>
      </c>
      <c r="F3616" t="str">
        <f t="shared" si="56"/>
        <v>Average Per Device1-in-2October System Peak Day50% Cycling16</v>
      </c>
      <c r="G3616">
        <v>0.92082839999999999</v>
      </c>
      <c r="H3616">
        <v>1.2566360000000001</v>
      </c>
      <c r="I3616">
        <v>88.3232</v>
      </c>
      <c r="J3616">
        <v>0.1751732</v>
      </c>
      <c r="K3616">
        <v>0.27007740000000002</v>
      </c>
      <c r="L3616">
        <v>0.33580769999999999</v>
      </c>
      <c r="M3616">
        <v>0.40153810000000001</v>
      </c>
      <c r="N3616">
        <v>0.4964423</v>
      </c>
      <c r="O3616">
        <v>12158</v>
      </c>
    </row>
    <row r="3617" spans="1:15">
      <c r="A3617" t="s">
        <v>52</v>
      </c>
      <c r="B3617" t="s">
        <v>40</v>
      </c>
      <c r="C3617" t="s">
        <v>53</v>
      </c>
      <c r="D3617" t="s">
        <v>32</v>
      </c>
      <c r="E3617" s="9">
        <v>16</v>
      </c>
      <c r="F3617" t="str">
        <f t="shared" si="56"/>
        <v>Aggregate1-in-2October System Peak Day50% Cycling16</v>
      </c>
      <c r="G3617">
        <v>13.15864</v>
      </c>
      <c r="H3617">
        <v>17.957329999999999</v>
      </c>
      <c r="I3617">
        <v>88.3232</v>
      </c>
      <c r="J3617">
        <v>2.503225</v>
      </c>
      <c r="K3617">
        <v>3.8594059999999999</v>
      </c>
      <c r="L3617">
        <v>4.798692</v>
      </c>
      <c r="M3617">
        <v>5.7379790000000002</v>
      </c>
      <c r="N3617">
        <v>7.0941599999999996</v>
      </c>
      <c r="O3617">
        <v>12158</v>
      </c>
    </row>
    <row r="3618" spans="1:15">
      <c r="A3618" t="s">
        <v>31</v>
      </c>
      <c r="B3618" t="s">
        <v>40</v>
      </c>
      <c r="C3618" t="s">
        <v>53</v>
      </c>
      <c r="D3618" t="s">
        <v>32</v>
      </c>
      <c r="E3618" s="9">
        <v>17</v>
      </c>
      <c r="F3618" t="str">
        <f t="shared" si="56"/>
        <v>Average Per Ton1-in-2October System Peak Day50% Cycling17</v>
      </c>
      <c r="G3618">
        <v>0.28937429999999997</v>
      </c>
      <c r="H3618">
        <v>0.38541419999999998</v>
      </c>
      <c r="I3618">
        <v>83.136200000000002</v>
      </c>
      <c r="J3618">
        <v>5.0098900000000002E-2</v>
      </c>
      <c r="K3618">
        <v>7.7241199999999996E-2</v>
      </c>
      <c r="L3618">
        <v>9.6039899999999997E-2</v>
      </c>
      <c r="M3618">
        <v>0.1148385</v>
      </c>
      <c r="N3618">
        <v>0.14198079999999999</v>
      </c>
      <c r="O3618">
        <v>12158</v>
      </c>
    </row>
    <row r="3619" spans="1:15">
      <c r="A3619" t="s">
        <v>29</v>
      </c>
      <c r="B3619" t="s">
        <v>40</v>
      </c>
      <c r="C3619" t="s">
        <v>53</v>
      </c>
      <c r="D3619" t="s">
        <v>32</v>
      </c>
      <c r="E3619" s="9">
        <v>17</v>
      </c>
      <c r="F3619" t="str">
        <f t="shared" si="56"/>
        <v>Average Per Premise1-in-2October System Peak Day50% Cycling17</v>
      </c>
      <c r="G3619">
        <v>1.190852</v>
      </c>
      <c r="H3619">
        <v>1.586082</v>
      </c>
      <c r="I3619">
        <v>83.136200000000002</v>
      </c>
      <c r="J3619">
        <v>0.2061704</v>
      </c>
      <c r="K3619">
        <v>0.31786809999999999</v>
      </c>
      <c r="L3619">
        <v>0.39522950000000001</v>
      </c>
      <c r="M3619">
        <v>0.47259099999999998</v>
      </c>
      <c r="N3619">
        <v>0.58428869999999999</v>
      </c>
      <c r="O3619">
        <v>12158</v>
      </c>
    </row>
    <row r="3620" spans="1:15">
      <c r="A3620" t="s">
        <v>30</v>
      </c>
      <c r="B3620" t="s">
        <v>40</v>
      </c>
      <c r="C3620" t="s">
        <v>53</v>
      </c>
      <c r="D3620" t="s">
        <v>32</v>
      </c>
      <c r="E3620" s="9">
        <v>17</v>
      </c>
      <c r="F3620" t="str">
        <f t="shared" si="56"/>
        <v>Average Per Device1-in-2October System Peak Day50% Cycling17</v>
      </c>
      <c r="G3620">
        <v>1.0131829999999999</v>
      </c>
      <c r="H3620">
        <v>1.3494459999999999</v>
      </c>
      <c r="I3620">
        <v>83.136200000000002</v>
      </c>
      <c r="J3620">
        <v>0.17541080000000001</v>
      </c>
      <c r="K3620">
        <v>0.27044370000000001</v>
      </c>
      <c r="L3620">
        <v>0.33626319999999998</v>
      </c>
      <c r="M3620">
        <v>0.40208260000000001</v>
      </c>
      <c r="N3620">
        <v>0.49711559999999999</v>
      </c>
      <c r="O3620">
        <v>12158</v>
      </c>
    </row>
    <row r="3621" spans="1:15">
      <c r="A3621" t="s">
        <v>52</v>
      </c>
      <c r="B3621" t="s">
        <v>40</v>
      </c>
      <c r="C3621" t="s">
        <v>53</v>
      </c>
      <c r="D3621" t="s">
        <v>32</v>
      </c>
      <c r="E3621" s="9">
        <v>17</v>
      </c>
      <c r="F3621" t="str">
        <f t="shared" si="56"/>
        <v>Aggregate1-in-2October System Peak Day50% Cycling17</v>
      </c>
      <c r="G3621">
        <v>14.47838</v>
      </c>
      <c r="H3621">
        <v>19.283580000000001</v>
      </c>
      <c r="I3621">
        <v>83.136200000000002</v>
      </c>
      <c r="J3621">
        <v>2.5066199999999998</v>
      </c>
      <c r="K3621">
        <v>3.8646400000000001</v>
      </c>
      <c r="L3621">
        <v>4.8052010000000003</v>
      </c>
      <c r="M3621">
        <v>5.7457609999999999</v>
      </c>
      <c r="N3621">
        <v>7.1037819999999998</v>
      </c>
      <c r="O3621">
        <v>12158</v>
      </c>
    </row>
    <row r="3622" spans="1:15">
      <c r="A3622" t="s">
        <v>31</v>
      </c>
      <c r="B3622" t="s">
        <v>40</v>
      </c>
      <c r="C3622" t="s">
        <v>53</v>
      </c>
      <c r="D3622" t="s">
        <v>32</v>
      </c>
      <c r="E3622" s="9">
        <v>18</v>
      </c>
      <c r="F3622" t="str">
        <f t="shared" si="56"/>
        <v>Average Per Ton1-in-2October System Peak Day50% Cycling18</v>
      </c>
      <c r="G3622">
        <v>0.31506089999999998</v>
      </c>
      <c r="H3622">
        <v>0.40040170000000003</v>
      </c>
      <c r="I3622">
        <v>81.763099999999994</v>
      </c>
      <c r="J3622">
        <v>4.4517800000000003E-2</v>
      </c>
      <c r="K3622">
        <v>6.86364E-2</v>
      </c>
      <c r="L3622">
        <v>8.5340799999999994E-2</v>
      </c>
      <c r="M3622">
        <v>0.10204530000000001</v>
      </c>
      <c r="N3622">
        <v>0.1261639</v>
      </c>
      <c r="O3622">
        <v>12158</v>
      </c>
    </row>
    <row r="3623" spans="1:15">
      <c r="A3623" t="s">
        <v>29</v>
      </c>
      <c r="B3623" t="s">
        <v>40</v>
      </c>
      <c r="C3623" t="s">
        <v>53</v>
      </c>
      <c r="D3623" t="s">
        <v>32</v>
      </c>
      <c r="E3623" s="9">
        <v>18</v>
      </c>
      <c r="F3623" t="str">
        <f t="shared" si="56"/>
        <v>Average Per Premise1-in-2October System Peak Day50% Cycling18</v>
      </c>
      <c r="G3623">
        <v>1.296559</v>
      </c>
      <c r="H3623">
        <v>1.6477599999999999</v>
      </c>
      <c r="I3623">
        <v>81.763099999999994</v>
      </c>
      <c r="J3623">
        <v>0.1832027</v>
      </c>
      <c r="K3623">
        <v>0.28245700000000001</v>
      </c>
      <c r="L3623">
        <v>0.35120020000000002</v>
      </c>
      <c r="M3623">
        <v>0.41994350000000003</v>
      </c>
      <c r="N3623">
        <v>0.51919780000000004</v>
      </c>
      <c r="O3623">
        <v>12158</v>
      </c>
    </row>
    <row r="3624" spans="1:15">
      <c r="A3624" t="s">
        <v>30</v>
      </c>
      <c r="B3624" t="s">
        <v>40</v>
      </c>
      <c r="C3624" t="s">
        <v>53</v>
      </c>
      <c r="D3624" t="s">
        <v>32</v>
      </c>
      <c r="E3624" s="9">
        <v>18</v>
      </c>
      <c r="F3624" t="str">
        <f t="shared" si="56"/>
        <v>Average Per Device1-in-2October System Peak Day50% Cycling18</v>
      </c>
      <c r="G3624">
        <v>1.103119</v>
      </c>
      <c r="H3624">
        <v>1.4019219999999999</v>
      </c>
      <c r="I3624">
        <v>81.763099999999994</v>
      </c>
      <c r="J3624">
        <v>0.1558697</v>
      </c>
      <c r="K3624">
        <v>0.24031569999999999</v>
      </c>
      <c r="L3624">
        <v>0.29880279999999998</v>
      </c>
      <c r="M3624">
        <v>0.35728989999999999</v>
      </c>
      <c r="N3624">
        <v>0.44173600000000002</v>
      </c>
      <c r="O3624">
        <v>12158</v>
      </c>
    </row>
    <row r="3625" spans="1:15">
      <c r="A3625" t="s">
        <v>52</v>
      </c>
      <c r="B3625" t="s">
        <v>40</v>
      </c>
      <c r="C3625" t="s">
        <v>53</v>
      </c>
      <c r="D3625" t="s">
        <v>32</v>
      </c>
      <c r="E3625" s="9">
        <v>18</v>
      </c>
      <c r="F3625" t="str">
        <f t="shared" si="56"/>
        <v>Aggregate1-in-2October System Peak Day50% Cycling18</v>
      </c>
      <c r="G3625">
        <v>15.76357</v>
      </c>
      <c r="H3625">
        <v>20.033460000000002</v>
      </c>
      <c r="I3625">
        <v>81.763099999999994</v>
      </c>
      <c r="J3625">
        <v>2.2273779999999999</v>
      </c>
      <c r="K3625">
        <v>3.4341119999999998</v>
      </c>
      <c r="L3625">
        <v>4.2698919999999996</v>
      </c>
      <c r="M3625">
        <v>5.1056730000000003</v>
      </c>
      <c r="N3625">
        <v>6.3124070000000003</v>
      </c>
      <c r="O3625">
        <v>12158</v>
      </c>
    </row>
    <row r="3626" spans="1:15">
      <c r="A3626" t="s">
        <v>31</v>
      </c>
      <c r="B3626" t="s">
        <v>40</v>
      </c>
      <c r="C3626" t="s">
        <v>53</v>
      </c>
      <c r="D3626" t="s">
        <v>32</v>
      </c>
      <c r="E3626" s="9">
        <v>19</v>
      </c>
      <c r="F3626" t="str">
        <f t="shared" si="56"/>
        <v>Average Per Ton1-in-2October System Peak Day50% Cycling19</v>
      </c>
      <c r="G3626">
        <v>0.4028197</v>
      </c>
      <c r="H3626">
        <v>0.37489509999999998</v>
      </c>
      <c r="I3626">
        <v>73.657200000000003</v>
      </c>
      <c r="J3626">
        <v>0</v>
      </c>
      <c r="K3626">
        <v>0</v>
      </c>
      <c r="L3626">
        <v>0</v>
      </c>
      <c r="M3626">
        <v>0</v>
      </c>
      <c r="N3626">
        <v>0</v>
      </c>
      <c r="O3626">
        <v>12158</v>
      </c>
    </row>
    <row r="3627" spans="1:15">
      <c r="A3627" t="s">
        <v>29</v>
      </c>
      <c r="B3627" t="s">
        <v>40</v>
      </c>
      <c r="C3627" t="s">
        <v>53</v>
      </c>
      <c r="D3627" t="s">
        <v>32</v>
      </c>
      <c r="E3627" s="9">
        <v>19</v>
      </c>
      <c r="F3627" t="str">
        <f t="shared" si="56"/>
        <v>Average Per Premise1-in-2October System Peak Day50% Cycling19</v>
      </c>
      <c r="G3627">
        <v>1.65771</v>
      </c>
      <c r="H3627">
        <v>1.5427930000000001</v>
      </c>
      <c r="I3627">
        <v>73.657200000000003</v>
      </c>
      <c r="J3627">
        <v>0</v>
      </c>
      <c r="K3627">
        <v>0</v>
      </c>
      <c r="L3627">
        <v>0</v>
      </c>
      <c r="M3627">
        <v>0</v>
      </c>
      <c r="N3627">
        <v>0</v>
      </c>
      <c r="O3627">
        <v>12158</v>
      </c>
    </row>
    <row r="3628" spans="1:15">
      <c r="A3628" t="s">
        <v>30</v>
      </c>
      <c r="B3628" t="s">
        <v>40</v>
      </c>
      <c r="C3628" t="s">
        <v>53</v>
      </c>
      <c r="D3628" t="s">
        <v>32</v>
      </c>
      <c r="E3628" s="9">
        <v>19</v>
      </c>
      <c r="F3628" t="str">
        <f t="shared" si="56"/>
        <v>Average Per Device1-in-2October System Peak Day50% Cycling19</v>
      </c>
      <c r="G3628">
        <v>1.410388</v>
      </c>
      <c r="H3628">
        <v>1.312616</v>
      </c>
      <c r="I3628">
        <v>73.657200000000003</v>
      </c>
      <c r="J3628">
        <v>0</v>
      </c>
      <c r="K3628">
        <v>0</v>
      </c>
      <c r="L3628">
        <v>0</v>
      </c>
      <c r="M3628">
        <v>0</v>
      </c>
      <c r="N3628">
        <v>0</v>
      </c>
      <c r="O3628">
        <v>12158</v>
      </c>
    </row>
    <row r="3629" spans="1:15">
      <c r="A3629" t="s">
        <v>52</v>
      </c>
      <c r="B3629" t="s">
        <v>40</v>
      </c>
      <c r="C3629" t="s">
        <v>53</v>
      </c>
      <c r="D3629" t="s">
        <v>32</v>
      </c>
      <c r="E3629" s="9">
        <v>19</v>
      </c>
      <c r="F3629" t="str">
        <f t="shared" si="56"/>
        <v>Aggregate1-in-2October System Peak Day50% Cycling19</v>
      </c>
      <c r="G3629">
        <v>20.154440000000001</v>
      </c>
      <c r="H3629">
        <v>18.757280000000002</v>
      </c>
      <c r="I3629">
        <v>73.657200000000003</v>
      </c>
      <c r="J3629">
        <v>0</v>
      </c>
      <c r="K3629">
        <v>0</v>
      </c>
      <c r="L3629">
        <v>0</v>
      </c>
      <c r="M3629">
        <v>0</v>
      </c>
      <c r="N3629">
        <v>0</v>
      </c>
      <c r="O3629">
        <v>12158</v>
      </c>
    </row>
    <row r="3630" spans="1:15">
      <c r="A3630" t="s">
        <v>31</v>
      </c>
      <c r="B3630" t="s">
        <v>40</v>
      </c>
      <c r="C3630" t="s">
        <v>53</v>
      </c>
      <c r="D3630" t="s">
        <v>32</v>
      </c>
      <c r="E3630" s="9">
        <v>20</v>
      </c>
      <c r="F3630" t="str">
        <f t="shared" si="56"/>
        <v>Average Per Ton1-in-2October System Peak Day50% Cycling20</v>
      </c>
      <c r="G3630">
        <v>0.39663670000000001</v>
      </c>
      <c r="H3630">
        <v>0.35069719999999999</v>
      </c>
      <c r="I3630">
        <v>72.565100000000001</v>
      </c>
      <c r="J3630">
        <v>0</v>
      </c>
      <c r="K3630">
        <v>0</v>
      </c>
      <c r="L3630">
        <v>0</v>
      </c>
      <c r="M3630">
        <v>0</v>
      </c>
      <c r="N3630">
        <v>0</v>
      </c>
      <c r="O3630">
        <v>12158</v>
      </c>
    </row>
    <row r="3631" spans="1:15">
      <c r="A3631" t="s">
        <v>29</v>
      </c>
      <c r="B3631" t="s">
        <v>40</v>
      </c>
      <c r="C3631" t="s">
        <v>53</v>
      </c>
      <c r="D3631" t="s">
        <v>32</v>
      </c>
      <c r="E3631" s="9">
        <v>20</v>
      </c>
      <c r="F3631" t="str">
        <f t="shared" si="56"/>
        <v>Average Per Premise1-in-2October System Peak Day50% Cycling20</v>
      </c>
      <c r="G3631">
        <v>1.6322650000000001</v>
      </c>
      <c r="H3631">
        <v>1.4432119999999999</v>
      </c>
      <c r="I3631">
        <v>72.565100000000001</v>
      </c>
      <c r="J3631">
        <v>0</v>
      </c>
      <c r="K3631">
        <v>0</v>
      </c>
      <c r="L3631">
        <v>0</v>
      </c>
      <c r="M3631">
        <v>0</v>
      </c>
      <c r="N3631">
        <v>0</v>
      </c>
      <c r="O3631">
        <v>12158</v>
      </c>
    </row>
    <row r="3632" spans="1:15">
      <c r="A3632" t="s">
        <v>30</v>
      </c>
      <c r="B3632" t="s">
        <v>40</v>
      </c>
      <c r="C3632" t="s">
        <v>53</v>
      </c>
      <c r="D3632" t="s">
        <v>32</v>
      </c>
      <c r="E3632" s="9">
        <v>20</v>
      </c>
      <c r="F3632" t="str">
        <f t="shared" si="56"/>
        <v>Average Per Device1-in-2October System Peak Day50% Cycling20</v>
      </c>
      <c r="G3632">
        <v>1.3887389999999999</v>
      </c>
      <c r="H3632">
        <v>1.227892</v>
      </c>
      <c r="I3632">
        <v>72.565100000000001</v>
      </c>
      <c r="J3632">
        <v>0</v>
      </c>
      <c r="K3632">
        <v>0</v>
      </c>
      <c r="L3632">
        <v>0</v>
      </c>
      <c r="M3632">
        <v>0</v>
      </c>
      <c r="N3632">
        <v>0</v>
      </c>
      <c r="O3632">
        <v>12158</v>
      </c>
    </row>
    <row r="3633" spans="1:15">
      <c r="A3633" t="s">
        <v>52</v>
      </c>
      <c r="B3633" t="s">
        <v>40</v>
      </c>
      <c r="C3633" t="s">
        <v>53</v>
      </c>
      <c r="D3633" t="s">
        <v>32</v>
      </c>
      <c r="E3633" s="9">
        <v>20</v>
      </c>
      <c r="F3633" t="str">
        <f t="shared" si="56"/>
        <v>Aggregate1-in-2October System Peak Day50% Cycling20</v>
      </c>
      <c r="G3633">
        <v>19.845079999999999</v>
      </c>
      <c r="H3633">
        <v>17.546569999999999</v>
      </c>
      <c r="I3633">
        <v>72.565100000000001</v>
      </c>
      <c r="J3633">
        <v>0</v>
      </c>
      <c r="K3633">
        <v>0</v>
      </c>
      <c r="L3633">
        <v>0</v>
      </c>
      <c r="M3633">
        <v>0</v>
      </c>
      <c r="N3633">
        <v>0</v>
      </c>
      <c r="O3633">
        <v>12158</v>
      </c>
    </row>
    <row r="3634" spans="1:15">
      <c r="A3634" t="s">
        <v>31</v>
      </c>
      <c r="B3634" t="s">
        <v>40</v>
      </c>
      <c r="C3634" t="s">
        <v>53</v>
      </c>
      <c r="D3634" t="s">
        <v>32</v>
      </c>
      <c r="E3634" s="9">
        <v>21</v>
      </c>
      <c r="F3634" t="str">
        <f t="shared" si="56"/>
        <v>Average Per Ton1-in-2October System Peak Day50% Cycling21</v>
      </c>
      <c r="G3634">
        <v>0.36598649999999999</v>
      </c>
      <c r="H3634">
        <v>0.33200049999999998</v>
      </c>
      <c r="I3634">
        <v>69.393799999999999</v>
      </c>
      <c r="J3634">
        <v>0</v>
      </c>
      <c r="K3634">
        <v>0</v>
      </c>
      <c r="L3634">
        <v>0</v>
      </c>
      <c r="M3634">
        <v>0</v>
      </c>
      <c r="N3634">
        <v>0</v>
      </c>
      <c r="O3634">
        <v>12158</v>
      </c>
    </row>
    <row r="3635" spans="1:15">
      <c r="A3635" t="s">
        <v>29</v>
      </c>
      <c r="B3635" t="s">
        <v>40</v>
      </c>
      <c r="C3635" t="s">
        <v>53</v>
      </c>
      <c r="D3635" t="s">
        <v>32</v>
      </c>
      <c r="E3635" s="9">
        <v>21</v>
      </c>
      <c r="F3635" t="str">
        <f t="shared" si="56"/>
        <v>Average Per Premise1-in-2October System Peak Day50% Cycling21</v>
      </c>
      <c r="G3635">
        <v>1.506132</v>
      </c>
      <c r="H3635">
        <v>1.3662700000000001</v>
      </c>
      <c r="I3635">
        <v>69.393799999999999</v>
      </c>
      <c r="J3635">
        <v>0</v>
      </c>
      <c r="K3635">
        <v>0</v>
      </c>
      <c r="L3635">
        <v>0</v>
      </c>
      <c r="M3635">
        <v>0</v>
      </c>
      <c r="N3635">
        <v>0</v>
      </c>
      <c r="O3635">
        <v>12158</v>
      </c>
    </row>
    <row r="3636" spans="1:15">
      <c r="A3636" t="s">
        <v>30</v>
      </c>
      <c r="B3636" t="s">
        <v>40</v>
      </c>
      <c r="C3636" t="s">
        <v>53</v>
      </c>
      <c r="D3636" t="s">
        <v>32</v>
      </c>
      <c r="E3636" s="9">
        <v>21</v>
      </c>
      <c r="F3636" t="str">
        <f t="shared" si="56"/>
        <v>Average Per Device1-in-2October System Peak Day50% Cycling21</v>
      </c>
      <c r="G3636">
        <v>1.2814239999999999</v>
      </c>
      <c r="H3636">
        <v>1.1624289999999999</v>
      </c>
      <c r="I3636">
        <v>69.393799999999999</v>
      </c>
      <c r="J3636">
        <v>0</v>
      </c>
      <c r="K3636">
        <v>0</v>
      </c>
      <c r="L3636">
        <v>0</v>
      </c>
      <c r="M3636">
        <v>0</v>
      </c>
      <c r="N3636">
        <v>0</v>
      </c>
      <c r="O3636">
        <v>12158</v>
      </c>
    </row>
    <row r="3637" spans="1:15">
      <c r="A3637" t="s">
        <v>52</v>
      </c>
      <c r="B3637" t="s">
        <v>40</v>
      </c>
      <c r="C3637" t="s">
        <v>53</v>
      </c>
      <c r="D3637" t="s">
        <v>32</v>
      </c>
      <c r="E3637" s="9">
        <v>21</v>
      </c>
      <c r="F3637" t="str">
        <f t="shared" si="56"/>
        <v>Aggregate1-in-2October System Peak Day50% Cycling21</v>
      </c>
      <c r="G3637">
        <v>18.31155</v>
      </c>
      <c r="H3637">
        <v>16.61112</v>
      </c>
      <c r="I3637">
        <v>69.393799999999999</v>
      </c>
      <c r="J3637">
        <v>0</v>
      </c>
      <c r="K3637">
        <v>0</v>
      </c>
      <c r="L3637">
        <v>0</v>
      </c>
      <c r="M3637">
        <v>0</v>
      </c>
      <c r="N3637">
        <v>0</v>
      </c>
      <c r="O3637">
        <v>12158</v>
      </c>
    </row>
    <row r="3638" spans="1:15">
      <c r="A3638" t="s">
        <v>31</v>
      </c>
      <c r="B3638" t="s">
        <v>40</v>
      </c>
      <c r="C3638" t="s">
        <v>53</v>
      </c>
      <c r="D3638" t="s">
        <v>32</v>
      </c>
      <c r="E3638" s="9">
        <v>22</v>
      </c>
      <c r="F3638" t="str">
        <f t="shared" si="56"/>
        <v>Average Per Ton1-in-2October System Peak Day50% Cycling22</v>
      </c>
      <c r="G3638">
        <v>0.31814559999999997</v>
      </c>
      <c r="H3638">
        <v>0.29829329999999998</v>
      </c>
      <c r="I3638">
        <v>67.915000000000006</v>
      </c>
      <c r="J3638">
        <v>0</v>
      </c>
      <c r="K3638">
        <v>0</v>
      </c>
      <c r="L3638">
        <v>0</v>
      </c>
      <c r="M3638">
        <v>0</v>
      </c>
      <c r="N3638">
        <v>0</v>
      </c>
      <c r="O3638">
        <v>12158</v>
      </c>
    </row>
    <row r="3639" spans="1:15">
      <c r="A3639" t="s">
        <v>29</v>
      </c>
      <c r="B3639" t="s">
        <v>40</v>
      </c>
      <c r="C3639" t="s">
        <v>53</v>
      </c>
      <c r="D3639" t="s">
        <v>32</v>
      </c>
      <c r="E3639" s="9">
        <v>22</v>
      </c>
      <c r="F3639" t="str">
        <f t="shared" si="56"/>
        <v>Average Per Premise1-in-2October System Peak Day50% Cycling22</v>
      </c>
      <c r="G3639">
        <v>1.3092539999999999</v>
      </c>
      <c r="H3639">
        <v>1.2275560000000001</v>
      </c>
      <c r="I3639">
        <v>67.915000000000006</v>
      </c>
      <c r="J3639">
        <v>0</v>
      </c>
      <c r="K3639">
        <v>0</v>
      </c>
      <c r="L3639">
        <v>0</v>
      </c>
      <c r="M3639">
        <v>0</v>
      </c>
      <c r="N3639">
        <v>0</v>
      </c>
      <c r="O3639">
        <v>12158</v>
      </c>
    </row>
    <row r="3640" spans="1:15">
      <c r="A3640" t="s">
        <v>30</v>
      </c>
      <c r="B3640" t="s">
        <v>40</v>
      </c>
      <c r="C3640" t="s">
        <v>53</v>
      </c>
      <c r="D3640" t="s">
        <v>32</v>
      </c>
      <c r="E3640" s="9">
        <v>22</v>
      </c>
      <c r="F3640" t="str">
        <f t="shared" si="56"/>
        <v>Average Per Device1-in-2October System Peak Day50% Cycling22</v>
      </c>
      <c r="G3640">
        <v>1.1139190000000001</v>
      </c>
      <c r="H3640">
        <v>1.044411</v>
      </c>
      <c r="I3640">
        <v>67.915000000000006</v>
      </c>
      <c r="J3640">
        <v>0</v>
      </c>
      <c r="K3640">
        <v>0</v>
      </c>
      <c r="L3640">
        <v>0</v>
      </c>
      <c r="M3640">
        <v>0</v>
      </c>
      <c r="N3640">
        <v>0</v>
      </c>
      <c r="O3640">
        <v>12158</v>
      </c>
    </row>
    <row r="3641" spans="1:15">
      <c r="A3641" t="s">
        <v>52</v>
      </c>
      <c r="B3641" t="s">
        <v>40</v>
      </c>
      <c r="C3641" t="s">
        <v>53</v>
      </c>
      <c r="D3641" t="s">
        <v>32</v>
      </c>
      <c r="E3641" s="9">
        <v>22</v>
      </c>
      <c r="F3641" t="str">
        <f t="shared" si="56"/>
        <v>Aggregate1-in-2October System Peak Day50% Cycling22</v>
      </c>
      <c r="G3641">
        <v>15.917909999999999</v>
      </c>
      <c r="H3641">
        <v>14.924630000000001</v>
      </c>
      <c r="I3641">
        <v>67.915000000000006</v>
      </c>
      <c r="J3641">
        <v>0</v>
      </c>
      <c r="K3641">
        <v>0</v>
      </c>
      <c r="L3641">
        <v>0</v>
      </c>
      <c r="M3641">
        <v>0</v>
      </c>
      <c r="N3641">
        <v>0</v>
      </c>
      <c r="O3641">
        <v>12158</v>
      </c>
    </row>
    <row r="3642" spans="1:15">
      <c r="A3642" t="s">
        <v>31</v>
      </c>
      <c r="B3642" t="s">
        <v>40</v>
      </c>
      <c r="C3642" t="s">
        <v>53</v>
      </c>
      <c r="D3642" t="s">
        <v>32</v>
      </c>
      <c r="E3642" s="9">
        <v>23</v>
      </c>
      <c r="F3642" t="str">
        <f t="shared" si="56"/>
        <v>Average Per Ton1-in-2October System Peak Day50% Cycling23</v>
      </c>
      <c r="G3642">
        <v>0.25856259999999998</v>
      </c>
      <c r="H3642">
        <v>0.24799570000000001</v>
      </c>
      <c r="I3642">
        <v>65.903800000000004</v>
      </c>
      <c r="J3642">
        <v>0</v>
      </c>
      <c r="K3642">
        <v>0</v>
      </c>
      <c r="L3642">
        <v>0</v>
      </c>
      <c r="M3642">
        <v>0</v>
      </c>
      <c r="N3642">
        <v>0</v>
      </c>
      <c r="O3642">
        <v>12158</v>
      </c>
    </row>
    <row r="3643" spans="1:15">
      <c r="A3643" t="s">
        <v>29</v>
      </c>
      <c r="B3643" t="s">
        <v>40</v>
      </c>
      <c r="C3643" t="s">
        <v>53</v>
      </c>
      <c r="D3643" t="s">
        <v>32</v>
      </c>
      <c r="E3643" s="9">
        <v>23</v>
      </c>
      <c r="F3643" t="str">
        <f t="shared" si="56"/>
        <v>Average Per Premise1-in-2October System Peak Day50% Cycling23</v>
      </c>
      <c r="G3643">
        <v>1.0640540000000001</v>
      </c>
      <c r="H3643">
        <v>1.0205679999999999</v>
      </c>
      <c r="I3643">
        <v>65.903800000000004</v>
      </c>
      <c r="J3643">
        <v>0</v>
      </c>
      <c r="K3643">
        <v>0</v>
      </c>
      <c r="L3643">
        <v>0</v>
      </c>
      <c r="M3643">
        <v>0</v>
      </c>
      <c r="N3643">
        <v>0</v>
      </c>
      <c r="O3643">
        <v>12158</v>
      </c>
    </row>
    <row r="3644" spans="1:15">
      <c r="A3644" t="s">
        <v>30</v>
      </c>
      <c r="B3644" t="s">
        <v>40</v>
      </c>
      <c r="C3644" t="s">
        <v>53</v>
      </c>
      <c r="D3644" t="s">
        <v>32</v>
      </c>
      <c r="E3644" s="9">
        <v>23</v>
      </c>
      <c r="F3644" t="str">
        <f t="shared" si="56"/>
        <v>Average Per Device1-in-2October System Peak Day50% Cycling23</v>
      </c>
      <c r="G3644">
        <v>0.9053021</v>
      </c>
      <c r="H3644">
        <v>0.86830430000000003</v>
      </c>
      <c r="I3644">
        <v>65.903800000000004</v>
      </c>
      <c r="J3644">
        <v>0</v>
      </c>
      <c r="K3644">
        <v>0</v>
      </c>
      <c r="L3644">
        <v>0</v>
      </c>
      <c r="M3644">
        <v>0</v>
      </c>
      <c r="N3644">
        <v>0</v>
      </c>
      <c r="O3644">
        <v>12158</v>
      </c>
    </row>
    <row r="3645" spans="1:15">
      <c r="A3645" t="s">
        <v>52</v>
      </c>
      <c r="B3645" t="s">
        <v>40</v>
      </c>
      <c r="C3645" t="s">
        <v>53</v>
      </c>
      <c r="D3645" t="s">
        <v>32</v>
      </c>
      <c r="E3645" s="9">
        <v>23</v>
      </c>
      <c r="F3645" t="str">
        <f t="shared" si="56"/>
        <v>Aggregate1-in-2October System Peak Day50% Cycling23</v>
      </c>
      <c r="G3645">
        <v>12.936769999999999</v>
      </c>
      <c r="H3645">
        <v>12.40807</v>
      </c>
      <c r="I3645">
        <v>65.903800000000004</v>
      </c>
      <c r="J3645">
        <v>0</v>
      </c>
      <c r="K3645">
        <v>0</v>
      </c>
      <c r="L3645">
        <v>0</v>
      </c>
      <c r="M3645">
        <v>0</v>
      </c>
      <c r="N3645">
        <v>0</v>
      </c>
      <c r="O3645">
        <v>12158</v>
      </c>
    </row>
    <row r="3646" spans="1:15">
      <c r="A3646" t="s">
        <v>31</v>
      </c>
      <c r="B3646" t="s">
        <v>40</v>
      </c>
      <c r="C3646" t="s">
        <v>53</v>
      </c>
      <c r="D3646" t="s">
        <v>32</v>
      </c>
      <c r="E3646" s="9">
        <v>24</v>
      </c>
      <c r="F3646" t="str">
        <f t="shared" si="56"/>
        <v>Average Per Ton1-in-2October System Peak Day50% Cycling24</v>
      </c>
      <c r="G3646">
        <v>0.21361350000000001</v>
      </c>
      <c r="H3646">
        <v>0.2029868</v>
      </c>
      <c r="I3646">
        <v>63.661900000000003</v>
      </c>
      <c r="J3646">
        <v>0</v>
      </c>
      <c r="K3646">
        <v>0</v>
      </c>
      <c r="L3646">
        <v>0</v>
      </c>
      <c r="M3646">
        <v>0</v>
      </c>
      <c r="N3646">
        <v>0</v>
      </c>
      <c r="O3646">
        <v>12158</v>
      </c>
    </row>
    <row r="3647" spans="1:15">
      <c r="A3647" t="s">
        <v>29</v>
      </c>
      <c r="B3647" t="s">
        <v>40</v>
      </c>
      <c r="C3647" t="s">
        <v>53</v>
      </c>
      <c r="D3647" t="s">
        <v>32</v>
      </c>
      <c r="E3647" s="9">
        <v>24</v>
      </c>
      <c r="F3647" t="str">
        <f t="shared" si="56"/>
        <v>Average Per Premise1-in-2October System Peak Day50% Cycling24</v>
      </c>
      <c r="G3647">
        <v>0.87907650000000004</v>
      </c>
      <c r="H3647">
        <v>0.8353448</v>
      </c>
      <c r="I3647">
        <v>63.661900000000003</v>
      </c>
      <c r="J3647">
        <v>0</v>
      </c>
      <c r="K3647">
        <v>0</v>
      </c>
      <c r="L3647">
        <v>0</v>
      </c>
      <c r="M3647">
        <v>0</v>
      </c>
      <c r="N3647">
        <v>0</v>
      </c>
      <c r="O3647">
        <v>12158</v>
      </c>
    </row>
    <row r="3648" spans="1:15">
      <c r="A3648" t="s">
        <v>30</v>
      </c>
      <c r="B3648" t="s">
        <v>40</v>
      </c>
      <c r="C3648" t="s">
        <v>53</v>
      </c>
      <c r="D3648" t="s">
        <v>32</v>
      </c>
      <c r="E3648" s="9">
        <v>24</v>
      </c>
      <c r="F3648" t="str">
        <f t="shared" si="56"/>
        <v>Average Per Device1-in-2October System Peak Day50% Cycling24</v>
      </c>
      <c r="G3648">
        <v>0.74792250000000005</v>
      </c>
      <c r="H3648">
        <v>0.71071530000000005</v>
      </c>
      <c r="I3648">
        <v>63.661900000000003</v>
      </c>
      <c r="J3648">
        <v>0</v>
      </c>
      <c r="K3648">
        <v>0</v>
      </c>
      <c r="L3648">
        <v>0</v>
      </c>
      <c r="M3648">
        <v>0</v>
      </c>
      <c r="N3648">
        <v>0</v>
      </c>
      <c r="O3648">
        <v>12158</v>
      </c>
    </row>
    <row r="3649" spans="1:15">
      <c r="A3649" t="s">
        <v>52</v>
      </c>
      <c r="B3649" t="s">
        <v>40</v>
      </c>
      <c r="C3649" t="s">
        <v>53</v>
      </c>
      <c r="D3649" t="s">
        <v>32</v>
      </c>
      <c r="E3649" s="9">
        <v>24</v>
      </c>
      <c r="F3649" t="str">
        <f t="shared" si="56"/>
        <v>Aggregate1-in-2October System Peak Day50% Cycling24</v>
      </c>
      <c r="G3649">
        <v>10.687810000000001</v>
      </c>
      <c r="H3649">
        <v>10.15612</v>
      </c>
      <c r="I3649">
        <v>63.661900000000003</v>
      </c>
      <c r="J3649">
        <v>0</v>
      </c>
      <c r="K3649">
        <v>0</v>
      </c>
      <c r="L3649">
        <v>0</v>
      </c>
      <c r="M3649">
        <v>0</v>
      </c>
      <c r="N3649">
        <v>0</v>
      </c>
      <c r="O3649">
        <v>12158</v>
      </c>
    </row>
    <row r="3650" spans="1:15">
      <c r="A3650" t="s">
        <v>31</v>
      </c>
      <c r="B3650" t="s">
        <v>40</v>
      </c>
      <c r="C3650" t="s">
        <v>53</v>
      </c>
      <c r="D3650" t="s">
        <v>27</v>
      </c>
      <c r="E3650" s="9">
        <v>1</v>
      </c>
      <c r="F3650" t="str">
        <f t="shared" si="56"/>
        <v>Average Per Ton1-in-2October System Peak DayAll1</v>
      </c>
      <c r="G3650">
        <v>0.1420855</v>
      </c>
      <c r="H3650">
        <v>0.1420855</v>
      </c>
      <c r="I3650">
        <v>60.969099999999997</v>
      </c>
      <c r="J3650">
        <v>0</v>
      </c>
      <c r="K3650">
        <v>0</v>
      </c>
      <c r="L3650">
        <v>0</v>
      </c>
      <c r="M3650">
        <v>0</v>
      </c>
      <c r="N3650">
        <v>0</v>
      </c>
      <c r="O3650">
        <v>23602</v>
      </c>
    </row>
    <row r="3651" spans="1:15">
      <c r="A3651" t="s">
        <v>29</v>
      </c>
      <c r="B3651" t="s">
        <v>40</v>
      </c>
      <c r="C3651" t="s">
        <v>53</v>
      </c>
      <c r="D3651" t="s">
        <v>27</v>
      </c>
      <c r="E3651" s="9">
        <v>1</v>
      </c>
      <c r="F3651" t="str">
        <f t="shared" ref="F3651:F3714" si="57">CONCATENATE(A3651,B3651,C3651,D3651,E3651)</f>
        <v>Average Per Premise1-in-2October System Peak DayAll1</v>
      </c>
      <c r="G3651">
        <v>0.60906720000000003</v>
      </c>
      <c r="H3651">
        <v>0.60906720000000003</v>
      </c>
      <c r="I3651">
        <v>60.969099999999997</v>
      </c>
      <c r="J3651">
        <v>0</v>
      </c>
      <c r="K3651">
        <v>0</v>
      </c>
      <c r="L3651">
        <v>0</v>
      </c>
      <c r="M3651">
        <v>0</v>
      </c>
      <c r="N3651">
        <v>0</v>
      </c>
      <c r="O3651">
        <v>23602</v>
      </c>
    </row>
    <row r="3652" spans="1:15">
      <c r="A3652" t="s">
        <v>30</v>
      </c>
      <c r="B3652" t="s">
        <v>40</v>
      </c>
      <c r="C3652" t="s">
        <v>53</v>
      </c>
      <c r="D3652" t="s">
        <v>27</v>
      </c>
      <c r="E3652" s="9">
        <v>1</v>
      </c>
      <c r="F3652" t="str">
        <f t="shared" si="57"/>
        <v>Average Per Device1-in-2October System Peak DayAll1</v>
      </c>
      <c r="G3652">
        <v>0.50620480000000001</v>
      </c>
      <c r="H3652">
        <v>0.50620480000000001</v>
      </c>
      <c r="I3652">
        <v>60.969099999999997</v>
      </c>
      <c r="J3652">
        <v>0</v>
      </c>
      <c r="K3652">
        <v>0</v>
      </c>
      <c r="L3652">
        <v>0</v>
      </c>
      <c r="M3652">
        <v>0</v>
      </c>
      <c r="N3652">
        <v>0</v>
      </c>
      <c r="O3652">
        <v>23602</v>
      </c>
    </row>
    <row r="3653" spans="1:15">
      <c r="A3653" t="s">
        <v>52</v>
      </c>
      <c r="B3653" t="s">
        <v>40</v>
      </c>
      <c r="C3653" t="s">
        <v>53</v>
      </c>
      <c r="D3653" t="s">
        <v>27</v>
      </c>
      <c r="E3653" s="9">
        <v>1</v>
      </c>
      <c r="F3653" t="str">
        <f t="shared" si="57"/>
        <v>Aggregate1-in-2October System Peak DayAll1</v>
      </c>
      <c r="G3653">
        <v>14.3752</v>
      </c>
      <c r="H3653">
        <v>14.3752</v>
      </c>
      <c r="I3653">
        <v>60.969099999999997</v>
      </c>
      <c r="J3653">
        <v>0</v>
      </c>
      <c r="K3653">
        <v>0</v>
      </c>
      <c r="L3653">
        <v>0</v>
      </c>
      <c r="M3653">
        <v>0</v>
      </c>
      <c r="N3653">
        <v>0</v>
      </c>
      <c r="O3653">
        <v>23602</v>
      </c>
    </row>
    <row r="3654" spans="1:15">
      <c r="A3654" t="s">
        <v>31</v>
      </c>
      <c r="B3654" t="s">
        <v>40</v>
      </c>
      <c r="C3654" t="s">
        <v>53</v>
      </c>
      <c r="D3654" t="s">
        <v>27</v>
      </c>
      <c r="E3654" s="9">
        <v>2</v>
      </c>
      <c r="F3654" t="str">
        <f t="shared" si="57"/>
        <v>Average Per Ton1-in-2October System Peak DayAll2</v>
      </c>
      <c r="G3654">
        <v>0.1232892</v>
      </c>
      <c r="H3654">
        <v>0.1232892</v>
      </c>
      <c r="I3654">
        <v>62.0762</v>
      </c>
      <c r="J3654">
        <v>0</v>
      </c>
      <c r="K3654">
        <v>0</v>
      </c>
      <c r="L3654">
        <v>0</v>
      </c>
      <c r="M3654">
        <v>0</v>
      </c>
      <c r="N3654">
        <v>0</v>
      </c>
      <c r="O3654">
        <v>23602</v>
      </c>
    </row>
    <row r="3655" spans="1:15">
      <c r="A3655" t="s">
        <v>29</v>
      </c>
      <c r="B3655" t="s">
        <v>40</v>
      </c>
      <c r="C3655" t="s">
        <v>53</v>
      </c>
      <c r="D3655" t="s">
        <v>27</v>
      </c>
      <c r="E3655" s="9">
        <v>2</v>
      </c>
      <c r="F3655" t="str">
        <f t="shared" si="57"/>
        <v>Average Per Premise1-in-2October System Peak DayAll2</v>
      </c>
      <c r="G3655">
        <v>0.52849429999999997</v>
      </c>
      <c r="H3655">
        <v>0.52849429999999997</v>
      </c>
      <c r="I3655">
        <v>62.0762</v>
      </c>
      <c r="J3655">
        <v>0</v>
      </c>
      <c r="K3655">
        <v>0</v>
      </c>
      <c r="L3655">
        <v>0</v>
      </c>
      <c r="M3655">
        <v>0</v>
      </c>
      <c r="N3655">
        <v>0</v>
      </c>
      <c r="O3655">
        <v>23602</v>
      </c>
    </row>
    <row r="3656" spans="1:15">
      <c r="A3656" t="s">
        <v>30</v>
      </c>
      <c r="B3656" t="s">
        <v>40</v>
      </c>
      <c r="C3656" t="s">
        <v>53</v>
      </c>
      <c r="D3656" t="s">
        <v>27</v>
      </c>
      <c r="E3656" s="9">
        <v>2</v>
      </c>
      <c r="F3656" t="str">
        <f t="shared" si="57"/>
        <v>Average Per Device1-in-2October System Peak DayAll2</v>
      </c>
      <c r="G3656">
        <v>0.4392395</v>
      </c>
      <c r="H3656">
        <v>0.4392395</v>
      </c>
      <c r="I3656">
        <v>62.0762</v>
      </c>
      <c r="J3656">
        <v>0</v>
      </c>
      <c r="K3656">
        <v>0</v>
      </c>
      <c r="L3656">
        <v>0</v>
      </c>
      <c r="M3656">
        <v>0</v>
      </c>
      <c r="N3656">
        <v>0</v>
      </c>
      <c r="O3656">
        <v>23602</v>
      </c>
    </row>
    <row r="3657" spans="1:15">
      <c r="A3657" t="s">
        <v>52</v>
      </c>
      <c r="B3657" t="s">
        <v>40</v>
      </c>
      <c r="C3657" t="s">
        <v>53</v>
      </c>
      <c r="D3657" t="s">
        <v>27</v>
      </c>
      <c r="E3657" s="9">
        <v>2</v>
      </c>
      <c r="F3657" t="str">
        <f t="shared" si="57"/>
        <v>Aggregate1-in-2October System Peak DayAll2</v>
      </c>
      <c r="G3657">
        <v>12.473520000000001</v>
      </c>
      <c r="H3657">
        <v>12.473520000000001</v>
      </c>
      <c r="I3657">
        <v>62.0762</v>
      </c>
      <c r="J3657">
        <v>0</v>
      </c>
      <c r="K3657">
        <v>0</v>
      </c>
      <c r="L3657">
        <v>0</v>
      </c>
      <c r="M3657">
        <v>0</v>
      </c>
      <c r="N3657">
        <v>0</v>
      </c>
      <c r="O3657">
        <v>23602</v>
      </c>
    </row>
    <row r="3658" spans="1:15">
      <c r="A3658" t="s">
        <v>31</v>
      </c>
      <c r="B3658" t="s">
        <v>40</v>
      </c>
      <c r="C3658" t="s">
        <v>53</v>
      </c>
      <c r="D3658" t="s">
        <v>27</v>
      </c>
      <c r="E3658" s="9">
        <v>3</v>
      </c>
      <c r="F3658" t="str">
        <f t="shared" si="57"/>
        <v>Average Per Ton1-in-2October System Peak DayAll3</v>
      </c>
      <c r="G3658">
        <v>0.11158559999999999</v>
      </c>
      <c r="H3658">
        <v>0.11158559999999999</v>
      </c>
      <c r="I3658">
        <v>59.2742</v>
      </c>
      <c r="J3658">
        <v>0</v>
      </c>
      <c r="K3658">
        <v>0</v>
      </c>
      <c r="L3658">
        <v>0</v>
      </c>
      <c r="M3658">
        <v>0</v>
      </c>
      <c r="N3658">
        <v>0</v>
      </c>
      <c r="O3658">
        <v>23602</v>
      </c>
    </row>
    <row r="3659" spans="1:15">
      <c r="A3659" t="s">
        <v>29</v>
      </c>
      <c r="B3659" t="s">
        <v>40</v>
      </c>
      <c r="C3659" t="s">
        <v>53</v>
      </c>
      <c r="D3659" t="s">
        <v>27</v>
      </c>
      <c r="E3659" s="9">
        <v>3</v>
      </c>
      <c r="F3659" t="str">
        <f t="shared" si="57"/>
        <v>Average Per Premise1-in-2October System Peak DayAll3</v>
      </c>
      <c r="G3659">
        <v>0.47832560000000002</v>
      </c>
      <c r="H3659">
        <v>0.47832560000000002</v>
      </c>
      <c r="I3659">
        <v>59.2742</v>
      </c>
      <c r="J3659">
        <v>0</v>
      </c>
      <c r="K3659">
        <v>0</v>
      </c>
      <c r="L3659">
        <v>0</v>
      </c>
      <c r="M3659">
        <v>0</v>
      </c>
      <c r="N3659">
        <v>0</v>
      </c>
      <c r="O3659">
        <v>23602</v>
      </c>
    </row>
    <row r="3660" spans="1:15">
      <c r="A3660" t="s">
        <v>30</v>
      </c>
      <c r="B3660" t="s">
        <v>40</v>
      </c>
      <c r="C3660" t="s">
        <v>53</v>
      </c>
      <c r="D3660" t="s">
        <v>27</v>
      </c>
      <c r="E3660" s="9">
        <v>3</v>
      </c>
      <c r="F3660" t="str">
        <f t="shared" si="57"/>
        <v>Average Per Device1-in-2October System Peak DayAll3</v>
      </c>
      <c r="G3660">
        <v>0.39754349999999999</v>
      </c>
      <c r="H3660">
        <v>0.39754349999999999</v>
      </c>
      <c r="I3660">
        <v>59.2742</v>
      </c>
      <c r="J3660">
        <v>0</v>
      </c>
      <c r="K3660">
        <v>0</v>
      </c>
      <c r="L3660">
        <v>0</v>
      </c>
      <c r="M3660">
        <v>0</v>
      </c>
      <c r="N3660">
        <v>0</v>
      </c>
      <c r="O3660">
        <v>23602</v>
      </c>
    </row>
    <row r="3661" spans="1:15">
      <c r="A3661" t="s">
        <v>52</v>
      </c>
      <c r="B3661" t="s">
        <v>40</v>
      </c>
      <c r="C3661" t="s">
        <v>53</v>
      </c>
      <c r="D3661" t="s">
        <v>27</v>
      </c>
      <c r="E3661" s="9">
        <v>3</v>
      </c>
      <c r="F3661" t="str">
        <f t="shared" si="57"/>
        <v>Aggregate1-in-2October System Peak DayAll3</v>
      </c>
      <c r="G3661">
        <v>11.289440000000001</v>
      </c>
      <c r="H3661">
        <v>11.289440000000001</v>
      </c>
      <c r="I3661">
        <v>59.2742</v>
      </c>
      <c r="J3661">
        <v>0</v>
      </c>
      <c r="K3661">
        <v>0</v>
      </c>
      <c r="L3661">
        <v>0</v>
      </c>
      <c r="M3661">
        <v>0</v>
      </c>
      <c r="N3661">
        <v>0</v>
      </c>
      <c r="O3661">
        <v>23602</v>
      </c>
    </row>
    <row r="3662" spans="1:15">
      <c r="A3662" t="s">
        <v>31</v>
      </c>
      <c r="B3662" t="s">
        <v>40</v>
      </c>
      <c r="C3662" t="s">
        <v>53</v>
      </c>
      <c r="D3662" t="s">
        <v>27</v>
      </c>
      <c r="E3662" s="9">
        <v>4</v>
      </c>
      <c r="F3662" t="str">
        <f t="shared" si="57"/>
        <v>Average Per Ton1-in-2October System Peak DayAll4</v>
      </c>
      <c r="G3662">
        <v>0.1010437</v>
      </c>
      <c r="H3662">
        <v>0.1010437</v>
      </c>
      <c r="I3662">
        <v>60.548999999999999</v>
      </c>
      <c r="J3662">
        <v>0</v>
      </c>
      <c r="K3662">
        <v>0</v>
      </c>
      <c r="L3662">
        <v>0</v>
      </c>
      <c r="M3662">
        <v>0</v>
      </c>
      <c r="N3662">
        <v>0</v>
      </c>
      <c r="O3662">
        <v>23602</v>
      </c>
    </row>
    <row r="3663" spans="1:15">
      <c r="A3663" t="s">
        <v>29</v>
      </c>
      <c r="B3663" t="s">
        <v>40</v>
      </c>
      <c r="C3663" t="s">
        <v>53</v>
      </c>
      <c r="D3663" t="s">
        <v>27</v>
      </c>
      <c r="E3663" s="9">
        <v>4</v>
      </c>
      <c r="F3663" t="str">
        <f t="shared" si="57"/>
        <v>Average Per Premise1-in-2October System Peak DayAll4</v>
      </c>
      <c r="G3663">
        <v>0.43313649999999998</v>
      </c>
      <c r="H3663">
        <v>0.43313649999999998</v>
      </c>
      <c r="I3663">
        <v>60.548999999999999</v>
      </c>
      <c r="J3663">
        <v>0</v>
      </c>
      <c r="K3663">
        <v>0</v>
      </c>
      <c r="L3663">
        <v>0</v>
      </c>
      <c r="M3663">
        <v>0</v>
      </c>
      <c r="N3663">
        <v>0</v>
      </c>
      <c r="O3663">
        <v>23602</v>
      </c>
    </row>
    <row r="3664" spans="1:15">
      <c r="A3664" t="s">
        <v>30</v>
      </c>
      <c r="B3664" t="s">
        <v>40</v>
      </c>
      <c r="C3664" t="s">
        <v>53</v>
      </c>
      <c r="D3664" t="s">
        <v>27</v>
      </c>
      <c r="E3664" s="9">
        <v>4</v>
      </c>
      <c r="F3664" t="str">
        <f t="shared" si="57"/>
        <v>Average Per Device1-in-2October System Peak DayAll4</v>
      </c>
      <c r="G3664">
        <v>0.35998619999999998</v>
      </c>
      <c r="H3664">
        <v>0.35998619999999998</v>
      </c>
      <c r="I3664">
        <v>60.548999999999999</v>
      </c>
      <c r="J3664">
        <v>0</v>
      </c>
      <c r="K3664">
        <v>0</v>
      </c>
      <c r="L3664">
        <v>0</v>
      </c>
      <c r="M3664">
        <v>0</v>
      </c>
      <c r="N3664">
        <v>0</v>
      </c>
      <c r="O3664">
        <v>23602</v>
      </c>
    </row>
    <row r="3665" spans="1:15">
      <c r="A3665" t="s">
        <v>52</v>
      </c>
      <c r="B3665" t="s">
        <v>40</v>
      </c>
      <c r="C3665" t="s">
        <v>53</v>
      </c>
      <c r="D3665" t="s">
        <v>27</v>
      </c>
      <c r="E3665" s="9">
        <v>4</v>
      </c>
      <c r="F3665" t="str">
        <f t="shared" si="57"/>
        <v>Aggregate1-in-2October System Peak DayAll4</v>
      </c>
      <c r="G3665">
        <v>10.22289</v>
      </c>
      <c r="H3665">
        <v>10.22289</v>
      </c>
      <c r="I3665">
        <v>60.548999999999999</v>
      </c>
      <c r="J3665">
        <v>0</v>
      </c>
      <c r="K3665">
        <v>0</v>
      </c>
      <c r="L3665">
        <v>0</v>
      </c>
      <c r="M3665">
        <v>0</v>
      </c>
      <c r="N3665">
        <v>0</v>
      </c>
      <c r="O3665">
        <v>23602</v>
      </c>
    </row>
    <row r="3666" spans="1:15">
      <c r="A3666" t="s">
        <v>31</v>
      </c>
      <c r="B3666" t="s">
        <v>40</v>
      </c>
      <c r="C3666" t="s">
        <v>53</v>
      </c>
      <c r="D3666" t="s">
        <v>27</v>
      </c>
      <c r="E3666" s="9">
        <v>5</v>
      </c>
      <c r="F3666" t="str">
        <f t="shared" si="57"/>
        <v>Average Per Ton1-in-2October System Peak DayAll5</v>
      </c>
      <c r="G3666">
        <v>9.63894E-2</v>
      </c>
      <c r="H3666">
        <v>9.63894E-2</v>
      </c>
      <c r="I3666">
        <v>59.070900000000002</v>
      </c>
      <c r="J3666">
        <v>0</v>
      </c>
      <c r="K3666">
        <v>0</v>
      </c>
      <c r="L3666">
        <v>0</v>
      </c>
      <c r="M3666">
        <v>0</v>
      </c>
      <c r="N3666">
        <v>0</v>
      </c>
      <c r="O3666">
        <v>23602</v>
      </c>
    </row>
    <row r="3667" spans="1:15">
      <c r="A3667" t="s">
        <v>29</v>
      </c>
      <c r="B3667" t="s">
        <v>40</v>
      </c>
      <c r="C3667" t="s">
        <v>53</v>
      </c>
      <c r="D3667" t="s">
        <v>27</v>
      </c>
      <c r="E3667" s="9">
        <v>5</v>
      </c>
      <c r="F3667" t="str">
        <f t="shared" si="57"/>
        <v>Average Per Premise1-in-2October System Peak DayAll5</v>
      </c>
      <c r="G3667">
        <v>0.41318529999999998</v>
      </c>
      <c r="H3667">
        <v>0.41318529999999998</v>
      </c>
      <c r="I3667">
        <v>59.070900000000002</v>
      </c>
      <c r="J3667">
        <v>0</v>
      </c>
      <c r="K3667">
        <v>0</v>
      </c>
      <c r="L3667">
        <v>0</v>
      </c>
      <c r="M3667">
        <v>0</v>
      </c>
      <c r="N3667">
        <v>0</v>
      </c>
      <c r="O3667">
        <v>23602</v>
      </c>
    </row>
    <row r="3668" spans="1:15">
      <c r="A3668" t="s">
        <v>30</v>
      </c>
      <c r="B3668" t="s">
        <v>40</v>
      </c>
      <c r="C3668" t="s">
        <v>53</v>
      </c>
      <c r="D3668" t="s">
        <v>27</v>
      </c>
      <c r="E3668" s="9">
        <v>5</v>
      </c>
      <c r="F3668" t="str">
        <f t="shared" si="57"/>
        <v>Average Per Device1-in-2October System Peak DayAll5</v>
      </c>
      <c r="G3668">
        <v>0.3434044</v>
      </c>
      <c r="H3668">
        <v>0.3434044</v>
      </c>
      <c r="I3668">
        <v>59.070900000000002</v>
      </c>
      <c r="J3668">
        <v>0</v>
      </c>
      <c r="K3668">
        <v>0</v>
      </c>
      <c r="L3668">
        <v>0</v>
      </c>
      <c r="M3668">
        <v>0</v>
      </c>
      <c r="N3668">
        <v>0</v>
      </c>
      <c r="O3668">
        <v>23602</v>
      </c>
    </row>
    <row r="3669" spans="1:15">
      <c r="A3669" t="s">
        <v>52</v>
      </c>
      <c r="B3669" t="s">
        <v>40</v>
      </c>
      <c r="C3669" t="s">
        <v>53</v>
      </c>
      <c r="D3669" t="s">
        <v>27</v>
      </c>
      <c r="E3669" s="9">
        <v>5</v>
      </c>
      <c r="F3669" t="str">
        <f t="shared" si="57"/>
        <v>Aggregate1-in-2October System Peak DayAll5</v>
      </c>
      <c r="G3669">
        <v>9.7519989999999996</v>
      </c>
      <c r="H3669">
        <v>9.7519989999999996</v>
      </c>
      <c r="I3669">
        <v>59.070900000000002</v>
      </c>
      <c r="J3669">
        <v>0</v>
      </c>
      <c r="K3669">
        <v>0</v>
      </c>
      <c r="L3669">
        <v>0</v>
      </c>
      <c r="M3669">
        <v>0</v>
      </c>
      <c r="N3669">
        <v>0</v>
      </c>
      <c r="O3669">
        <v>23602</v>
      </c>
    </row>
    <row r="3670" spans="1:15">
      <c r="A3670" t="s">
        <v>31</v>
      </c>
      <c r="B3670" t="s">
        <v>40</v>
      </c>
      <c r="C3670" t="s">
        <v>53</v>
      </c>
      <c r="D3670" t="s">
        <v>27</v>
      </c>
      <c r="E3670" s="9">
        <v>6</v>
      </c>
      <c r="F3670" t="str">
        <f t="shared" si="57"/>
        <v>Average Per Ton1-in-2October System Peak DayAll6</v>
      </c>
      <c r="G3670">
        <v>0.10111680000000001</v>
      </c>
      <c r="H3670">
        <v>0.10111680000000001</v>
      </c>
      <c r="I3670">
        <v>59.560200000000002</v>
      </c>
      <c r="J3670">
        <v>0</v>
      </c>
      <c r="K3670">
        <v>0</v>
      </c>
      <c r="L3670">
        <v>0</v>
      </c>
      <c r="M3670">
        <v>0</v>
      </c>
      <c r="N3670">
        <v>0</v>
      </c>
      <c r="O3670">
        <v>23602</v>
      </c>
    </row>
    <row r="3671" spans="1:15">
      <c r="A3671" t="s">
        <v>29</v>
      </c>
      <c r="B3671" t="s">
        <v>40</v>
      </c>
      <c r="C3671" t="s">
        <v>53</v>
      </c>
      <c r="D3671" t="s">
        <v>27</v>
      </c>
      <c r="E3671" s="9">
        <v>6</v>
      </c>
      <c r="F3671" t="str">
        <f t="shared" si="57"/>
        <v>Average Per Premise1-in-2October System Peak DayAll6</v>
      </c>
      <c r="G3671">
        <v>0.4334499</v>
      </c>
      <c r="H3671">
        <v>0.4334499</v>
      </c>
      <c r="I3671">
        <v>59.560200000000002</v>
      </c>
      <c r="J3671">
        <v>0</v>
      </c>
      <c r="K3671">
        <v>0</v>
      </c>
      <c r="L3671">
        <v>0</v>
      </c>
      <c r="M3671">
        <v>0</v>
      </c>
      <c r="N3671">
        <v>0</v>
      </c>
      <c r="O3671">
        <v>23602</v>
      </c>
    </row>
    <row r="3672" spans="1:15">
      <c r="A3672" t="s">
        <v>30</v>
      </c>
      <c r="B3672" t="s">
        <v>40</v>
      </c>
      <c r="C3672" t="s">
        <v>53</v>
      </c>
      <c r="D3672" t="s">
        <v>27</v>
      </c>
      <c r="E3672" s="9">
        <v>6</v>
      </c>
      <c r="F3672" t="str">
        <f t="shared" si="57"/>
        <v>Average Per Device1-in-2October System Peak DayAll6</v>
      </c>
      <c r="G3672">
        <v>0.36024659999999997</v>
      </c>
      <c r="H3672">
        <v>0.36024659999999997</v>
      </c>
      <c r="I3672">
        <v>59.560200000000002</v>
      </c>
      <c r="J3672">
        <v>0</v>
      </c>
      <c r="K3672">
        <v>0</v>
      </c>
      <c r="L3672">
        <v>0</v>
      </c>
      <c r="M3672">
        <v>0</v>
      </c>
      <c r="N3672">
        <v>0</v>
      </c>
      <c r="O3672">
        <v>23602</v>
      </c>
    </row>
    <row r="3673" spans="1:15">
      <c r="A3673" t="s">
        <v>52</v>
      </c>
      <c r="B3673" t="s">
        <v>40</v>
      </c>
      <c r="C3673" t="s">
        <v>53</v>
      </c>
      <c r="D3673" t="s">
        <v>27</v>
      </c>
      <c r="E3673" s="9">
        <v>6</v>
      </c>
      <c r="F3673" t="str">
        <f t="shared" si="57"/>
        <v>Aggregate1-in-2October System Peak DayAll6</v>
      </c>
      <c r="G3673">
        <v>10.23028</v>
      </c>
      <c r="H3673">
        <v>10.23028</v>
      </c>
      <c r="I3673">
        <v>59.560200000000002</v>
      </c>
      <c r="J3673">
        <v>0</v>
      </c>
      <c r="K3673">
        <v>0</v>
      </c>
      <c r="L3673">
        <v>0</v>
      </c>
      <c r="M3673">
        <v>0</v>
      </c>
      <c r="N3673">
        <v>0</v>
      </c>
      <c r="O3673">
        <v>23602</v>
      </c>
    </row>
    <row r="3674" spans="1:15">
      <c r="A3674" t="s">
        <v>31</v>
      </c>
      <c r="B3674" t="s">
        <v>40</v>
      </c>
      <c r="C3674" t="s">
        <v>53</v>
      </c>
      <c r="D3674" t="s">
        <v>27</v>
      </c>
      <c r="E3674" s="9">
        <v>7</v>
      </c>
      <c r="F3674" t="str">
        <f t="shared" si="57"/>
        <v>Average Per Ton1-in-2October System Peak DayAll7</v>
      </c>
      <c r="G3674">
        <v>0.1162145</v>
      </c>
      <c r="H3674">
        <v>0.1162145</v>
      </c>
      <c r="I3674">
        <v>60.367100000000001</v>
      </c>
      <c r="J3674">
        <v>0</v>
      </c>
      <c r="K3674">
        <v>0</v>
      </c>
      <c r="L3674">
        <v>0</v>
      </c>
      <c r="M3674">
        <v>0</v>
      </c>
      <c r="N3674">
        <v>0</v>
      </c>
      <c r="O3674">
        <v>23602</v>
      </c>
    </row>
    <row r="3675" spans="1:15">
      <c r="A3675" t="s">
        <v>29</v>
      </c>
      <c r="B3675" t="s">
        <v>40</v>
      </c>
      <c r="C3675" t="s">
        <v>53</v>
      </c>
      <c r="D3675" t="s">
        <v>27</v>
      </c>
      <c r="E3675" s="9">
        <v>7</v>
      </c>
      <c r="F3675" t="str">
        <f t="shared" si="57"/>
        <v>Average Per Premise1-in-2October System Peak DayAll7</v>
      </c>
      <c r="G3675">
        <v>0.498168</v>
      </c>
      <c r="H3675">
        <v>0.498168</v>
      </c>
      <c r="I3675">
        <v>60.367100000000001</v>
      </c>
      <c r="J3675">
        <v>0</v>
      </c>
      <c r="K3675">
        <v>0</v>
      </c>
      <c r="L3675">
        <v>0</v>
      </c>
      <c r="M3675">
        <v>0</v>
      </c>
      <c r="N3675">
        <v>0</v>
      </c>
      <c r="O3675">
        <v>23602</v>
      </c>
    </row>
    <row r="3676" spans="1:15">
      <c r="A3676" t="s">
        <v>30</v>
      </c>
      <c r="B3676" t="s">
        <v>40</v>
      </c>
      <c r="C3676" t="s">
        <v>53</v>
      </c>
      <c r="D3676" t="s">
        <v>27</v>
      </c>
      <c r="E3676" s="9">
        <v>7</v>
      </c>
      <c r="F3676" t="str">
        <f t="shared" si="57"/>
        <v>Average Per Device1-in-2October System Peak DayAll7</v>
      </c>
      <c r="G3676">
        <v>0.41403479999999998</v>
      </c>
      <c r="H3676">
        <v>0.41403479999999998</v>
      </c>
      <c r="I3676">
        <v>60.367100000000001</v>
      </c>
      <c r="J3676">
        <v>0</v>
      </c>
      <c r="K3676">
        <v>0</v>
      </c>
      <c r="L3676">
        <v>0</v>
      </c>
      <c r="M3676">
        <v>0</v>
      </c>
      <c r="N3676">
        <v>0</v>
      </c>
      <c r="O3676">
        <v>23602</v>
      </c>
    </row>
    <row r="3677" spans="1:15">
      <c r="A3677" t="s">
        <v>52</v>
      </c>
      <c r="B3677" t="s">
        <v>40</v>
      </c>
      <c r="C3677" t="s">
        <v>53</v>
      </c>
      <c r="D3677" t="s">
        <v>27</v>
      </c>
      <c r="E3677" s="9">
        <v>7</v>
      </c>
      <c r="F3677" t="str">
        <f t="shared" si="57"/>
        <v>Aggregate1-in-2October System Peak DayAll7</v>
      </c>
      <c r="G3677">
        <v>11.757759999999999</v>
      </c>
      <c r="H3677">
        <v>11.757759999999999</v>
      </c>
      <c r="I3677">
        <v>60.367100000000001</v>
      </c>
      <c r="J3677">
        <v>0</v>
      </c>
      <c r="K3677">
        <v>0</v>
      </c>
      <c r="L3677">
        <v>0</v>
      </c>
      <c r="M3677">
        <v>0</v>
      </c>
      <c r="N3677">
        <v>0</v>
      </c>
      <c r="O3677">
        <v>23602</v>
      </c>
    </row>
    <row r="3678" spans="1:15">
      <c r="A3678" t="s">
        <v>31</v>
      </c>
      <c r="B3678" t="s">
        <v>40</v>
      </c>
      <c r="C3678" t="s">
        <v>53</v>
      </c>
      <c r="D3678" t="s">
        <v>27</v>
      </c>
      <c r="E3678" s="9">
        <v>8</v>
      </c>
      <c r="F3678" t="str">
        <f t="shared" si="57"/>
        <v>Average Per Ton1-in-2October System Peak DayAll8</v>
      </c>
      <c r="G3678">
        <v>0.1233273</v>
      </c>
      <c r="H3678">
        <v>0.1233273</v>
      </c>
      <c r="I3678">
        <v>65.050299999999993</v>
      </c>
      <c r="J3678">
        <v>0</v>
      </c>
      <c r="K3678">
        <v>0</v>
      </c>
      <c r="L3678">
        <v>0</v>
      </c>
      <c r="M3678">
        <v>0</v>
      </c>
      <c r="N3678">
        <v>0</v>
      </c>
      <c r="O3678">
        <v>23602</v>
      </c>
    </row>
    <row r="3679" spans="1:15">
      <c r="A3679" t="s">
        <v>29</v>
      </c>
      <c r="B3679" t="s">
        <v>40</v>
      </c>
      <c r="C3679" t="s">
        <v>53</v>
      </c>
      <c r="D3679" t="s">
        <v>27</v>
      </c>
      <c r="E3679" s="9">
        <v>8</v>
      </c>
      <c r="F3679" t="str">
        <f t="shared" si="57"/>
        <v>Average Per Premise1-in-2October System Peak DayAll8</v>
      </c>
      <c r="G3679">
        <v>0.52865790000000001</v>
      </c>
      <c r="H3679">
        <v>0.52865790000000001</v>
      </c>
      <c r="I3679">
        <v>65.050299999999993</v>
      </c>
      <c r="J3679">
        <v>0</v>
      </c>
      <c r="K3679">
        <v>0</v>
      </c>
      <c r="L3679">
        <v>0</v>
      </c>
      <c r="M3679">
        <v>0</v>
      </c>
      <c r="N3679">
        <v>0</v>
      </c>
      <c r="O3679">
        <v>23602</v>
      </c>
    </row>
    <row r="3680" spans="1:15">
      <c r="A3680" t="s">
        <v>30</v>
      </c>
      <c r="B3680" t="s">
        <v>40</v>
      </c>
      <c r="C3680" t="s">
        <v>53</v>
      </c>
      <c r="D3680" t="s">
        <v>27</v>
      </c>
      <c r="E3680" s="9">
        <v>8</v>
      </c>
      <c r="F3680" t="str">
        <f t="shared" si="57"/>
        <v>Average Per Device1-in-2October System Peak DayAll8</v>
      </c>
      <c r="G3680">
        <v>0.43937540000000003</v>
      </c>
      <c r="H3680">
        <v>0.43937540000000003</v>
      </c>
      <c r="I3680">
        <v>65.050299999999993</v>
      </c>
      <c r="J3680">
        <v>0</v>
      </c>
      <c r="K3680">
        <v>0</v>
      </c>
      <c r="L3680">
        <v>0</v>
      </c>
      <c r="M3680">
        <v>0</v>
      </c>
      <c r="N3680">
        <v>0</v>
      </c>
      <c r="O3680">
        <v>23602</v>
      </c>
    </row>
    <row r="3681" spans="1:15">
      <c r="A3681" t="s">
        <v>52</v>
      </c>
      <c r="B3681" t="s">
        <v>40</v>
      </c>
      <c r="C3681" t="s">
        <v>53</v>
      </c>
      <c r="D3681" t="s">
        <v>27</v>
      </c>
      <c r="E3681" s="9">
        <v>8</v>
      </c>
      <c r="F3681" t="str">
        <f t="shared" si="57"/>
        <v>Aggregate1-in-2October System Peak DayAll8</v>
      </c>
      <c r="G3681">
        <v>12.47738</v>
      </c>
      <c r="H3681">
        <v>12.47738</v>
      </c>
      <c r="I3681">
        <v>65.050299999999993</v>
      </c>
      <c r="J3681">
        <v>0</v>
      </c>
      <c r="K3681">
        <v>0</v>
      </c>
      <c r="L3681">
        <v>0</v>
      </c>
      <c r="M3681">
        <v>0</v>
      </c>
      <c r="N3681">
        <v>0</v>
      </c>
      <c r="O3681">
        <v>23602</v>
      </c>
    </row>
    <row r="3682" spans="1:15">
      <c r="A3682" t="s">
        <v>31</v>
      </c>
      <c r="B3682" t="s">
        <v>40</v>
      </c>
      <c r="C3682" t="s">
        <v>53</v>
      </c>
      <c r="D3682" t="s">
        <v>27</v>
      </c>
      <c r="E3682" s="9">
        <v>9</v>
      </c>
      <c r="F3682" t="str">
        <f t="shared" si="57"/>
        <v>Average Per Ton1-in-2October System Peak DayAll9</v>
      </c>
      <c r="G3682">
        <v>0.1349273</v>
      </c>
      <c r="H3682">
        <v>0.1349273</v>
      </c>
      <c r="I3682">
        <v>72.1858</v>
      </c>
      <c r="J3682">
        <v>0</v>
      </c>
      <c r="K3682">
        <v>0</v>
      </c>
      <c r="L3682">
        <v>0</v>
      </c>
      <c r="M3682">
        <v>0</v>
      </c>
      <c r="N3682">
        <v>0</v>
      </c>
      <c r="O3682">
        <v>23602</v>
      </c>
    </row>
    <row r="3683" spans="1:15">
      <c r="A3683" t="s">
        <v>29</v>
      </c>
      <c r="B3683" t="s">
        <v>40</v>
      </c>
      <c r="C3683" t="s">
        <v>53</v>
      </c>
      <c r="D3683" t="s">
        <v>27</v>
      </c>
      <c r="E3683" s="9">
        <v>9</v>
      </c>
      <c r="F3683" t="str">
        <f t="shared" si="57"/>
        <v>Average Per Premise1-in-2October System Peak DayAll9</v>
      </c>
      <c r="G3683">
        <v>0.57838250000000002</v>
      </c>
      <c r="H3683">
        <v>0.57838250000000002</v>
      </c>
      <c r="I3683">
        <v>72.1858</v>
      </c>
      <c r="J3683">
        <v>0</v>
      </c>
      <c r="K3683">
        <v>0</v>
      </c>
      <c r="L3683">
        <v>0</v>
      </c>
      <c r="M3683">
        <v>0</v>
      </c>
      <c r="N3683">
        <v>0</v>
      </c>
      <c r="O3683">
        <v>23602</v>
      </c>
    </row>
    <row r="3684" spans="1:15">
      <c r="A3684" t="s">
        <v>30</v>
      </c>
      <c r="B3684" t="s">
        <v>40</v>
      </c>
      <c r="C3684" t="s">
        <v>53</v>
      </c>
      <c r="D3684" t="s">
        <v>27</v>
      </c>
      <c r="E3684" s="9">
        <v>9</v>
      </c>
      <c r="F3684" t="str">
        <f t="shared" si="57"/>
        <v>Average Per Device1-in-2October System Peak DayAll9</v>
      </c>
      <c r="G3684">
        <v>0.48070230000000003</v>
      </c>
      <c r="H3684">
        <v>0.48070230000000003</v>
      </c>
      <c r="I3684">
        <v>72.1858</v>
      </c>
      <c r="J3684">
        <v>0</v>
      </c>
      <c r="K3684">
        <v>0</v>
      </c>
      <c r="L3684">
        <v>0</v>
      </c>
      <c r="M3684">
        <v>0</v>
      </c>
      <c r="N3684">
        <v>0</v>
      </c>
      <c r="O3684">
        <v>23602</v>
      </c>
    </row>
    <row r="3685" spans="1:15">
      <c r="A3685" t="s">
        <v>52</v>
      </c>
      <c r="B3685" t="s">
        <v>40</v>
      </c>
      <c r="C3685" t="s">
        <v>53</v>
      </c>
      <c r="D3685" t="s">
        <v>27</v>
      </c>
      <c r="E3685" s="9">
        <v>9</v>
      </c>
      <c r="F3685" t="str">
        <f t="shared" si="57"/>
        <v>Aggregate1-in-2October System Peak DayAll9</v>
      </c>
      <c r="G3685">
        <v>13.650980000000001</v>
      </c>
      <c r="H3685">
        <v>13.650980000000001</v>
      </c>
      <c r="I3685">
        <v>72.1858</v>
      </c>
      <c r="J3685">
        <v>0</v>
      </c>
      <c r="K3685">
        <v>0</v>
      </c>
      <c r="L3685">
        <v>0</v>
      </c>
      <c r="M3685">
        <v>0</v>
      </c>
      <c r="N3685">
        <v>0</v>
      </c>
      <c r="O3685">
        <v>23602</v>
      </c>
    </row>
    <row r="3686" spans="1:15">
      <c r="A3686" t="s">
        <v>31</v>
      </c>
      <c r="B3686" t="s">
        <v>40</v>
      </c>
      <c r="C3686" t="s">
        <v>53</v>
      </c>
      <c r="D3686" t="s">
        <v>27</v>
      </c>
      <c r="E3686" s="9">
        <v>10</v>
      </c>
      <c r="F3686" t="str">
        <f t="shared" si="57"/>
        <v>Average Per Ton1-in-2October System Peak DayAll10</v>
      </c>
      <c r="G3686">
        <v>0.14915709999999999</v>
      </c>
      <c r="H3686">
        <v>0.14915709999999999</v>
      </c>
      <c r="I3686">
        <v>79.468299999999999</v>
      </c>
      <c r="J3686">
        <v>0</v>
      </c>
      <c r="K3686">
        <v>0</v>
      </c>
      <c r="L3686">
        <v>0</v>
      </c>
      <c r="M3686">
        <v>0</v>
      </c>
      <c r="N3686">
        <v>0</v>
      </c>
      <c r="O3686">
        <v>23602</v>
      </c>
    </row>
    <row r="3687" spans="1:15">
      <c r="A3687" t="s">
        <v>29</v>
      </c>
      <c r="B3687" t="s">
        <v>40</v>
      </c>
      <c r="C3687" t="s">
        <v>53</v>
      </c>
      <c r="D3687" t="s">
        <v>27</v>
      </c>
      <c r="E3687" s="9">
        <v>10</v>
      </c>
      <c r="F3687" t="str">
        <f t="shared" si="57"/>
        <v>Average Per Premise1-in-2October System Peak DayAll10</v>
      </c>
      <c r="G3687">
        <v>0.63938030000000001</v>
      </c>
      <c r="H3687">
        <v>0.63938030000000001</v>
      </c>
      <c r="I3687">
        <v>79.468299999999999</v>
      </c>
      <c r="J3687">
        <v>0</v>
      </c>
      <c r="K3687">
        <v>0</v>
      </c>
      <c r="L3687">
        <v>0</v>
      </c>
      <c r="M3687">
        <v>0</v>
      </c>
      <c r="N3687">
        <v>0</v>
      </c>
      <c r="O3687">
        <v>23602</v>
      </c>
    </row>
    <row r="3688" spans="1:15">
      <c r="A3688" t="s">
        <v>30</v>
      </c>
      <c r="B3688" t="s">
        <v>40</v>
      </c>
      <c r="C3688" t="s">
        <v>53</v>
      </c>
      <c r="D3688" t="s">
        <v>27</v>
      </c>
      <c r="E3688" s="9">
        <v>10</v>
      </c>
      <c r="F3688" t="str">
        <f t="shared" si="57"/>
        <v>Average Per Device1-in-2October System Peak DayAll10</v>
      </c>
      <c r="G3688">
        <v>0.5313985</v>
      </c>
      <c r="H3688">
        <v>0.5313985</v>
      </c>
      <c r="I3688">
        <v>79.468299999999999</v>
      </c>
      <c r="J3688">
        <v>0</v>
      </c>
      <c r="K3688">
        <v>0</v>
      </c>
      <c r="L3688">
        <v>0</v>
      </c>
      <c r="M3688">
        <v>0</v>
      </c>
      <c r="N3688">
        <v>0</v>
      </c>
      <c r="O3688">
        <v>23602</v>
      </c>
    </row>
    <row r="3689" spans="1:15">
      <c r="A3689" t="s">
        <v>52</v>
      </c>
      <c r="B3689" t="s">
        <v>40</v>
      </c>
      <c r="C3689" t="s">
        <v>53</v>
      </c>
      <c r="D3689" t="s">
        <v>27</v>
      </c>
      <c r="E3689" s="9">
        <v>10</v>
      </c>
      <c r="F3689" t="str">
        <f t="shared" si="57"/>
        <v>Aggregate1-in-2October System Peak DayAll10</v>
      </c>
      <c r="G3689">
        <v>15.09065</v>
      </c>
      <c r="H3689">
        <v>15.09065</v>
      </c>
      <c r="I3689">
        <v>79.468299999999999</v>
      </c>
      <c r="J3689">
        <v>0</v>
      </c>
      <c r="K3689">
        <v>0</v>
      </c>
      <c r="L3689">
        <v>0</v>
      </c>
      <c r="M3689">
        <v>0</v>
      </c>
      <c r="N3689">
        <v>0</v>
      </c>
      <c r="O3689">
        <v>23602</v>
      </c>
    </row>
    <row r="3690" spans="1:15">
      <c r="A3690" t="s">
        <v>31</v>
      </c>
      <c r="B3690" t="s">
        <v>40</v>
      </c>
      <c r="C3690" t="s">
        <v>53</v>
      </c>
      <c r="D3690" t="s">
        <v>27</v>
      </c>
      <c r="E3690" s="9">
        <v>11</v>
      </c>
      <c r="F3690" t="str">
        <f t="shared" si="57"/>
        <v>Average Per Ton1-in-2October System Peak DayAll11</v>
      </c>
      <c r="G3690">
        <v>0.17630460000000001</v>
      </c>
      <c r="H3690">
        <v>0.17630460000000001</v>
      </c>
      <c r="I3690">
        <v>83.587800000000001</v>
      </c>
      <c r="J3690">
        <v>0</v>
      </c>
      <c r="K3690">
        <v>0</v>
      </c>
      <c r="L3690">
        <v>0</v>
      </c>
      <c r="M3690">
        <v>0</v>
      </c>
      <c r="N3690">
        <v>0</v>
      </c>
      <c r="O3690">
        <v>23602</v>
      </c>
    </row>
    <row r="3691" spans="1:15">
      <c r="A3691" t="s">
        <v>29</v>
      </c>
      <c r="B3691" t="s">
        <v>40</v>
      </c>
      <c r="C3691" t="s">
        <v>53</v>
      </c>
      <c r="D3691" t="s">
        <v>27</v>
      </c>
      <c r="E3691" s="9">
        <v>11</v>
      </c>
      <c r="F3691" t="str">
        <f t="shared" si="57"/>
        <v>Average Per Premise1-in-2October System Peak DayAll11</v>
      </c>
      <c r="G3691">
        <v>0.75575139999999996</v>
      </c>
      <c r="H3691">
        <v>0.75575139999999996</v>
      </c>
      <c r="I3691">
        <v>83.587800000000001</v>
      </c>
      <c r="J3691">
        <v>0</v>
      </c>
      <c r="K3691">
        <v>0</v>
      </c>
      <c r="L3691">
        <v>0</v>
      </c>
      <c r="M3691">
        <v>0</v>
      </c>
      <c r="N3691">
        <v>0</v>
      </c>
      <c r="O3691">
        <v>23602</v>
      </c>
    </row>
    <row r="3692" spans="1:15">
      <c r="A3692" t="s">
        <v>30</v>
      </c>
      <c r="B3692" t="s">
        <v>40</v>
      </c>
      <c r="C3692" t="s">
        <v>53</v>
      </c>
      <c r="D3692" t="s">
        <v>27</v>
      </c>
      <c r="E3692" s="9">
        <v>11</v>
      </c>
      <c r="F3692" t="str">
        <f t="shared" si="57"/>
        <v>Average Per Device1-in-2October System Peak DayAll11</v>
      </c>
      <c r="G3692">
        <v>0.62811620000000001</v>
      </c>
      <c r="H3692">
        <v>0.62811620000000001</v>
      </c>
      <c r="I3692">
        <v>83.587800000000001</v>
      </c>
      <c r="J3692">
        <v>0</v>
      </c>
      <c r="K3692">
        <v>0</v>
      </c>
      <c r="L3692">
        <v>0</v>
      </c>
      <c r="M3692">
        <v>0</v>
      </c>
      <c r="N3692">
        <v>0</v>
      </c>
      <c r="O3692">
        <v>23602</v>
      </c>
    </row>
    <row r="3693" spans="1:15">
      <c r="A3693" t="s">
        <v>52</v>
      </c>
      <c r="B3693" t="s">
        <v>40</v>
      </c>
      <c r="C3693" t="s">
        <v>53</v>
      </c>
      <c r="D3693" t="s">
        <v>27</v>
      </c>
      <c r="E3693" s="9">
        <v>11</v>
      </c>
      <c r="F3693" t="str">
        <f t="shared" si="57"/>
        <v>Aggregate1-in-2October System Peak DayAll11</v>
      </c>
      <c r="G3693">
        <v>17.837240000000001</v>
      </c>
      <c r="H3693">
        <v>17.837240000000001</v>
      </c>
      <c r="I3693">
        <v>83.587800000000001</v>
      </c>
      <c r="J3693">
        <v>0</v>
      </c>
      <c r="K3693">
        <v>0</v>
      </c>
      <c r="L3693">
        <v>0</v>
      </c>
      <c r="M3693">
        <v>0</v>
      </c>
      <c r="N3693">
        <v>0</v>
      </c>
      <c r="O3693">
        <v>23602</v>
      </c>
    </row>
    <row r="3694" spans="1:15">
      <c r="A3694" t="s">
        <v>31</v>
      </c>
      <c r="B3694" t="s">
        <v>40</v>
      </c>
      <c r="C3694" t="s">
        <v>53</v>
      </c>
      <c r="D3694" t="s">
        <v>27</v>
      </c>
      <c r="E3694" s="9">
        <v>12</v>
      </c>
      <c r="F3694" t="str">
        <f t="shared" si="57"/>
        <v>Average Per Ton1-in-2October System Peak DayAll12</v>
      </c>
      <c r="G3694">
        <v>0.2070652</v>
      </c>
      <c r="H3694">
        <v>0.2070652</v>
      </c>
      <c r="I3694">
        <v>85.1</v>
      </c>
      <c r="J3694">
        <v>0</v>
      </c>
      <c r="K3694">
        <v>0</v>
      </c>
      <c r="L3694">
        <v>0</v>
      </c>
      <c r="M3694">
        <v>0</v>
      </c>
      <c r="N3694">
        <v>0</v>
      </c>
      <c r="O3694">
        <v>23602</v>
      </c>
    </row>
    <row r="3695" spans="1:15">
      <c r="A3695" t="s">
        <v>29</v>
      </c>
      <c r="B3695" t="s">
        <v>40</v>
      </c>
      <c r="C3695" t="s">
        <v>53</v>
      </c>
      <c r="D3695" t="s">
        <v>27</v>
      </c>
      <c r="E3695" s="9">
        <v>12</v>
      </c>
      <c r="F3695" t="str">
        <f t="shared" si="57"/>
        <v>Average Per Premise1-in-2October System Peak DayAll12</v>
      </c>
      <c r="G3695">
        <v>0.88761049999999997</v>
      </c>
      <c r="H3695">
        <v>0.88761049999999997</v>
      </c>
      <c r="I3695">
        <v>85.1</v>
      </c>
      <c r="J3695">
        <v>0</v>
      </c>
      <c r="K3695">
        <v>0</v>
      </c>
      <c r="L3695">
        <v>0</v>
      </c>
      <c r="M3695">
        <v>0</v>
      </c>
      <c r="N3695">
        <v>0</v>
      </c>
      <c r="O3695">
        <v>23602</v>
      </c>
    </row>
    <row r="3696" spans="1:15">
      <c r="A3696" t="s">
        <v>30</v>
      </c>
      <c r="B3696" t="s">
        <v>40</v>
      </c>
      <c r="C3696" t="s">
        <v>53</v>
      </c>
      <c r="D3696" t="s">
        <v>27</v>
      </c>
      <c r="E3696" s="9">
        <v>12</v>
      </c>
      <c r="F3696" t="str">
        <f t="shared" si="57"/>
        <v>Average Per Device1-in-2October System Peak DayAll12</v>
      </c>
      <c r="G3696">
        <v>0.73770630000000004</v>
      </c>
      <c r="H3696">
        <v>0.73770630000000004</v>
      </c>
      <c r="I3696">
        <v>85.1</v>
      </c>
      <c r="J3696">
        <v>0</v>
      </c>
      <c r="K3696">
        <v>0</v>
      </c>
      <c r="L3696">
        <v>0</v>
      </c>
      <c r="M3696">
        <v>0</v>
      </c>
      <c r="N3696">
        <v>0</v>
      </c>
      <c r="O3696">
        <v>23602</v>
      </c>
    </row>
    <row r="3697" spans="1:15">
      <c r="A3697" t="s">
        <v>52</v>
      </c>
      <c r="B3697" t="s">
        <v>40</v>
      </c>
      <c r="C3697" t="s">
        <v>53</v>
      </c>
      <c r="D3697" t="s">
        <v>27</v>
      </c>
      <c r="E3697" s="9">
        <v>12</v>
      </c>
      <c r="F3697" t="str">
        <f t="shared" si="57"/>
        <v>Aggregate1-in-2October System Peak DayAll12</v>
      </c>
      <c r="G3697">
        <v>20.949380000000001</v>
      </c>
      <c r="H3697">
        <v>20.949380000000001</v>
      </c>
      <c r="I3697">
        <v>85.1</v>
      </c>
      <c r="J3697">
        <v>0</v>
      </c>
      <c r="K3697">
        <v>0</v>
      </c>
      <c r="L3697">
        <v>0</v>
      </c>
      <c r="M3697">
        <v>0</v>
      </c>
      <c r="N3697">
        <v>0</v>
      </c>
      <c r="O3697">
        <v>23602</v>
      </c>
    </row>
    <row r="3698" spans="1:15">
      <c r="A3698" t="s">
        <v>31</v>
      </c>
      <c r="B3698" t="s">
        <v>40</v>
      </c>
      <c r="C3698" t="s">
        <v>53</v>
      </c>
      <c r="D3698" t="s">
        <v>27</v>
      </c>
      <c r="E3698" s="9">
        <v>13</v>
      </c>
      <c r="F3698" t="str">
        <f t="shared" si="57"/>
        <v>Average Per Ton1-in-2October System Peak DayAll13</v>
      </c>
      <c r="G3698">
        <v>0.2384695</v>
      </c>
      <c r="H3698">
        <v>0.2384695</v>
      </c>
      <c r="I3698">
        <v>84.541399999999996</v>
      </c>
      <c r="J3698">
        <v>0</v>
      </c>
      <c r="K3698">
        <v>0</v>
      </c>
      <c r="L3698">
        <v>0</v>
      </c>
      <c r="M3698">
        <v>0</v>
      </c>
      <c r="N3698">
        <v>0</v>
      </c>
      <c r="O3698">
        <v>23602</v>
      </c>
    </row>
    <row r="3699" spans="1:15">
      <c r="A3699" t="s">
        <v>29</v>
      </c>
      <c r="B3699" t="s">
        <v>40</v>
      </c>
      <c r="C3699" t="s">
        <v>53</v>
      </c>
      <c r="D3699" t="s">
        <v>27</v>
      </c>
      <c r="E3699" s="9">
        <v>13</v>
      </c>
      <c r="F3699" t="str">
        <f t="shared" si="57"/>
        <v>Average Per Premise1-in-2October System Peak DayAll13</v>
      </c>
      <c r="G3699">
        <v>1.0222290000000001</v>
      </c>
      <c r="H3699">
        <v>1.0222290000000001</v>
      </c>
      <c r="I3699">
        <v>84.541399999999996</v>
      </c>
      <c r="J3699">
        <v>0</v>
      </c>
      <c r="K3699">
        <v>0</v>
      </c>
      <c r="L3699">
        <v>0</v>
      </c>
      <c r="M3699">
        <v>0</v>
      </c>
      <c r="N3699">
        <v>0</v>
      </c>
      <c r="O3699">
        <v>23602</v>
      </c>
    </row>
    <row r="3700" spans="1:15">
      <c r="A3700" t="s">
        <v>30</v>
      </c>
      <c r="B3700" t="s">
        <v>40</v>
      </c>
      <c r="C3700" t="s">
        <v>53</v>
      </c>
      <c r="D3700" t="s">
        <v>27</v>
      </c>
      <c r="E3700" s="9">
        <v>13</v>
      </c>
      <c r="F3700" t="str">
        <f t="shared" si="57"/>
        <v>Average Per Device1-in-2October System Peak DayAll13</v>
      </c>
      <c r="G3700">
        <v>0.84958990000000001</v>
      </c>
      <c r="H3700">
        <v>0.84958990000000001</v>
      </c>
      <c r="I3700">
        <v>84.541399999999996</v>
      </c>
      <c r="J3700">
        <v>0</v>
      </c>
      <c r="K3700">
        <v>0</v>
      </c>
      <c r="L3700">
        <v>0</v>
      </c>
      <c r="M3700">
        <v>0</v>
      </c>
      <c r="N3700">
        <v>0</v>
      </c>
      <c r="O3700">
        <v>23602</v>
      </c>
    </row>
    <row r="3701" spans="1:15">
      <c r="A3701" t="s">
        <v>52</v>
      </c>
      <c r="B3701" t="s">
        <v>40</v>
      </c>
      <c r="C3701" t="s">
        <v>53</v>
      </c>
      <c r="D3701" t="s">
        <v>27</v>
      </c>
      <c r="E3701" s="9">
        <v>13</v>
      </c>
      <c r="F3701" t="str">
        <f t="shared" si="57"/>
        <v>Aggregate1-in-2October System Peak DayAll13</v>
      </c>
      <c r="G3701">
        <v>24.126650000000001</v>
      </c>
      <c r="H3701">
        <v>24.126650000000001</v>
      </c>
      <c r="I3701">
        <v>84.541399999999996</v>
      </c>
      <c r="J3701">
        <v>0</v>
      </c>
      <c r="K3701">
        <v>0</v>
      </c>
      <c r="L3701">
        <v>0</v>
      </c>
      <c r="M3701">
        <v>0</v>
      </c>
      <c r="N3701">
        <v>0</v>
      </c>
      <c r="O3701">
        <v>23602</v>
      </c>
    </row>
    <row r="3702" spans="1:15">
      <c r="A3702" t="s">
        <v>31</v>
      </c>
      <c r="B3702" t="s">
        <v>40</v>
      </c>
      <c r="C3702" t="s">
        <v>53</v>
      </c>
      <c r="D3702" t="s">
        <v>27</v>
      </c>
      <c r="E3702" s="9">
        <v>14</v>
      </c>
      <c r="F3702" t="str">
        <f t="shared" si="57"/>
        <v>Average Per Ton1-in-2October System Peak DayAll14</v>
      </c>
      <c r="G3702">
        <v>0.18873470000000001</v>
      </c>
      <c r="H3702">
        <v>0.25807839999999999</v>
      </c>
      <c r="I3702">
        <v>87.661100000000005</v>
      </c>
      <c r="J3702">
        <v>3.4470899999999999E-2</v>
      </c>
      <c r="K3702">
        <v>5.5074100000000001E-2</v>
      </c>
      <c r="L3702">
        <v>6.9343799999999997E-2</v>
      </c>
      <c r="M3702">
        <v>8.3613499999999993E-2</v>
      </c>
      <c r="N3702">
        <v>0.1042167</v>
      </c>
      <c r="O3702">
        <v>23602</v>
      </c>
    </row>
    <row r="3703" spans="1:15">
      <c r="A3703" t="s">
        <v>29</v>
      </c>
      <c r="B3703" t="s">
        <v>40</v>
      </c>
      <c r="C3703" t="s">
        <v>53</v>
      </c>
      <c r="D3703" t="s">
        <v>27</v>
      </c>
      <c r="E3703" s="9">
        <v>14</v>
      </c>
      <c r="F3703" t="str">
        <f t="shared" si="57"/>
        <v>Average Per Premise1-in-2October System Peak DayAll14</v>
      </c>
      <c r="G3703">
        <v>0.80903449999999999</v>
      </c>
      <c r="H3703">
        <v>1.106285</v>
      </c>
      <c r="I3703">
        <v>87.661100000000005</v>
      </c>
      <c r="J3703">
        <v>0.1477638</v>
      </c>
      <c r="K3703">
        <v>0.23608190000000001</v>
      </c>
      <c r="L3703">
        <v>0.29725069999999998</v>
      </c>
      <c r="M3703">
        <v>0.3584195</v>
      </c>
      <c r="N3703">
        <v>0.44673760000000001</v>
      </c>
      <c r="O3703">
        <v>23602</v>
      </c>
    </row>
    <row r="3704" spans="1:15">
      <c r="A3704" t="s">
        <v>30</v>
      </c>
      <c r="B3704" t="s">
        <v>40</v>
      </c>
      <c r="C3704" t="s">
        <v>53</v>
      </c>
      <c r="D3704" t="s">
        <v>27</v>
      </c>
      <c r="E3704" s="9">
        <v>14</v>
      </c>
      <c r="F3704" t="str">
        <f t="shared" si="57"/>
        <v>Average Per Device1-in-2October System Peak DayAll14</v>
      </c>
      <c r="G3704">
        <v>0.67240060000000001</v>
      </c>
      <c r="H3704">
        <v>0.91945010000000005</v>
      </c>
      <c r="I3704">
        <v>87.661100000000005</v>
      </c>
      <c r="J3704">
        <v>0.12280870000000001</v>
      </c>
      <c r="K3704">
        <v>0.1962112</v>
      </c>
      <c r="L3704">
        <v>0.24704950000000001</v>
      </c>
      <c r="M3704">
        <v>0.29788779999999998</v>
      </c>
      <c r="N3704">
        <v>0.37129030000000002</v>
      </c>
      <c r="O3704">
        <v>23602</v>
      </c>
    </row>
    <row r="3705" spans="1:15">
      <c r="A3705" t="s">
        <v>52</v>
      </c>
      <c r="B3705" t="s">
        <v>40</v>
      </c>
      <c r="C3705" t="s">
        <v>53</v>
      </c>
      <c r="D3705" t="s">
        <v>27</v>
      </c>
      <c r="E3705" s="9">
        <v>14</v>
      </c>
      <c r="F3705" t="str">
        <f t="shared" si="57"/>
        <v>Aggregate1-in-2October System Peak DayAll14</v>
      </c>
      <c r="G3705">
        <v>19.094830000000002</v>
      </c>
      <c r="H3705">
        <v>26.11054</v>
      </c>
      <c r="I3705">
        <v>87.661100000000005</v>
      </c>
      <c r="J3705">
        <v>3.4875219999999998</v>
      </c>
      <c r="K3705">
        <v>5.5720049999999999</v>
      </c>
      <c r="L3705">
        <v>7.0157109999999996</v>
      </c>
      <c r="M3705">
        <v>8.4594179999999994</v>
      </c>
      <c r="N3705">
        <v>10.543900000000001</v>
      </c>
      <c r="O3705">
        <v>23602</v>
      </c>
    </row>
    <row r="3706" spans="1:15">
      <c r="A3706" t="s">
        <v>31</v>
      </c>
      <c r="B3706" t="s">
        <v>40</v>
      </c>
      <c r="C3706" t="s">
        <v>53</v>
      </c>
      <c r="D3706" t="s">
        <v>27</v>
      </c>
      <c r="E3706" s="9">
        <v>15</v>
      </c>
      <c r="F3706" t="str">
        <f t="shared" si="57"/>
        <v>Average Per Ton1-in-2October System Peak DayAll15</v>
      </c>
      <c r="G3706">
        <v>0.19632430000000001</v>
      </c>
      <c r="H3706">
        <v>0.27889029999999998</v>
      </c>
      <c r="I3706">
        <v>86.001999999999995</v>
      </c>
      <c r="J3706">
        <v>4.0874000000000001E-2</v>
      </c>
      <c r="K3706">
        <v>6.5505999999999995E-2</v>
      </c>
      <c r="L3706">
        <v>8.2566000000000001E-2</v>
      </c>
      <c r="M3706">
        <v>9.9626000000000006E-2</v>
      </c>
      <c r="N3706">
        <v>0.12425799999999999</v>
      </c>
      <c r="O3706">
        <v>23602</v>
      </c>
    </row>
    <row r="3707" spans="1:15">
      <c r="A3707" t="s">
        <v>29</v>
      </c>
      <c r="B3707" t="s">
        <v>40</v>
      </c>
      <c r="C3707" t="s">
        <v>53</v>
      </c>
      <c r="D3707" t="s">
        <v>27</v>
      </c>
      <c r="E3707" s="9">
        <v>15</v>
      </c>
      <c r="F3707" t="str">
        <f t="shared" si="57"/>
        <v>Average Per Premise1-in-2October System Peak DayAll15</v>
      </c>
      <c r="G3707">
        <v>0.84156839999999999</v>
      </c>
      <c r="H3707">
        <v>1.1954979999999999</v>
      </c>
      <c r="I3707">
        <v>86.001999999999995</v>
      </c>
      <c r="J3707">
        <v>0.17521149999999999</v>
      </c>
      <c r="K3707">
        <v>0.28079939999999998</v>
      </c>
      <c r="L3707">
        <v>0.35392940000000001</v>
      </c>
      <c r="M3707">
        <v>0.42705920000000003</v>
      </c>
      <c r="N3707">
        <v>0.53264730000000005</v>
      </c>
      <c r="O3707">
        <v>23602</v>
      </c>
    </row>
    <row r="3708" spans="1:15">
      <c r="A3708" t="s">
        <v>30</v>
      </c>
      <c r="B3708" t="s">
        <v>40</v>
      </c>
      <c r="C3708" t="s">
        <v>53</v>
      </c>
      <c r="D3708" t="s">
        <v>27</v>
      </c>
      <c r="E3708" s="9">
        <v>15</v>
      </c>
      <c r="F3708" t="str">
        <f t="shared" si="57"/>
        <v>Average Per Device1-in-2October System Peak DayAll15</v>
      </c>
      <c r="G3708">
        <v>0.69944010000000001</v>
      </c>
      <c r="H3708">
        <v>0.99359600000000003</v>
      </c>
      <c r="I3708">
        <v>86.001999999999995</v>
      </c>
      <c r="J3708">
        <v>0.1456209</v>
      </c>
      <c r="K3708">
        <v>0.23337659999999999</v>
      </c>
      <c r="L3708">
        <v>0.29415599999999997</v>
      </c>
      <c r="M3708">
        <v>0.35493530000000001</v>
      </c>
      <c r="N3708">
        <v>0.4426911</v>
      </c>
      <c r="O3708">
        <v>23602</v>
      </c>
    </row>
    <row r="3709" spans="1:15">
      <c r="A3709" t="s">
        <v>52</v>
      </c>
      <c r="B3709" t="s">
        <v>40</v>
      </c>
      <c r="C3709" t="s">
        <v>53</v>
      </c>
      <c r="D3709" t="s">
        <v>27</v>
      </c>
      <c r="E3709" s="9">
        <v>15</v>
      </c>
      <c r="F3709" t="str">
        <f t="shared" si="57"/>
        <v>Aggregate1-in-2October System Peak DayAll15</v>
      </c>
      <c r="G3709">
        <v>19.8627</v>
      </c>
      <c r="H3709">
        <v>28.216139999999999</v>
      </c>
      <c r="I3709">
        <v>86.001999999999995</v>
      </c>
      <c r="J3709">
        <v>4.1353410000000004</v>
      </c>
      <c r="K3709">
        <v>6.6274280000000001</v>
      </c>
      <c r="L3709">
        <v>8.3534410000000001</v>
      </c>
      <c r="M3709">
        <v>10.07945</v>
      </c>
      <c r="N3709">
        <v>12.571540000000001</v>
      </c>
      <c r="O3709">
        <v>23602</v>
      </c>
    </row>
    <row r="3710" spans="1:15">
      <c r="A3710" t="s">
        <v>31</v>
      </c>
      <c r="B3710" t="s">
        <v>40</v>
      </c>
      <c r="C3710" t="s">
        <v>53</v>
      </c>
      <c r="D3710" t="s">
        <v>27</v>
      </c>
      <c r="E3710" s="9">
        <v>16</v>
      </c>
      <c r="F3710" t="str">
        <f t="shared" si="57"/>
        <v>Average Per Ton1-in-2October System Peak DayAll16</v>
      </c>
      <c r="G3710">
        <v>0.21146139999999999</v>
      </c>
      <c r="H3710">
        <v>0.30403629999999998</v>
      </c>
      <c r="I3710">
        <v>87.726799999999997</v>
      </c>
      <c r="J3710">
        <v>4.5882199999999998E-2</v>
      </c>
      <c r="K3710">
        <v>7.3468599999999995E-2</v>
      </c>
      <c r="L3710">
        <v>9.2574900000000002E-2</v>
      </c>
      <c r="M3710">
        <v>0.11168110000000001</v>
      </c>
      <c r="N3710">
        <v>0.13926749999999999</v>
      </c>
      <c r="O3710">
        <v>23602</v>
      </c>
    </row>
    <row r="3711" spans="1:15">
      <c r="A3711" t="s">
        <v>29</v>
      </c>
      <c r="B3711" t="s">
        <v>40</v>
      </c>
      <c r="C3711" t="s">
        <v>53</v>
      </c>
      <c r="D3711" t="s">
        <v>27</v>
      </c>
      <c r="E3711" s="9">
        <v>16</v>
      </c>
      <c r="F3711" t="str">
        <f t="shared" si="57"/>
        <v>Average Per Premise1-in-2October System Peak DayAll16</v>
      </c>
      <c r="G3711">
        <v>0.90645549999999997</v>
      </c>
      <c r="H3711">
        <v>1.3032889999999999</v>
      </c>
      <c r="I3711">
        <v>87.726799999999997</v>
      </c>
      <c r="J3711">
        <v>0.19667979999999999</v>
      </c>
      <c r="K3711">
        <v>0.3149323</v>
      </c>
      <c r="L3711">
        <v>0.39683360000000001</v>
      </c>
      <c r="M3711">
        <v>0.47873500000000002</v>
      </c>
      <c r="N3711">
        <v>0.5969875</v>
      </c>
      <c r="O3711">
        <v>23602</v>
      </c>
    </row>
    <row r="3712" spans="1:15">
      <c r="A3712" t="s">
        <v>30</v>
      </c>
      <c r="B3712" t="s">
        <v>40</v>
      </c>
      <c r="C3712" t="s">
        <v>53</v>
      </c>
      <c r="D3712" t="s">
        <v>27</v>
      </c>
      <c r="E3712" s="9">
        <v>16</v>
      </c>
      <c r="F3712" t="str">
        <f t="shared" si="57"/>
        <v>Average Per Device1-in-2October System Peak DayAll16</v>
      </c>
      <c r="G3712">
        <v>0.75336860000000005</v>
      </c>
      <c r="H3712">
        <v>1.083183</v>
      </c>
      <c r="I3712">
        <v>87.726799999999997</v>
      </c>
      <c r="J3712">
        <v>0.16346350000000001</v>
      </c>
      <c r="K3712">
        <v>0.2617449</v>
      </c>
      <c r="L3712">
        <v>0.3298143</v>
      </c>
      <c r="M3712">
        <v>0.39788380000000001</v>
      </c>
      <c r="N3712">
        <v>0.49616519999999997</v>
      </c>
      <c r="O3712">
        <v>23602</v>
      </c>
    </row>
    <row r="3713" spans="1:15">
      <c r="A3713" t="s">
        <v>52</v>
      </c>
      <c r="B3713" t="s">
        <v>40</v>
      </c>
      <c r="C3713" t="s">
        <v>53</v>
      </c>
      <c r="D3713" t="s">
        <v>27</v>
      </c>
      <c r="E3713" s="9">
        <v>16</v>
      </c>
      <c r="F3713" t="str">
        <f t="shared" si="57"/>
        <v>Aggregate1-in-2October System Peak DayAll16</v>
      </c>
      <c r="G3713">
        <v>21.394159999999999</v>
      </c>
      <c r="H3713">
        <v>30.76023</v>
      </c>
      <c r="I3713">
        <v>87.726799999999997</v>
      </c>
      <c r="J3713">
        <v>4.6420349999999999</v>
      </c>
      <c r="K3713">
        <v>7.4330319999999999</v>
      </c>
      <c r="L3713">
        <v>9.3660669999999993</v>
      </c>
      <c r="M3713">
        <v>11.299099999999999</v>
      </c>
      <c r="N3713">
        <v>14.0901</v>
      </c>
      <c r="O3713">
        <v>23602</v>
      </c>
    </row>
    <row r="3714" spans="1:15">
      <c r="A3714" t="s">
        <v>31</v>
      </c>
      <c r="B3714" t="s">
        <v>40</v>
      </c>
      <c r="C3714" t="s">
        <v>53</v>
      </c>
      <c r="D3714" t="s">
        <v>27</v>
      </c>
      <c r="E3714" s="9">
        <v>17</v>
      </c>
      <c r="F3714" t="str">
        <f t="shared" si="57"/>
        <v>Average Per Ton1-in-2October System Peak DayAll17</v>
      </c>
      <c r="G3714">
        <v>0.22939709999999999</v>
      </c>
      <c r="H3714">
        <v>0.33209549999999999</v>
      </c>
      <c r="I3714">
        <v>82.938800000000001</v>
      </c>
      <c r="J3714">
        <v>5.0601899999999998E-2</v>
      </c>
      <c r="K3714">
        <v>8.1380999999999995E-2</v>
      </c>
      <c r="L3714">
        <v>0.1026984</v>
      </c>
      <c r="M3714">
        <v>0.1240159</v>
      </c>
      <c r="N3714">
        <v>0.15479490000000001</v>
      </c>
      <c r="O3714">
        <v>23602</v>
      </c>
    </row>
    <row r="3715" spans="1:15">
      <c r="A3715" t="s">
        <v>29</v>
      </c>
      <c r="B3715" t="s">
        <v>40</v>
      </c>
      <c r="C3715" t="s">
        <v>53</v>
      </c>
      <c r="D3715" t="s">
        <v>27</v>
      </c>
      <c r="E3715" s="9">
        <v>17</v>
      </c>
      <c r="F3715" t="str">
        <f t="shared" ref="F3715:F3778" si="58">CONCATENATE(A3715,B3715,C3715,D3715,E3715)</f>
        <v>Average Per Premise1-in-2October System Peak DayAll17</v>
      </c>
      <c r="G3715">
        <v>0.98333910000000002</v>
      </c>
      <c r="H3715">
        <v>1.4235690000000001</v>
      </c>
      <c r="I3715">
        <v>82.938800000000001</v>
      </c>
      <c r="J3715">
        <v>0.2169114</v>
      </c>
      <c r="K3715">
        <v>0.34884949999999998</v>
      </c>
      <c r="L3715">
        <v>0.4402295</v>
      </c>
      <c r="M3715">
        <v>0.53160940000000001</v>
      </c>
      <c r="N3715">
        <v>0.66354760000000002</v>
      </c>
      <c r="O3715">
        <v>23602</v>
      </c>
    </row>
    <row r="3716" spans="1:15">
      <c r="A3716" t="s">
        <v>30</v>
      </c>
      <c r="B3716" t="s">
        <v>40</v>
      </c>
      <c r="C3716" t="s">
        <v>53</v>
      </c>
      <c r="D3716" t="s">
        <v>27</v>
      </c>
      <c r="E3716" s="9">
        <v>17</v>
      </c>
      <c r="F3716" t="str">
        <f t="shared" si="58"/>
        <v>Average Per Device1-in-2October System Peak DayAll17</v>
      </c>
      <c r="G3716">
        <v>0.81726779999999999</v>
      </c>
      <c r="H3716">
        <v>1.183149</v>
      </c>
      <c r="I3716">
        <v>82.938800000000001</v>
      </c>
      <c r="J3716">
        <v>0.1802783</v>
      </c>
      <c r="K3716">
        <v>0.28993400000000003</v>
      </c>
      <c r="L3716">
        <v>0.36588130000000002</v>
      </c>
      <c r="M3716">
        <v>0.44182850000000001</v>
      </c>
      <c r="N3716">
        <v>0.55148430000000004</v>
      </c>
      <c r="O3716">
        <v>23602</v>
      </c>
    </row>
    <row r="3717" spans="1:15">
      <c r="A3717" t="s">
        <v>52</v>
      </c>
      <c r="B3717" t="s">
        <v>40</v>
      </c>
      <c r="C3717" t="s">
        <v>53</v>
      </c>
      <c r="D3717" t="s">
        <v>27</v>
      </c>
      <c r="E3717" s="9">
        <v>17</v>
      </c>
      <c r="F3717" t="str">
        <f t="shared" si="58"/>
        <v>Aggregate1-in-2October System Peak DayAll17</v>
      </c>
      <c r="G3717">
        <v>23.208770000000001</v>
      </c>
      <c r="H3717">
        <v>33.599069999999998</v>
      </c>
      <c r="I3717">
        <v>82.938800000000001</v>
      </c>
      <c r="J3717">
        <v>5.119542</v>
      </c>
      <c r="K3717">
        <v>8.2335469999999997</v>
      </c>
      <c r="L3717">
        <v>10.3903</v>
      </c>
      <c r="M3717">
        <v>12.547040000000001</v>
      </c>
      <c r="N3717">
        <v>15.661049999999999</v>
      </c>
      <c r="O3717">
        <v>23602</v>
      </c>
    </row>
    <row r="3718" spans="1:15">
      <c r="A3718" t="s">
        <v>31</v>
      </c>
      <c r="B3718" t="s">
        <v>40</v>
      </c>
      <c r="C3718" t="s">
        <v>53</v>
      </c>
      <c r="D3718" t="s">
        <v>27</v>
      </c>
      <c r="E3718" s="9">
        <v>18</v>
      </c>
      <c r="F3718" t="str">
        <f t="shared" si="58"/>
        <v>Average Per Ton1-in-2October System Peak DayAll18</v>
      </c>
      <c r="G3718">
        <v>0.26410620000000001</v>
      </c>
      <c r="H3718">
        <v>0.35039619999999999</v>
      </c>
      <c r="I3718">
        <v>81.441000000000003</v>
      </c>
      <c r="J3718">
        <v>4.2650599999999997E-2</v>
      </c>
      <c r="K3718">
        <v>6.8433099999999997E-2</v>
      </c>
      <c r="L3718">
        <v>8.6289900000000003E-2</v>
      </c>
      <c r="M3718">
        <v>0.1041468</v>
      </c>
      <c r="N3718">
        <v>0.12992919999999999</v>
      </c>
      <c r="O3718">
        <v>23602</v>
      </c>
    </row>
    <row r="3719" spans="1:15">
      <c r="A3719" t="s">
        <v>29</v>
      </c>
      <c r="B3719" t="s">
        <v>40</v>
      </c>
      <c r="C3719" t="s">
        <v>53</v>
      </c>
      <c r="D3719" t="s">
        <v>27</v>
      </c>
      <c r="E3719" s="9">
        <v>18</v>
      </c>
      <c r="F3719" t="str">
        <f t="shared" si="58"/>
        <v>Average Per Premise1-in-2October System Peak DayAll18</v>
      </c>
      <c r="G3719">
        <v>1.1321239999999999</v>
      </c>
      <c r="H3719">
        <v>1.5020169999999999</v>
      </c>
      <c r="I3719">
        <v>81.441000000000003</v>
      </c>
      <c r="J3719">
        <v>0.18282709999999999</v>
      </c>
      <c r="K3719">
        <v>0.29334680000000002</v>
      </c>
      <c r="L3719">
        <v>0.36989240000000001</v>
      </c>
      <c r="M3719">
        <v>0.446438</v>
      </c>
      <c r="N3719">
        <v>0.55695779999999995</v>
      </c>
      <c r="O3719">
        <v>23602</v>
      </c>
    </row>
    <row r="3720" spans="1:15">
      <c r="A3720" t="s">
        <v>30</v>
      </c>
      <c r="B3720" t="s">
        <v>40</v>
      </c>
      <c r="C3720" t="s">
        <v>53</v>
      </c>
      <c r="D3720" t="s">
        <v>27</v>
      </c>
      <c r="E3720" s="9">
        <v>18</v>
      </c>
      <c r="F3720" t="str">
        <f t="shared" si="58"/>
        <v>Average Per Device1-in-2October System Peak DayAll18</v>
      </c>
      <c r="G3720">
        <v>0.94092520000000002</v>
      </c>
      <c r="H3720">
        <v>1.248348</v>
      </c>
      <c r="I3720">
        <v>81.441000000000003</v>
      </c>
      <c r="J3720">
        <v>0.15195030000000001</v>
      </c>
      <c r="K3720">
        <v>0.24380489999999999</v>
      </c>
      <c r="L3720">
        <v>0.3074231</v>
      </c>
      <c r="M3720">
        <v>0.37104130000000002</v>
      </c>
      <c r="N3720">
        <v>0.46289590000000003</v>
      </c>
      <c r="O3720">
        <v>23602</v>
      </c>
    </row>
    <row r="3721" spans="1:15">
      <c r="A3721" t="s">
        <v>52</v>
      </c>
      <c r="B3721" t="s">
        <v>40</v>
      </c>
      <c r="C3721" t="s">
        <v>53</v>
      </c>
      <c r="D3721" t="s">
        <v>27</v>
      </c>
      <c r="E3721" s="9">
        <v>18</v>
      </c>
      <c r="F3721" t="str">
        <f t="shared" si="58"/>
        <v>Aggregate1-in-2October System Peak DayAll18</v>
      </c>
      <c r="G3721">
        <v>26.720389999999998</v>
      </c>
      <c r="H3721">
        <v>35.450589999999998</v>
      </c>
      <c r="I3721">
        <v>81.441000000000003</v>
      </c>
      <c r="J3721">
        <v>4.315086</v>
      </c>
      <c r="K3721">
        <v>6.9235720000000001</v>
      </c>
      <c r="L3721">
        <v>8.7302009999999992</v>
      </c>
      <c r="M3721">
        <v>10.53683</v>
      </c>
      <c r="N3721">
        <v>13.14532</v>
      </c>
      <c r="O3721">
        <v>23602</v>
      </c>
    </row>
    <row r="3722" spans="1:15">
      <c r="A3722" t="s">
        <v>31</v>
      </c>
      <c r="B3722" t="s">
        <v>40</v>
      </c>
      <c r="C3722" t="s">
        <v>53</v>
      </c>
      <c r="D3722" t="s">
        <v>27</v>
      </c>
      <c r="E3722" s="9">
        <v>19</v>
      </c>
      <c r="F3722" t="str">
        <f t="shared" si="58"/>
        <v>Average Per Ton1-in-2October System Peak DayAll19</v>
      </c>
      <c r="G3722">
        <v>0.348026</v>
      </c>
      <c r="H3722">
        <v>0.338592</v>
      </c>
      <c r="I3722">
        <v>73.624899999999997</v>
      </c>
      <c r="J3722">
        <v>0</v>
      </c>
      <c r="K3722">
        <v>0</v>
      </c>
      <c r="L3722">
        <v>0</v>
      </c>
      <c r="M3722">
        <v>0</v>
      </c>
      <c r="N3722">
        <v>0</v>
      </c>
      <c r="O3722">
        <v>23602</v>
      </c>
    </row>
    <row r="3723" spans="1:15">
      <c r="A3723" t="s">
        <v>29</v>
      </c>
      <c r="B3723" t="s">
        <v>40</v>
      </c>
      <c r="C3723" t="s">
        <v>53</v>
      </c>
      <c r="D3723" t="s">
        <v>27</v>
      </c>
      <c r="E3723" s="9">
        <v>19</v>
      </c>
      <c r="F3723" t="str">
        <f t="shared" si="58"/>
        <v>Average Per Premise1-in-2October System Peak DayAll19</v>
      </c>
      <c r="G3723">
        <v>1.491857</v>
      </c>
      <c r="H3723">
        <v>1.451417</v>
      </c>
      <c r="I3723">
        <v>73.624899999999997</v>
      </c>
      <c r="J3723">
        <v>0</v>
      </c>
      <c r="K3723">
        <v>0</v>
      </c>
      <c r="L3723">
        <v>0</v>
      </c>
      <c r="M3723">
        <v>0</v>
      </c>
      <c r="N3723">
        <v>0</v>
      </c>
      <c r="O3723">
        <v>23602</v>
      </c>
    </row>
    <row r="3724" spans="1:15">
      <c r="A3724" t="s">
        <v>30</v>
      </c>
      <c r="B3724" t="s">
        <v>40</v>
      </c>
      <c r="C3724" t="s">
        <v>53</v>
      </c>
      <c r="D3724" t="s">
        <v>27</v>
      </c>
      <c r="E3724" s="9">
        <v>19</v>
      </c>
      <c r="F3724" t="str">
        <f t="shared" si="58"/>
        <v>Average Per Device1-in-2October System Peak DayAll19</v>
      </c>
      <c r="G3724">
        <v>1.2399039999999999</v>
      </c>
      <c r="H3724">
        <v>1.206294</v>
      </c>
      <c r="I3724">
        <v>73.624899999999997</v>
      </c>
      <c r="J3724">
        <v>0</v>
      </c>
      <c r="K3724">
        <v>0</v>
      </c>
      <c r="L3724">
        <v>0</v>
      </c>
      <c r="M3724">
        <v>0</v>
      </c>
      <c r="N3724">
        <v>0</v>
      </c>
      <c r="O3724">
        <v>23602</v>
      </c>
    </row>
    <row r="3725" spans="1:15">
      <c r="A3725" t="s">
        <v>52</v>
      </c>
      <c r="B3725" t="s">
        <v>40</v>
      </c>
      <c r="C3725" t="s">
        <v>53</v>
      </c>
      <c r="D3725" t="s">
        <v>27</v>
      </c>
      <c r="E3725" s="9">
        <v>19</v>
      </c>
      <c r="F3725" t="str">
        <f t="shared" si="58"/>
        <v>Aggregate1-in-2October System Peak DayAll19</v>
      </c>
      <c r="G3725">
        <v>35.210799999999999</v>
      </c>
      <c r="H3725">
        <v>34.256329999999998</v>
      </c>
      <c r="I3725">
        <v>73.624899999999997</v>
      </c>
      <c r="J3725">
        <v>0</v>
      </c>
      <c r="K3725">
        <v>0</v>
      </c>
      <c r="L3725">
        <v>0</v>
      </c>
      <c r="M3725">
        <v>0</v>
      </c>
      <c r="N3725">
        <v>0</v>
      </c>
      <c r="O3725">
        <v>23602</v>
      </c>
    </row>
    <row r="3726" spans="1:15">
      <c r="A3726" t="s">
        <v>31</v>
      </c>
      <c r="B3726" t="s">
        <v>40</v>
      </c>
      <c r="C3726" t="s">
        <v>53</v>
      </c>
      <c r="D3726" t="s">
        <v>27</v>
      </c>
      <c r="E3726" s="9">
        <v>20</v>
      </c>
      <c r="F3726" t="str">
        <f t="shared" si="58"/>
        <v>Average Per Ton1-in-2October System Peak DayAll20</v>
      </c>
      <c r="G3726">
        <v>0.3644754</v>
      </c>
      <c r="H3726">
        <v>0.31943680000000002</v>
      </c>
      <c r="I3726">
        <v>72.412499999999994</v>
      </c>
      <c r="J3726">
        <v>0</v>
      </c>
      <c r="K3726">
        <v>0</v>
      </c>
      <c r="L3726">
        <v>0</v>
      </c>
      <c r="M3726">
        <v>0</v>
      </c>
      <c r="N3726">
        <v>0</v>
      </c>
      <c r="O3726">
        <v>23602</v>
      </c>
    </row>
    <row r="3727" spans="1:15">
      <c r="A3727" t="s">
        <v>29</v>
      </c>
      <c r="B3727" t="s">
        <v>40</v>
      </c>
      <c r="C3727" t="s">
        <v>53</v>
      </c>
      <c r="D3727" t="s">
        <v>27</v>
      </c>
      <c r="E3727" s="9">
        <v>20</v>
      </c>
      <c r="F3727" t="str">
        <f t="shared" si="58"/>
        <v>Average Per Premise1-in-2October System Peak DayAll20</v>
      </c>
      <c r="G3727">
        <v>1.5623689999999999</v>
      </c>
      <c r="H3727">
        <v>1.369305</v>
      </c>
      <c r="I3727">
        <v>72.412499999999994</v>
      </c>
      <c r="J3727">
        <v>0</v>
      </c>
      <c r="K3727">
        <v>0</v>
      </c>
      <c r="L3727">
        <v>0</v>
      </c>
      <c r="M3727">
        <v>0</v>
      </c>
      <c r="N3727">
        <v>0</v>
      </c>
      <c r="O3727">
        <v>23602</v>
      </c>
    </row>
    <row r="3728" spans="1:15">
      <c r="A3728" t="s">
        <v>30</v>
      </c>
      <c r="B3728" t="s">
        <v>40</v>
      </c>
      <c r="C3728" t="s">
        <v>53</v>
      </c>
      <c r="D3728" t="s">
        <v>27</v>
      </c>
      <c r="E3728" s="9">
        <v>20</v>
      </c>
      <c r="F3728" t="str">
        <f t="shared" si="58"/>
        <v>Average Per Device1-in-2October System Peak DayAll20</v>
      </c>
      <c r="G3728">
        <v>1.298508</v>
      </c>
      <c r="H3728">
        <v>1.13805</v>
      </c>
      <c r="I3728">
        <v>72.412499999999994</v>
      </c>
      <c r="J3728">
        <v>0</v>
      </c>
      <c r="K3728">
        <v>0</v>
      </c>
      <c r="L3728">
        <v>0</v>
      </c>
      <c r="M3728">
        <v>0</v>
      </c>
      <c r="N3728">
        <v>0</v>
      </c>
      <c r="O3728">
        <v>23602</v>
      </c>
    </row>
    <row r="3729" spans="1:15">
      <c r="A3729" t="s">
        <v>52</v>
      </c>
      <c r="B3729" t="s">
        <v>40</v>
      </c>
      <c r="C3729" t="s">
        <v>53</v>
      </c>
      <c r="D3729" t="s">
        <v>27</v>
      </c>
      <c r="E3729" s="9">
        <v>20</v>
      </c>
      <c r="F3729" t="str">
        <f t="shared" si="58"/>
        <v>Aggregate1-in-2October System Peak DayAll20</v>
      </c>
      <c r="G3729">
        <v>36.875030000000002</v>
      </c>
      <c r="H3729">
        <v>32.318339999999999</v>
      </c>
      <c r="I3729">
        <v>72.412499999999994</v>
      </c>
      <c r="J3729">
        <v>0</v>
      </c>
      <c r="K3729">
        <v>0</v>
      </c>
      <c r="L3729">
        <v>0</v>
      </c>
      <c r="M3729">
        <v>0</v>
      </c>
      <c r="N3729">
        <v>0</v>
      </c>
      <c r="O3729">
        <v>23602</v>
      </c>
    </row>
    <row r="3730" spans="1:15">
      <c r="A3730" t="s">
        <v>31</v>
      </c>
      <c r="B3730" t="s">
        <v>40</v>
      </c>
      <c r="C3730" t="s">
        <v>53</v>
      </c>
      <c r="D3730" t="s">
        <v>27</v>
      </c>
      <c r="E3730" s="9">
        <v>21</v>
      </c>
      <c r="F3730" t="str">
        <f t="shared" si="58"/>
        <v>Average Per Ton1-in-2October System Peak DayAll21</v>
      </c>
      <c r="G3730">
        <v>0.34757110000000002</v>
      </c>
      <c r="H3730">
        <v>0.30780829999999998</v>
      </c>
      <c r="I3730">
        <v>69.342299999999994</v>
      </c>
      <c r="J3730">
        <v>0</v>
      </c>
      <c r="K3730">
        <v>0</v>
      </c>
      <c r="L3730">
        <v>0</v>
      </c>
      <c r="M3730">
        <v>0</v>
      </c>
      <c r="N3730">
        <v>0</v>
      </c>
      <c r="O3730">
        <v>23602</v>
      </c>
    </row>
    <row r="3731" spans="1:15">
      <c r="A3731" t="s">
        <v>29</v>
      </c>
      <c r="B3731" t="s">
        <v>40</v>
      </c>
      <c r="C3731" t="s">
        <v>53</v>
      </c>
      <c r="D3731" t="s">
        <v>27</v>
      </c>
      <c r="E3731" s="9">
        <v>21</v>
      </c>
      <c r="F3731" t="str">
        <f t="shared" si="58"/>
        <v>Average Per Premise1-in-2October System Peak DayAll21</v>
      </c>
      <c r="G3731">
        <v>1.4899070000000001</v>
      </c>
      <c r="H3731">
        <v>1.3194589999999999</v>
      </c>
      <c r="I3731">
        <v>69.342299999999994</v>
      </c>
      <c r="J3731">
        <v>0</v>
      </c>
      <c r="K3731">
        <v>0</v>
      </c>
      <c r="L3731">
        <v>0</v>
      </c>
      <c r="M3731">
        <v>0</v>
      </c>
      <c r="N3731">
        <v>0</v>
      </c>
      <c r="O3731">
        <v>23602</v>
      </c>
    </row>
    <row r="3732" spans="1:15">
      <c r="A3732" t="s">
        <v>30</v>
      </c>
      <c r="B3732" t="s">
        <v>40</v>
      </c>
      <c r="C3732" t="s">
        <v>53</v>
      </c>
      <c r="D3732" t="s">
        <v>27</v>
      </c>
      <c r="E3732" s="9">
        <v>21</v>
      </c>
      <c r="F3732" t="str">
        <f t="shared" si="58"/>
        <v>Average Per Device1-in-2October System Peak DayAll21</v>
      </c>
      <c r="G3732">
        <v>1.2382839999999999</v>
      </c>
      <c r="H3732">
        <v>1.096622</v>
      </c>
      <c r="I3732">
        <v>69.342299999999994</v>
      </c>
      <c r="J3732">
        <v>0</v>
      </c>
      <c r="K3732">
        <v>0</v>
      </c>
      <c r="L3732">
        <v>0</v>
      </c>
      <c r="M3732">
        <v>0</v>
      </c>
      <c r="N3732">
        <v>0</v>
      </c>
      <c r="O3732">
        <v>23602</v>
      </c>
    </row>
    <row r="3733" spans="1:15">
      <c r="A3733" t="s">
        <v>52</v>
      </c>
      <c r="B3733" t="s">
        <v>40</v>
      </c>
      <c r="C3733" t="s">
        <v>53</v>
      </c>
      <c r="D3733" t="s">
        <v>27</v>
      </c>
      <c r="E3733" s="9">
        <v>21</v>
      </c>
      <c r="F3733" t="str">
        <f t="shared" si="58"/>
        <v>Aggregate1-in-2October System Peak DayAll21</v>
      </c>
      <c r="G3733">
        <v>35.16478</v>
      </c>
      <c r="H3733">
        <v>31.141860000000001</v>
      </c>
      <c r="I3733">
        <v>69.342299999999994</v>
      </c>
      <c r="J3733">
        <v>0</v>
      </c>
      <c r="K3733">
        <v>0</v>
      </c>
      <c r="L3733">
        <v>0</v>
      </c>
      <c r="M3733">
        <v>0</v>
      </c>
      <c r="N3733">
        <v>0</v>
      </c>
      <c r="O3733">
        <v>23602</v>
      </c>
    </row>
    <row r="3734" spans="1:15">
      <c r="A3734" t="s">
        <v>31</v>
      </c>
      <c r="B3734" t="s">
        <v>40</v>
      </c>
      <c r="C3734" t="s">
        <v>53</v>
      </c>
      <c r="D3734" t="s">
        <v>27</v>
      </c>
      <c r="E3734" s="9">
        <v>22</v>
      </c>
      <c r="F3734" t="str">
        <f t="shared" si="58"/>
        <v>Average Per Ton1-in-2October System Peak DayAll22</v>
      </c>
      <c r="G3734">
        <v>0.30347610000000003</v>
      </c>
      <c r="H3734">
        <v>0.276783</v>
      </c>
      <c r="I3734">
        <v>67.862200000000001</v>
      </c>
      <c r="J3734">
        <v>0</v>
      </c>
      <c r="K3734">
        <v>0</v>
      </c>
      <c r="L3734">
        <v>0</v>
      </c>
      <c r="M3734">
        <v>0</v>
      </c>
      <c r="N3734">
        <v>0</v>
      </c>
      <c r="O3734">
        <v>23602</v>
      </c>
    </row>
    <row r="3735" spans="1:15">
      <c r="A3735" t="s">
        <v>29</v>
      </c>
      <c r="B3735" t="s">
        <v>40</v>
      </c>
      <c r="C3735" t="s">
        <v>53</v>
      </c>
      <c r="D3735" t="s">
        <v>27</v>
      </c>
      <c r="E3735" s="9">
        <v>22</v>
      </c>
      <c r="F3735" t="str">
        <f t="shared" si="58"/>
        <v>Average Per Premise1-in-2October System Peak DayAll22</v>
      </c>
      <c r="G3735">
        <v>1.300888</v>
      </c>
      <c r="H3735">
        <v>1.1864650000000001</v>
      </c>
      <c r="I3735">
        <v>67.862200000000001</v>
      </c>
      <c r="J3735">
        <v>0</v>
      </c>
      <c r="K3735">
        <v>0</v>
      </c>
      <c r="L3735">
        <v>0</v>
      </c>
      <c r="M3735">
        <v>0</v>
      </c>
      <c r="N3735">
        <v>0</v>
      </c>
      <c r="O3735">
        <v>23602</v>
      </c>
    </row>
    <row r="3736" spans="1:15">
      <c r="A3736" t="s">
        <v>30</v>
      </c>
      <c r="B3736" t="s">
        <v>40</v>
      </c>
      <c r="C3736" t="s">
        <v>53</v>
      </c>
      <c r="D3736" t="s">
        <v>27</v>
      </c>
      <c r="E3736" s="9">
        <v>22</v>
      </c>
      <c r="F3736" t="str">
        <f t="shared" si="58"/>
        <v>Average Per Device1-in-2October System Peak DayAll22</v>
      </c>
      <c r="G3736">
        <v>1.0811869999999999</v>
      </c>
      <c r="H3736">
        <v>0.98608839999999998</v>
      </c>
      <c r="I3736">
        <v>67.862200000000001</v>
      </c>
      <c r="J3736">
        <v>0</v>
      </c>
      <c r="K3736">
        <v>0</v>
      </c>
      <c r="L3736">
        <v>0</v>
      </c>
      <c r="M3736">
        <v>0</v>
      </c>
      <c r="N3736">
        <v>0</v>
      </c>
      <c r="O3736">
        <v>23602</v>
      </c>
    </row>
    <row r="3737" spans="1:15">
      <c r="A3737" t="s">
        <v>52</v>
      </c>
      <c r="B3737" t="s">
        <v>40</v>
      </c>
      <c r="C3737" t="s">
        <v>53</v>
      </c>
      <c r="D3737" t="s">
        <v>27</v>
      </c>
      <c r="E3737" s="9">
        <v>22</v>
      </c>
      <c r="F3737" t="str">
        <f t="shared" si="58"/>
        <v>Aggregate1-in-2October System Peak DayAll22</v>
      </c>
      <c r="G3737">
        <v>30.70355</v>
      </c>
      <c r="H3737">
        <v>28.002939999999999</v>
      </c>
      <c r="I3737">
        <v>67.862200000000001</v>
      </c>
      <c r="J3737">
        <v>0</v>
      </c>
      <c r="K3737">
        <v>0</v>
      </c>
      <c r="L3737">
        <v>0</v>
      </c>
      <c r="M3737">
        <v>0</v>
      </c>
      <c r="N3737">
        <v>0</v>
      </c>
      <c r="O3737">
        <v>23602</v>
      </c>
    </row>
    <row r="3738" spans="1:15">
      <c r="A3738" t="s">
        <v>31</v>
      </c>
      <c r="B3738" t="s">
        <v>40</v>
      </c>
      <c r="C3738" t="s">
        <v>53</v>
      </c>
      <c r="D3738" t="s">
        <v>27</v>
      </c>
      <c r="E3738" s="9">
        <v>23</v>
      </c>
      <c r="F3738" t="str">
        <f t="shared" si="58"/>
        <v>Average Per Ton1-in-2October System Peak DayAll23</v>
      </c>
      <c r="G3738">
        <v>0.24643590000000001</v>
      </c>
      <c r="H3738">
        <v>0.23007240000000001</v>
      </c>
      <c r="I3738">
        <v>65.904700000000005</v>
      </c>
      <c r="J3738">
        <v>0</v>
      </c>
      <c r="K3738">
        <v>0</v>
      </c>
      <c r="L3738">
        <v>0</v>
      </c>
      <c r="M3738">
        <v>0</v>
      </c>
      <c r="N3738">
        <v>0</v>
      </c>
      <c r="O3738">
        <v>23602</v>
      </c>
    </row>
    <row r="3739" spans="1:15">
      <c r="A3739" t="s">
        <v>29</v>
      </c>
      <c r="B3739" t="s">
        <v>40</v>
      </c>
      <c r="C3739" t="s">
        <v>53</v>
      </c>
      <c r="D3739" t="s">
        <v>27</v>
      </c>
      <c r="E3739" s="9">
        <v>23</v>
      </c>
      <c r="F3739" t="str">
        <f t="shared" si="58"/>
        <v>Average Per Premise1-in-2October System Peak DayAll23</v>
      </c>
      <c r="G3739">
        <v>1.056378</v>
      </c>
      <c r="H3739">
        <v>0.98623400000000006</v>
      </c>
      <c r="I3739">
        <v>65.904700000000005</v>
      </c>
      <c r="J3739">
        <v>0</v>
      </c>
      <c r="K3739">
        <v>0</v>
      </c>
      <c r="L3739">
        <v>0</v>
      </c>
      <c r="M3739">
        <v>0</v>
      </c>
      <c r="N3739">
        <v>0</v>
      </c>
      <c r="O3739">
        <v>23602</v>
      </c>
    </row>
    <row r="3740" spans="1:15">
      <c r="A3740" t="s">
        <v>30</v>
      </c>
      <c r="B3740" t="s">
        <v>40</v>
      </c>
      <c r="C3740" t="s">
        <v>53</v>
      </c>
      <c r="D3740" t="s">
        <v>27</v>
      </c>
      <c r="E3740" s="9">
        <v>23</v>
      </c>
      <c r="F3740" t="str">
        <f t="shared" si="58"/>
        <v>Average Per Device1-in-2October System Peak DayAll23</v>
      </c>
      <c r="G3740">
        <v>0.87797159999999996</v>
      </c>
      <c r="H3740">
        <v>0.81967369999999995</v>
      </c>
      <c r="I3740">
        <v>65.904700000000005</v>
      </c>
      <c r="J3740">
        <v>0</v>
      </c>
      <c r="K3740">
        <v>0</v>
      </c>
      <c r="L3740">
        <v>0</v>
      </c>
      <c r="M3740">
        <v>0</v>
      </c>
      <c r="N3740">
        <v>0</v>
      </c>
      <c r="O3740">
        <v>23602</v>
      </c>
    </row>
    <row r="3741" spans="1:15">
      <c r="A3741" t="s">
        <v>52</v>
      </c>
      <c r="B3741" t="s">
        <v>40</v>
      </c>
      <c r="C3741" t="s">
        <v>53</v>
      </c>
      <c r="D3741" t="s">
        <v>27</v>
      </c>
      <c r="E3741" s="9">
        <v>23</v>
      </c>
      <c r="F3741" t="str">
        <f t="shared" si="58"/>
        <v>Aggregate1-in-2October System Peak DayAll23</v>
      </c>
      <c r="G3741">
        <v>24.932639999999999</v>
      </c>
      <c r="H3741">
        <v>23.277090000000001</v>
      </c>
      <c r="I3741">
        <v>65.904700000000005</v>
      </c>
      <c r="J3741">
        <v>0</v>
      </c>
      <c r="K3741">
        <v>0</v>
      </c>
      <c r="L3741">
        <v>0</v>
      </c>
      <c r="M3741">
        <v>0</v>
      </c>
      <c r="N3741">
        <v>0</v>
      </c>
      <c r="O3741">
        <v>23602</v>
      </c>
    </row>
    <row r="3742" spans="1:15">
      <c r="A3742" t="s">
        <v>31</v>
      </c>
      <c r="B3742" t="s">
        <v>40</v>
      </c>
      <c r="C3742" t="s">
        <v>53</v>
      </c>
      <c r="D3742" t="s">
        <v>27</v>
      </c>
      <c r="E3742" s="9">
        <v>24</v>
      </c>
      <c r="F3742" t="str">
        <f t="shared" si="58"/>
        <v>Average Per Ton1-in-2October System Peak DayAll24</v>
      </c>
      <c r="G3742">
        <v>0.19822799999999999</v>
      </c>
      <c r="H3742">
        <v>0.1862888</v>
      </c>
      <c r="I3742">
        <v>63.696199999999997</v>
      </c>
      <c r="J3742">
        <v>0</v>
      </c>
      <c r="K3742">
        <v>0</v>
      </c>
      <c r="L3742">
        <v>0</v>
      </c>
      <c r="M3742">
        <v>0</v>
      </c>
      <c r="N3742">
        <v>0</v>
      </c>
      <c r="O3742">
        <v>23602</v>
      </c>
    </row>
    <row r="3743" spans="1:15">
      <c r="A3743" t="s">
        <v>29</v>
      </c>
      <c r="B3743" t="s">
        <v>40</v>
      </c>
      <c r="C3743" t="s">
        <v>53</v>
      </c>
      <c r="D3743" t="s">
        <v>27</v>
      </c>
      <c r="E3743" s="9">
        <v>24</v>
      </c>
      <c r="F3743" t="str">
        <f t="shared" si="58"/>
        <v>Average Per Premise1-in-2October System Peak DayAll24</v>
      </c>
      <c r="G3743">
        <v>0.84972879999999995</v>
      </c>
      <c r="H3743">
        <v>0.79854990000000003</v>
      </c>
      <c r="I3743">
        <v>63.696199999999997</v>
      </c>
      <c r="J3743">
        <v>0</v>
      </c>
      <c r="K3743">
        <v>0</v>
      </c>
      <c r="L3743">
        <v>0</v>
      </c>
      <c r="M3743">
        <v>0</v>
      </c>
      <c r="N3743">
        <v>0</v>
      </c>
      <c r="O3743">
        <v>23602</v>
      </c>
    </row>
    <row r="3744" spans="1:15">
      <c r="A3744" t="s">
        <v>30</v>
      </c>
      <c r="B3744" t="s">
        <v>40</v>
      </c>
      <c r="C3744" t="s">
        <v>53</v>
      </c>
      <c r="D3744" t="s">
        <v>27</v>
      </c>
      <c r="E3744" s="9">
        <v>24</v>
      </c>
      <c r="F3744" t="str">
        <f t="shared" si="58"/>
        <v>Average Per Device1-in-2October System Peak DayAll24</v>
      </c>
      <c r="G3744">
        <v>0.70622220000000002</v>
      </c>
      <c r="H3744">
        <v>0.66368669999999996</v>
      </c>
      <c r="I3744">
        <v>63.696199999999997</v>
      </c>
      <c r="J3744">
        <v>0</v>
      </c>
      <c r="K3744">
        <v>0</v>
      </c>
      <c r="L3744">
        <v>0</v>
      </c>
      <c r="M3744">
        <v>0</v>
      </c>
      <c r="N3744">
        <v>0</v>
      </c>
      <c r="O3744">
        <v>23602</v>
      </c>
    </row>
    <row r="3745" spans="1:15">
      <c r="A3745" t="s">
        <v>52</v>
      </c>
      <c r="B3745" t="s">
        <v>40</v>
      </c>
      <c r="C3745" t="s">
        <v>53</v>
      </c>
      <c r="D3745" t="s">
        <v>27</v>
      </c>
      <c r="E3745" s="9">
        <v>24</v>
      </c>
      <c r="F3745" t="str">
        <f t="shared" si="58"/>
        <v>Aggregate1-in-2October System Peak DayAll24</v>
      </c>
      <c r="G3745">
        <v>20.055299999999999</v>
      </c>
      <c r="H3745">
        <v>18.847370000000002</v>
      </c>
      <c r="I3745">
        <v>63.696199999999997</v>
      </c>
      <c r="J3745">
        <v>0</v>
      </c>
      <c r="K3745">
        <v>0</v>
      </c>
      <c r="L3745">
        <v>0</v>
      </c>
      <c r="M3745">
        <v>0</v>
      </c>
      <c r="N3745">
        <v>0</v>
      </c>
      <c r="O3745">
        <v>23602</v>
      </c>
    </row>
    <row r="3746" spans="1:15">
      <c r="A3746" t="s">
        <v>31</v>
      </c>
      <c r="B3746" t="s">
        <v>40</v>
      </c>
      <c r="C3746" t="s">
        <v>44</v>
      </c>
      <c r="D3746" t="s">
        <v>33</v>
      </c>
      <c r="E3746" s="9">
        <v>1</v>
      </c>
      <c r="F3746" t="str">
        <f t="shared" si="58"/>
        <v>Average Per Ton1-in-2September System Peak Day100% Cycling1</v>
      </c>
      <c r="G3746">
        <v>0.2647777</v>
      </c>
      <c r="H3746">
        <v>0.2647777</v>
      </c>
      <c r="I3746">
        <v>72.62</v>
      </c>
      <c r="J3746">
        <v>0</v>
      </c>
      <c r="K3746">
        <v>0</v>
      </c>
      <c r="L3746">
        <v>0</v>
      </c>
      <c r="M3746">
        <v>0</v>
      </c>
      <c r="N3746">
        <v>0</v>
      </c>
      <c r="O3746">
        <v>11444</v>
      </c>
    </row>
    <row r="3747" spans="1:15">
      <c r="A3747" t="s">
        <v>29</v>
      </c>
      <c r="B3747" t="s">
        <v>40</v>
      </c>
      <c r="C3747" t="s">
        <v>44</v>
      </c>
      <c r="D3747" t="s">
        <v>33</v>
      </c>
      <c r="E3747" s="9">
        <v>1</v>
      </c>
      <c r="F3747" t="str">
        <f t="shared" si="58"/>
        <v>Average Per Premise1-in-2September System Peak Day100% Cycling1</v>
      </c>
      <c r="G3747">
        <v>1.1832050000000001</v>
      </c>
      <c r="H3747">
        <v>1.1832050000000001</v>
      </c>
      <c r="I3747">
        <v>72.62</v>
      </c>
      <c r="J3747">
        <v>0</v>
      </c>
      <c r="K3747">
        <v>0</v>
      </c>
      <c r="L3747">
        <v>0</v>
      </c>
      <c r="M3747">
        <v>0</v>
      </c>
      <c r="N3747">
        <v>0</v>
      </c>
      <c r="O3747">
        <v>11444</v>
      </c>
    </row>
    <row r="3748" spans="1:15">
      <c r="A3748" t="s">
        <v>30</v>
      </c>
      <c r="B3748" t="s">
        <v>40</v>
      </c>
      <c r="C3748" t="s">
        <v>44</v>
      </c>
      <c r="D3748" t="s">
        <v>33</v>
      </c>
      <c r="E3748" s="9">
        <v>1</v>
      </c>
      <c r="F3748" t="str">
        <f t="shared" si="58"/>
        <v>Average Per Device1-in-2September System Peak Day100% Cycling1</v>
      </c>
      <c r="G3748">
        <v>0.95978169999999996</v>
      </c>
      <c r="H3748">
        <v>0.95978169999999996</v>
      </c>
      <c r="I3748">
        <v>72.62</v>
      </c>
      <c r="J3748">
        <v>0</v>
      </c>
      <c r="K3748">
        <v>0</v>
      </c>
      <c r="L3748">
        <v>0</v>
      </c>
      <c r="M3748">
        <v>0</v>
      </c>
      <c r="N3748">
        <v>0</v>
      </c>
      <c r="O3748">
        <v>11444</v>
      </c>
    </row>
    <row r="3749" spans="1:15">
      <c r="A3749" t="s">
        <v>52</v>
      </c>
      <c r="B3749" t="s">
        <v>40</v>
      </c>
      <c r="C3749" t="s">
        <v>44</v>
      </c>
      <c r="D3749" t="s">
        <v>33</v>
      </c>
      <c r="E3749" s="9">
        <v>1</v>
      </c>
      <c r="F3749" t="str">
        <f t="shared" si="58"/>
        <v>Aggregate1-in-2September System Peak Day100% Cycling1</v>
      </c>
      <c r="G3749">
        <v>13.5406</v>
      </c>
      <c r="H3749">
        <v>13.5406</v>
      </c>
      <c r="I3749">
        <v>72.62</v>
      </c>
      <c r="J3749">
        <v>0</v>
      </c>
      <c r="K3749">
        <v>0</v>
      </c>
      <c r="L3749">
        <v>0</v>
      </c>
      <c r="M3749">
        <v>0</v>
      </c>
      <c r="N3749">
        <v>0</v>
      </c>
      <c r="O3749">
        <v>11444</v>
      </c>
    </row>
    <row r="3750" spans="1:15">
      <c r="A3750" t="s">
        <v>31</v>
      </c>
      <c r="B3750" t="s">
        <v>40</v>
      </c>
      <c r="C3750" t="s">
        <v>44</v>
      </c>
      <c r="D3750" t="s">
        <v>33</v>
      </c>
      <c r="E3750" s="9">
        <v>2</v>
      </c>
      <c r="F3750" t="str">
        <f t="shared" si="58"/>
        <v>Average Per Ton1-in-2September System Peak Day100% Cycling2</v>
      </c>
      <c r="G3750">
        <v>0.22685520000000001</v>
      </c>
      <c r="H3750">
        <v>0.22685520000000001</v>
      </c>
      <c r="I3750">
        <v>71.923500000000004</v>
      </c>
      <c r="J3750">
        <v>0</v>
      </c>
      <c r="K3750">
        <v>0</v>
      </c>
      <c r="L3750">
        <v>0</v>
      </c>
      <c r="M3750">
        <v>0</v>
      </c>
      <c r="N3750">
        <v>0</v>
      </c>
      <c r="O3750">
        <v>11444</v>
      </c>
    </row>
    <row r="3751" spans="1:15">
      <c r="A3751" t="s">
        <v>29</v>
      </c>
      <c r="B3751" t="s">
        <v>40</v>
      </c>
      <c r="C3751" t="s">
        <v>44</v>
      </c>
      <c r="D3751" t="s">
        <v>33</v>
      </c>
      <c r="E3751" s="9">
        <v>2</v>
      </c>
      <c r="F3751" t="str">
        <f t="shared" si="58"/>
        <v>Average Per Premise1-in-2September System Peak Day100% Cycling2</v>
      </c>
      <c r="G3751">
        <v>1.0137419999999999</v>
      </c>
      <c r="H3751">
        <v>1.0137419999999999</v>
      </c>
      <c r="I3751">
        <v>71.923500000000004</v>
      </c>
      <c r="J3751">
        <v>0</v>
      </c>
      <c r="K3751">
        <v>0</v>
      </c>
      <c r="L3751">
        <v>0</v>
      </c>
      <c r="M3751">
        <v>0</v>
      </c>
      <c r="N3751">
        <v>0</v>
      </c>
      <c r="O3751">
        <v>11444</v>
      </c>
    </row>
    <row r="3752" spans="1:15">
      <c r="A3752" t="s">
        <v>30</v>
      </c>
      <c r="B3752" t="s">
        <v>40</v>
      </c>
      <c r="C3752" t="s">
        <v>44</v>
      </c>
      <c r="D3752" t="s">
        <v>33</v>
      </c>
      <c r="E3752" s="9">
        <v>2</v>
      </c>
      <c r="F3752" t="str">
        <f t="shared" si="58"/>
        <v>Average Per Device1-in-2September System Peak Day100% Cycling2</v>
      </c>
      <c r="G3752">
        <v>0.82231790000000005</v>
      </c>
      <c r="H3752">
        <v>0.82231790000000005</v>
      </c>
      <c r="I3752">
        <v>71.923500000000004</v>
      </c>
      <c r="J3752">
        <v>0</v>
      </c>
      <c r="K3752">
        <v>0</v>
      </c>
      <c r="L3752">
        <v>0</v>
      </c>
      <c r="M3752">
        <v>0</v>
      </c>
      <c r="N3752">
        <v>0</v>
      </c>
      <c r="O3752">
        <v>11444</v>
      </c>
    </row>
    <row r="3753" spans="1:15">
      <c r="A3753" t="s">
        <v>52</v>
      </c>
      <c r="B3753" t="s">
        <v>40</v>
      </c>
      <c r="C3753" t="s">
        <v>44</v>
      </c>
      <c r="D3753" t="s">
        <v>33</v>
      </c>
      <c r="E3753" s="9">
        <v>2</v>
      </c>
      <c r="F3753" t="str">
        <f t="shared" si="58"/>
        <v>Aggregate1-in-2September System Peak Day100% Cycling2</v>
      </c>
      <c r="G3753">
        <v>11.60126</v>
      </c>
      <c r="H3753">
        <v>11.60126</v>
      </c>
      <c r="I3753">
        <v>71.923500000000004</v>
      </c>
      <c r="J3753">
        <v>0</v>
      </c>
      <c r="K3753">
        <v>0</v>
      </c>
      <c r="L3753">
        <v>0</v>
      </c>
      <c r="M3753">
        <v>0</v>
      </c>
      <c r="N3753">
        <v>0</v>
      </c>
      <c r="O3753">
        <v>11444</v>
      </c>
    </row>
    <row r="3754" spans="1:15">
      <c r="A3754" t="s">
        <v>31</v>
      </c>
      <c r="B3754" t="s">
        <v>40</v>
      </c>
      <c r="C3754" t="s">
        <v>44</v>
      </c>
      <c r="D3754" t="s">
        <v>33</v>
      </c>
      <c r="E3754" s="9">
        <v>3</v>
      </c>
      <c r="F3754" t="str">
        <f t="shared" si="58"/>
        <v>Average Per Ton1-in-2September System Peak Day100% Cycling3</v>
      </c>
      <c r="G3754">
        <v>0.21111730000000001</v>
      </c>
      <c r="H3754">
        <v>0.21111730000000001</v>
      </c>
      <c r="I3754">
        <v>71.528000000000006</v>
      </c>
      <c r="J3754">
        <v>0</v>
      </c>
      <c r="K3754">
        <v>0</v>
      </c>
      <c r="L3754">
        <v>0</v>
      </c>
      <c r="M3754">
        <v>0</v>
      </c>
      <c r="N3754">
        <v>0</v>
      </c>
      <c r="O3754">
        <v>11444</v>
      </c>
    </row>
    <row r="3755" spans="1:15">
      <c r="A3755" t="s">
        <v>29</v>
      </c>
      <c r="B3755" t="s">
        <v>40</v>
      </c>
      <c r="C3755" t="s">
        <v>44</v>
      </c>
      <c r="D3755" t="s">
        <v>33</v>
      </c>
      <c r="E3755" s="9">
        <v>3</v>
      </c>
      <c r="F3755" t="str">
        <f t="shared" si="58"/>
        <v>Average Per Premise1-in-2September System Peak Day100% Cycling3</v>
      </c>
      <c r="G3755">
        <v>0.94341419999999998</v>
      </c>
      <c r="H3755">
        <v>0.94341419999999998</v>
      </c>
      <c r="I3755">
        <v>71.528000000000006</v>
      </c>
      <c r="J3755">
        <v>0</v>
      </c>
      <c r="K3755">
        <v>0</v>
      </c>
      <c r="L3755">
        <v>0</v>
      </c>
      <c r="M3755">
        <v>0</v>
      </c>
      <c r="N3755">
        <v>0</v>
      </c>
      <c r="O3755">
        <v>11444</v>
      </c>
    </row>
    <row r="3756" spans="1:15">
      <c r="A3756" t="s">
        <v>30</v>
      </c>
      <c r="B3756" t="s">
        <v>40</v>
      </c>
      <c r="C3756" t="s">
        <v>44</v>
      </c>
      <c r="D3756" t="s">
        <v>33</v>
      </c>
      <c r="E3756" s="9">
        <v>3</v>
      </c>
      <c r="F3756" t="str">
        <f t="shared" si="58"/>
        <v>Average Per Device1-in-2September System Peak Day100% Cycling3</v>
      </c>
      <c r="G3756">
        <v>0.76527029999999996</v>
      </c>
      <c r="H3756">
        <v>0.76527029999999996</v>
      </c>
      <c r="I3756">
        <v>71.528000000000006</v>
      </c>
      <c r="J3756">
        <v>0</v>
      </c>
      <c r="K3756">
        <v>0</v>
      </c>
      <c r="L3756">
        <v>0</v>
      </c>
      <c r="M3756">
        <v>0</v>
      </c>
      <c r="N3756">
        <v>0</v>
      </c>
      <c r="O3756">
        <v>11444</v>
      </c>
    </row>
    <row r="3757" spans="1:15">
      <c r="A3757" t="s">
        <v>52</v>
      </c>
      <c r="B3757" t="s">
        <v>40</v>
      </c>
      <c r="C3757" t="s">
        <v>44</v>
      </c>
      <c r="D3757" t="s">
        <v>33</v>
      </c>
      <c r="E3757" s="9">
        <v>3</v>
      </c>
      <c r="F3757" t="str">
        <f t="shared" si="58"/>
        <v>Aggregate1-in-2September System Peak Day100% Cycling3</v>
      </c>
      <c r="G3757">
        <v>10.796430000000001</v>
      </c>
      <c r="H3757">
        <v>10.796430000000001</v>
      </c>
      <c r="I3757">
        <v>71.528000000000006</v>
      </c>
      <c r="J3757">
        <v>0</v>
      </c>
      <c r="K3757">
        <v>0</v>
      </c>
      <c r="L3757">
        <v>0</v>
      </c>
      <c r="M3757">
        <v>0</v>
      </c>
      <c r="N3757">
        <v>0</v>
      </c>
      <c r="O3757">
        <v>11444</v>
      </c>
    </row>
    <row r="3758" spans="1:15">
      <c r="A3758" t="s">
        <v>31</v>
      </c>
      <c r="B3758" t="s">
        <v>40</v>
      </c>
      <c r="C3758" t="s">
        <v>44</v>
      </c>
      <c r="D3758" t="s">
        <v>33</v>
      </c>
      <c r="E3758" s="9">
        <v>4</v>
      </c>
      <c r="F3758" t="str">
        <f t="shared" si="58"/>
        <v>Average Per Ton1-in-2September System Peak Day100% Cycling4</v>
      </c>
      <c r="G3758">
        <v>0.19205120000000001</v>
      </c>
      <c r="H3758">
        <v>0.19205120000000001</v>
      </c>
      <c r="I3758">
        <v>72.125699999999995</v>
      </c>
      <c r="J3758">
        <v>0</v>
      </c>
      <c r="K3758">
        <v>0</v>
      </c>
      <c r="L3758">
        <v>0</v>
      </c>
      <c r="M3758">
        <v>0</v>
      </c>
      <c r="N3758">
        <v>0</v>
      </c>
      <c r="O3758">
        <v>11444</v>
      </c>
    </row>
    <row r="3759" spans="1:15">
      <c r="A3759" t="s">
        <v>29</v>
      </c>
      <c r="B3759" t="s">
        <v>40</v>
      </c>
      <c r="C3759" t="s">
        <v>44</v>
      </c>
      <c r="D3759" t="s">
        <v>33</v>
      </c>
      <c r="E3759" s="9">
        <v>4</v>
      </c>
      <c r="F3759" t="str">
        <f t="shared" si="58"/>
        <v>Average Per Premise1-in-2September System Peak Day100% Cycling4</v>
      </c>
      <c r="G3759">
        <v>0.85821389999999997</v>
      </c>
      <c r="H3759">
        <v>0.85821389999999997</v>
      </c>
      <c r="I3759">
        <v>72.125699999999995</v>
      </c>
      <c r="J3759">
        <v>0</v>
      </c>
      <c r="K3759">
        <v>0</v>
      </c>
      <c r="L3759">
        <v>0</v>
      </c>
      <c r="M3759">
        <v>0</v>
      </c>
      <c r="N3759">
        <v>0</v>
      </c>
      <c r="O3759">
        <v>11444</v>
      </c>
    </row>
    <row r="3760" spans="1:15">
      <c r="A3760" t="s">
        <v>30</v>
      </c>
      <c r="B3760" t="s">
        <v>40</v>
      </c>
      <c r="C3760" t="s">
        <v>44</v>
      </c>
      <c r="D3760" t="s">
        <v>33</v>
      </c>
      <c r="E3760" s="9">
        <v>4</v>
      </c>
      <c r="F3760" t="str">
        <f t="shared" si="58"/>
        <v>Average Per Device1-in-2September System Peak Day100% Cycling4</v>
      </c>
      <c r="G3760">
        <v>0.69615819999999995</v>
      </c>
      <c r="H3760">
        <v>0.69615819999999995</v>
      </c>
      <c r="I3760">
        <v>72.125699999999995</v>
      </c>
      <c r="J3760">
        <v>0</v>
      </c>
      <c r="K3760">
        <v>0</v>
      </c>
      <c r="L3760">
        <v>0</v>
      </c>
      <c r="M3760">
        <v>0</v>
      </c>
      <c r="N3760">
        <v>0</v>
      </c>
      <c r="O3760">
        <v>11444</v>
      </c>
    </row>
    <row r="3761" spans="1:15">
      <c r="A3761" t="s">
        <v>52</v>
      </c>
      <c r="B3761" t="s">
        <v>40</v>
      </c>
      <c r="C3761" t="s">
        <v>44</v>
      </c>
      <c r="D3761" t="s">
        <v>33</v>
      </c>
      <c r="E3761" s="9">
        <v>4</v>
      </c>
      <c r="F3761" t="str">
        <f t="shared" si="58"/>
        <v>Aggregate1-in-2September System Peak Day100% Cycling4</v>
      </c>
      <c r="G3761">
        <v>9.8214000000000006</v>
      </c>
      <c r="H3761">
        <v>9.8214000000000006</v>
      </c>
      <c r="I3761">
        <v>72.125699999999995</v>
      </c>
      <c r="J3761">
        <v>0</v>
      </c>
      <c r="K3761">
        <v>0</v>
      </c>
      <c r="L3761">
        <v>0</v>
      </c>
      <c r="M3761">
        <v>0</v>
      </c>
      <c r="N3761">
        <v>0</v>
      </c>
      <c r="O3761">
        <v>11444</v>
      </c>
    </row>
    <row r="3762" spans="1:15">
      <c r="A3762" t="s">
        <v>31</v>
      </c>
      <c r="B3762" t="s">
        <v>40</v>
      </c>
      <c r="C3762" t="s">
        <v>44</v>
      </c>
      <c r="D3762" t="s">
        <v>33</v>
      </c>
      <c r="E3762" s="9">
        <v>5</v>
      </c>
      <c r="F3762" t="str">
        <f t="shared" si="58"/>
        <v>Average Per Ton1-in-2September System Peak Day100% Cycling5</v>
      </c>
      <c r="G3762">
        <v>0.18890270000000001</v>
      </c>
      <c r="H3762">
        <v>0.18890270000000001</v>
      </c>
      <c r="I3762">
        <v>71.639499999999998</v>
      </c>
      <c r="J3762">
        <v>0</v>
      </c>
      <c r="K3762">
        <v>0</v>
      </c>
      <c r="L3762">
        <v>0</v>
      </c>
      <c r="M3762">
        <v>0</v>
      </c>
      <c r="N3762">
        <v>0</v>
      </c>
      <c r="O3762">
        <v>11444</v>
      </c>
    </row>
    <row r="3763" spans="1:15">
      <c r="A3763" t="s">
        <v>29</v>
      </c>
      <c r="B3763" t="s">
        <v>40</v>
      </c>
      <c r="C3763" t="s">
        <v>44</v>
      </c>
      <c r="D3763" t="s">
        <v>33</v>
      </c>
      <c r="E3763" s="9">
        <v>5</v>
      </c>
      <c r="F3763" t="str">
        <f t="shared" si="58"/>
        <v>Average Per Premise1-in-2September System Peak Day100% Cycling5</v>
      </c>
      <c r="G3763">
        <v>0.84414429999999996</v>
      </c>
      <c r="H3763">
        <v>0.84414429999999996</v>
      </c>
      <c r="I3763">
        <v>71.639499999999998</v>
      </c>
      <c r="J3763">
        <v>0</v>
      </c>
      <c r="K3763">
        <v>0</v>
      </c>
      <c r="L3763">
        <v>0</v>
      </c>
      <c r="M3763">
        <v>0</v>
      </c>
      <c r="N3763">
        <v>0</v>
      </c>
      <c r="O3763">
        <v>11444</v>
      </c>
    </row>
    <row r="3764" spans="1:15">
      <c r="A3764" t="s">
        <v>30</v>
      </c>
      <c r="B3764" t="s">
        <v>40</v>
      </c>
      <c r="C3764" t="s">
        <v>44</v>
      </c>
      <c r="D3764" t="s">
        <v>33</v>
      </c>
      <c r="E3764" s="9">
        <v>5</v>
      </c>
      <c r="F3764" t="str">
        <f t="shared" si="58"/>
        <v>Average Per Device1-in-2September System Peak Day100% Cycling5</v>
      </c>
      <c r="G3764">
        <v>0.68474539999999995</v>
      </c>
      <c r="H3764">
        <v>0.68474539999999995</v>
      </c>
      <c r="I3764">
        <v>71.639499999999998</v>
      </c>
      <c r="J3764">
        <v>0</v>
      </c>
      <c r="K3764">
        <v>0</v>
      </c>
      <c r="L3764">
        <v>0</v>
      </c>
      <c r="M3764">
        <v>0</v>
      </c>
      <c r="N3764">
        <v>0</v>
      </c>
      <c r="O3764">
        <v>11444</v>
      </c>
    </row>
    <row r="3765" spans="1:15">
      <c r="A3765" t="s">
        <v>52</v>
      </c>
      <c r="B3765" t="s">
        <v>40</v>
      </c>
      <c r="C3765" t="s">
        <v>44</v>
      </c>
      <c r="D3765" t="s">
        <v>33</v>
      </c>
      <c r="E3765" s="9">
        <v>5</v>
      </c>
      <c r="F3765" t="str">
        <f t="shared" si="58"/>
        <v>Aggregate1-in-2September System Peak Day100% Cycling5</v>
      </c>
      <c r="G3765">
        <v>9.6603879999999993</v>
      </c>
      <c r="H3765">
        <v>9.6603879999999993</v>
      </c>
      <c r="I3765">
        <v>71.639499999999998</v>
      </c>
      <c r="J3765">
        <v>0</v>
      </c>
      <c r="K3765">
        <v>0</v>
      </c>
      <c r="L3765">
        <v>0</v>
      </c>
      <c r="M3765">
        <v>0</v>
      </c>
      <c r="N3765">
        <v>0</v>
      </c>
      <c r="O3765">
        <v>11444</v>
      </c>
    </row>
    <row r="3766" spans="1:15">
      <c r="A3766" t="s">
        <v>31</v>
      </c>
      <c r="B3766" t="s">
        <v>40</v>
      </c>
      <c r="C3766" t="s">
        <v>44</v>
      </c>
      <c r="D3766" t="s">
        <v>33</v>
      </c>
      <c r="E3766" s="9">
        <v>6</v>
      </c>
      <c r="F3766" t="str">
        <f t="shared" si="58"/>
        <v>Average Per Ton1-in-2September System Peak Day100% Cycling6</v>
      </c>
      <c r="G3766">
        <v>0.1985857</v>
      </c>
      <c r="H3766">
        <v>0.1985857</v>
      </c>
      <c r="I3766">
        <v>71.584800000000001</v>
      </c>
      <c r="J3766">
        <v>0</v>
      </c>
      <c r="K3766">
        <v>0</v>
      </c>
      <c r="L3766">
        <v>0</v>
      </c>
      <c r="M3766">
        <v>0</v>
      </c>
      <c r="N3766">
        <v>0</v>
      </c>
      <c r="O3766">
        <v>11444</v>
      </c>
    </row>
    <row r="3767" spans="1:15">
      <c r="A3767" t="s">
        <v>29</v>
      </c>
      <c r="B3767" t="s">
        <v>40</v>
      </c>
      <c r="C3767" t="s">
        <v>44</v>
      </c>
      <c r="D3767" t="s">
        <v>33</v>
      </c>
      <c r="E3767" s="9">
        <v>6</v>
      </c>
      <c r="F3767" t="str">
        <f t="shared" si="58"/>
        <v>Average Per Premise1-in-2September System Peak Day100% Cycling6</v>
      </c>
      <c r="G3767">
        <v>0.88741449999999999</v>
      </c>
      <c r="H3767">
        <v>0.88741449999999999</v>
      </c>
      <c r="I3767">
        <v>71.584800000000001</v>
      </c>
      <c r="J3767">
        <v>0</v>
      </c>
      <c r="K3767">
        <v>0</v>
      </c>
      <c r="L3767">
        <v>0</v>
      </c>
      <c r="M3767">
        <v>0</v>
      </c>
      <c r="N3767">
        <v>0</v>
      </c>
      <c r="O3767">
        <v>11444</v>
      </c>
    </row>
    <row r="3768" spans="1:15">
      <c r="A3768" t="s">
        <v>30</v>
      </c>
      <c r="B3768" t="s">
        <v>40</v>
      </c>
      <c r="C3768" t="s">
        <v>44</v>
      </c>
      <c r="D3768" t="s">
        <v>33</v>
      </c>
      <c r="E3768" s="9">
        <v>6</v>
      </c>
      <c r="F3768" t="str">
        <f t="shared" si="58"/>
        <v>Average Per Device1-in-2September System Peak Day100% Cycling6</v>
      </c>
      <c r="G3768">
        <v>0.71984490000000001</v>
      </c>
      <c r="H3768">
        <v>0.71984490000000001</v>
      </c>
      <c r="I3768">
        <v>71.584800000000001</v>
      </c>
      <c r="J3768">
        <v>0</v>
      </c>
      <c r="K3768">
        <v>0</v>
      </c>
      <c r="L3768">
        <v>0</v>
      </c>
      <c r="M3768">
        <v>0</v>
      </c>
      <c r="N3768">
        <v>0</v>
      </c>
      <c r="O3768">
        <v>11444</v>
      </c>
    </row>
    <row r="3769" spans="1:15">
      <c r="A3769" t="s">
        <v>52</v>
      </c>
      <c r="B3769" t="s">
        <v>40</v>
      </c>
      <c r="C3769" t="s">
        <v>44</v>
      </c>
      <c r="D3769" t="s">
        <v>33</v>
      </c>
      <c r="E3769" s="9">
        <v>6</v>
      </c>
      <c r="F3769" t="str">
        <f t="shared" si="58"/>
        <v>Aggregate1-in-2September System Peak Day100% Cycling6</v>
      </c>
      <c r="G3769">
        <v>10.155570000000001</v>
      </c>
      <c r="H3769">
        <v>10.155570000000001</v>
      </c>
      <c r="I3769">
        <v>71.584800000000001</v>
      </c>
      <c r="J3769">
        <v>0</v>
      </c>
      <c r="K3769">
        <v>0</v>
      </c>
      <c r="L3769">
        <v>0</v>
      </c>
      <c r="M3769">
        <v>0</v>
      </c>
      <c r="N3769">
        <v>0</v>
      </c>
      <c r="O3769">
        <v>11444</v>
      </c>
    </row>
    <row r="3770" spans="1:15">
      <c r="A3770" t="s">
        <v>31</v>
      </c>
      <c r="B3770" t="s">
        <v>40</v>
      </c>
      <c r="C3770" t="s">
        <v>44</v>
      </c>
      <c r="D3770" t="s">
        <v>33</v>
      </c>
      <c r="E3770" s="9">
        <v>7</v>
      </c>
      <c r="F3770" t="str">
        <f t="shared" si="58"/>
        <v>Average Per Ton1-in-2September System Peak Day100% Cycling7</v>
      </c>
      <c r="G3770">
        <v>0.2291782</v>
      </c>
      <c r="H3770">
        <v>0.2291782</v>
      </c>
      <c r="I3770">
        <v>71.9803</v>
      </c>
      <c r="J3770">
        <v>0</v>
      </c>
      <c r="K3770">
        <v>0</v>
      </c>
      <c r="L3770">
        <v>0</v>
      </c>
      <c r="M3770">
        <v>0</v>
      </c>
      <c r="N3770">
        <v>0</v>
      </c>
      <c r="O3770">
        <v>11444</v>
      </c>
    </row>
    <row r="3771" spans="1:15">
      <c r="A3771" t="s">
        <v>29</v>
      </c>
      <c r="B3771" t="s">
        <v>40</v>
      </c>
      <c r="C3771" t="s">
        <v>44</v>
      </c>
      <c r="D3771" t="s">
        <v>33</v>
      </c>
      <c r="E3771" s="9">
        <v>7</v>
      </c>
      <c r="F3771" t="str">
        <f t="shared" si="58"/>
        <v>Average Per Premise1-in-2September System Peak Day100% Cycling7</v>
      </c>
      <c r="G3771">
        <v>1.024122</v>
      </c>
      <c r="H3771">
        <v>1.024122</v>
      </c>
      <c r="I3771">
        <v>71.9803</v>
      </c>
      <c r="J3771">
        <v>0</v>
      </c>
      <c r="K3771">
        <v>0</v>
      </c>
      <c r="L3771">
        <v>0</v>
      </c>
      <c r="M3771">
        <v>0</v>
      </c>
      <c r="N3771">
        <v>0</v>
      </c>
      <c r="O3771">
        <v>11444</v>
      </c>
    </row>
    <row r="3772" spans="1:15">
      <c r="A3772" t="s">
        <v>30</v>
      </c>
      <c r="B3772" t="s">
        <v>40</v>
      </c>
      <c r="C3772" t="s">
        <v>44</v>
      </c>
      <c r="D3772" t="s">
        <v>33</v>
      </c>
      <c r="E3772" s="9">
        <v>7</v>
      </c>
      <c r="F3772" t="str">
        <f t="shared" si="58"/>
        <v>Average Per Device1-in-2September System Peak Day100% Cycling7</v>
      </c>
      <c r="G3772">
        <v>0.83073839999999999</v>
      </c>
      <c r="H3772">
        <v>0.83073839999999999</v>
      </c>
      <c r="I3772">
        <v>71.9803</v>
      </c>
      <c r="J3772">
        <v>0</v>
      </c>
      <c r="K3772">
        <v>0</v>
      </c>
      <c r="L3772">
        <v>0</v>
      </c>
      <c r="M3772">
        <v>0</v>
      </c>
      <c r="N3772">
        <v>0</v>
      </c>
      <c r="O3772">
        <v>11444</v>
      </c>
    </row>
    <row r="3773" spans="1:15">
      <c r="A3773" t="s">
        <v>52</v>
      </c>
      <c r="B3773" t="s">
        <v>40</v>
      </c>
      <c r="C3773" t="s">
        <v>44</v>
      </c>
      <c r="D3773" t="s">
        <v>33</v>
      </c>
      <c r="E3773" s="9">
        <v>7</v>
      </c>
      <c r="F3773" t="str">
        <f t="shared" si="58"/>
        <v>Aggregate1-in-2September System Peak Day100% Cycling7</v>
      </c>
      <c r="G3773">
        <v>11.72006</v>
      </c>
      <c r="H3773">
        <v>11.72006</v>
      </c>
      <c r="I3773">
        <v>71.9803</v>
      </c>
      <c r="J3773">
        <v>0</v>
      </c>
      <c r="K3773">
        <v>0</v>
      </c>
      <c r="L3773">
        <v>0</v>
      </c>
      <c r="M3773">
        <v>0</v>
      </c>
      <c r="N3773">
        <v>0</v>
      </c>
      <c r="O3773">
        <v>11444</v>
      </c>
    </row>
    <row r="3774" spans="1:15">
      <c r="A3774" t="s">
        <v>31</v>
      </c>
      <c r="B3774" t="s">
        <v>40</v>
      </c>
      <c r="C3774" t="s">
        <v>44</v>
      </c>
      <c r="D3774" t="s">
        <v>33</v>
      </c>
      <c r="E3774" s="9">
        <v>8</v>
      </c>
      <c r="F3774" t="str">
        <f t="shared" si="58"/>
        <v>Average Per Ton1-in-2September System Peak Day100% Cycling8</v>
      </c>
      <c r="G3774">
        <v>0.23969209999999999</v>
      </c>
      <c r="H3774">
        <v>0.23969209999999999</v>
      </c>
      <c r="I3774">
        <v>77.021699999999996</v>
      </c>
      <c r="J3774">
        <v>0</v>
      </c>
      <c r="K3774">
        <v>0</v>
      </c>
      <c r="L3774">
        <v>0</v>
      </c>
      <c r="M3774">
        <v>0</v>
      </c>
      <c r="N3774">
        <v>0</v>
      </c>
      <c r="O3774">
        <v>11444</v>
      </c>
    </row>
    <row r="3775" spans="1:15">
      <c r="A3775" t="s">
        <v>29</v>
      </c>
      <c r="B3775" t="s">
        <v>40</v>
      </c>
      <c r="C3775" t="s">
        <v>44</v>
      </c>
      <c r="D3775" t="s">
        <v>33</v>
      </c>
      <c r="E3775" s="9">
        <v>8</v>
      </c>
      <c r="F3775" t="str">
        <f t="shared" si="58"/>
        <v>Average Per Premise1-in-2September System Peak Day100% Cycling8</v>
      </c>
      <c r="G3775">
        <v>1.0711059999999999</v>
      </c>
      <c r="H3775">
        <v>1.0711059999999999</v>
      </c>
      <c r="I3775">
        <v>77.021699999999996</v>
      </c>
      <c r="J3775">
        <v>0</v>
      </c>
      <c r="K3775">
        <v>0</v>
      </c>
      <c r="L3775">
        <v>0</v>
      </c>
      <c r="M3775">
        <v>0</v>
      </c>
      <c r="N3775">
        <v>0</v>
      </c>
      <c r="O3775">
        <v>11444</v>
      </c>
    </row>
    <row r="3776" spans="1:15">
      <c r="A3776" t="s">
        <v>30</v>
      </c>
      <c r="B3776" t="s">
        <v>40</v>
      </c>
      <c r="C3776" t="s">
        <v>44</v>
      </c>
      <c r="D3776" t="s">
        <v>33</v>
      </c>
      <c r="E3776" s="9">
        <v>8</v>
      </c>
      <c r="F3776" t="str">
        <f t="shared" si="58"/>
        <v>Average Per Device1-in-2September System Peak Day100% Cycling8</v>
      </c>
      <c r="G3776">
        <v>0.86884989999999995</v>
      </c>
      <c r="H3776">
        <v>0.86884989999999995</v>
      </c>
      <c r="I3776">
        <v>77.021699999999996</v>
      </c>
      <c r="J3776">
        <v>0</v>
      </c>
      <c r="K3776">
        <v>0</v>
      </c>
      <c r="L3776">
        <v>0</v>
      </c>
      <c r="M3776">
        <v>0</v>
      </c>
      <c r="N3776">
        <v>0</v>
      </c>
      <c r="O3776">
        <v>11444</v>
      </c>
    </row>
    <row r="3777" spans="1:15">
      <c r="A3777" t="s">
        <v>52</v>
      </c>
      <c r="B3777" t="s">
        <v>40</v>
      </c>
      <c r="C3777" t="s">
        <v>44</v>
      </c>
      <c r="D3777" t="s">
        <v>33</v>
      </c>
      <c r="E3777" s="9">
        <v>8</v>
      </c>
      <c r="F3777" t="str">
        <f t="shared" si="58"/>
        <v>Aggregate1-in-2September System Peak Day100% Cycling8</v>
      </c>
      <c r="G3777">
        <v>12.25773</v>
      </c>
      <c r="H3777">
        <v>12.25773</v>
      </c>
      <c r="I3777">
        <v>77.021699999999996</v>
      </c>
      <c r="J3777">
        <v>0</v>
      </c>
      <c r="K3777">
        <v>0</v>
      </c>
      <c r="L3777">
        <v>0</v>
      </c>
      <c r="M3777">
        <v>0</v>
      </c>
      <c r="N3777">
        <v>0</v>
      </c>
      <c r="O3777">
        <v>11444</v>
      </c>
    </row>
    <row r="3778" spans="1:15">
      <c r="A3778" t="s">
        <v>31</v>
      </c>
      <c r="B3778" t="s">
        <v>40</v>
      </c>
      <c r="C3778" t="s">
        <v>44</v>
      </c>
      <c r="D3778" t="s">
        <v>33</v>
      </c>
      <c r="E3778" s="9">
        <v>9</v>
      </c>
      <c r="F3778" t="str">
        <f t="shared" si="58"/>
        <v>Average Per Ton1-in-2September System Peak Day100% Cycling9</v>
      </c>
      <c r="G3778">
        <v>0.2615478</v>
      </c>
      <c r="H3778">
        <v>0.2615478</v>
      </c>
      <c r="I3778">
        <v>81.948400000000007</v>
      </c>
      <c r="J3778">
        <v>0</v>
      </c>
      <c r="K3778">
        <v>0</v>
      </c>
      <c r="L3778">
        <v>0</v>
      </c>
      <c r="M3778">
        <v>0</v>
      </c>
      <c r="N3778">
        <v>0</v>
      </c>
      <c r="O3778">
        <v>11444</v>
      </c>
    </row>
    <row r="3779" spans="1:15">
      <c r="A3779" t="s">
        <v>29</v>
      </c>
      <c r="B3779" t="s">
        <v>40</v>
      </c>
      <c r="C3779" t="s">
        <v>44</v>
      </c>
      <c r="D3779" t="s">
        <v>33</v>
      </c>
      <c r="E3779" s="9">
        <v>9</v>
      </c>
      <c r="F3779" t="str">
        <f t="shared" ref="F3779:F3842" si="59">CONCATENATE(A3779,B3779,C3779,D3779,E3779)</f>
        <v>Average Per Premise1-in-2September System Peak Day100% Cycling9</v>
      </c>
      <c r="G3779">
        <v>1.1687719999999999</v>
      </c>
      <c r="H3779">
        <v>1.1687719999999999</v>
      </c>
      <c r="I3779">
        <v>81.948400000000007</v>
      </c>
      <c r="J3779">
        <v>0</v>
      </c>
      <c r="K3779">
        <v>0</v>
      </c>
      <c r="L3779">
        <v>0</v>
      </c>
      <c r="M3779">
        <v>0</v>
      </c>
      <c r="N3779">
        <v>0</v>
      </c>
      <c r="O3779">
        <v>11444</v>
      </c>
    </row>
    <row r="3780" spans="1:15">
      <c r="A3780" t="s">
        <v>30</v>
      </c>
      <c r="B3780" t="s">
        <v>40</v>
      </c>
      <c r="C3780" t="s">
        <v>44</v>
      </c>
      <c r="D3780" t="s">
        <v>33</v>
      </c>
      <c r="E3780" s="9">
        <v>9</v>
      </c>
      <c r="F3780" t="str">
        <f t="shared" si="59"/>
        <v>Average Per Device1-in-2September System Peak Day100% Cycling9</v>
      </c>
      <c r="G3780">
        <v>0.94807379999999997</v>
      </c>
      <c r="H3780">
        <v>0.94807379999999997</v>
      </c>
      <c r="I3780">
        <v>81.948400000000007</v>
      </c>
      <c r="J3780">
        <v>0</v>
      </c>
      <c r="K3780">
        <v>0</v>
      </c>
      <c r="L3780">
        <v>0</v>
      </c>
      <c r="M3780">
        <v>0</v>
      </c>
      <c r="N3780">
        <v>0</v>
      </c>
      <c r="O3780">
        <v>11444</v>
      </c>
    </row>
    <row r="3781" spans="1:15">
      <c r="A3781" t="s">
        <v>52</v>
      </c>
      <c r="B3781" t="s">
        <v>40</v>
      </c>
      <c r="C3781" t="s">
        <v>44</v>
      </c>
      <c r="D3781" t="s">
        <v>33</v>
      </c>
      <c r="E3781" s="9">
        <v>9</v>
      </c>
      <c r="F3781" t="str">
        <f t="shared" si="59"/>
        <v>Aggregate1-in-2September System Peak Day100% Cycling9</v>
      </c>
      <c r="G3781">
        <v>13.37542</v>
      </c>
      <c r="H3781">
        <v>13.37542</v>
      </c>
      <c r="I3781">
        <v>81.948400000000007</v>
      </c>
      <c r="J3781">
        <v>0</v>
      </c>
      <c r="K3781">
        <v>0</v>
      </c>
      <c r="L3781">
        <v>0</v>
      </c>
      <c r="M3781">
        <v>0</v>
      </c>
      <c r="N3781">
        <v>0</v>
      </c>
      <c r="O3781">
        <v>11444</v>
      </c>
    </row>
    <row r="3782" spans="1:15">
      <c r="A3782" t="s">
        <v>31</v>
      </c>
      <c r="B3782" t="s">
        <v>40</v>
      </c>
      <c r="C3782" t="s">
        <v>44</v>
      </c>
      <c r="D3782" t="s">
        <v>33</v>
      </c>
      <c r="E3782" s="9">
        <v>10</v>
      </c>
      <c r="F3782" t="str">
        <f t="shared" si="59"/>
        <v>Average Per Ton1-in-2September System Peak Day100% Cycling10</v>
      </c>
      <c r="G3782">
        <v>0.28356550000000003</v>
      </c>
      <c r="H3782">
        <v>0.28356550000000003</v>
      </c>
      <c r="I3782">
        <v>86.946700000000007</v>
      </c>
      <c r="J3782">
        <v>0</v>
      </c>
      <c r="K3782">
        <v>0</v>
      </c>
      <c r="L3782">
        <v>0</v>
      </c>
      <c r="M3782">
        <v>0</v>
      </c>
      <c r="N3782">
        <v>0</v>
      </c>
      <c r="O3782">
        <v>11444</v>
      </c>
    </row>
    <row r="3783" spans="1:15">
      <c r="A3783" t="s">
        <v>29</v>
      </c>
      <c r="B3783" t="s">
        <v>40</v>
      </c>
      <c r="C3783" t="s">
        <v>44</v>
      </c>
      <c r="D3783" t="s">
        <v>33</v>
      </c>
      <c r="E3783" s="9">
        <v>10</v>
      </c>
      <c r="F3783" t="str">
        <f t="shared" si="59"/>
        <v>Average Per Premise1-in-2September System Peak Day100% Cycling10</v>
      </c>
      <c r="G3783">
        <v>1.267161</v>
      </c>
      <c r="H3783">
        <v>1.267161</v>
      </c>
      <c r="I3783">
        <v>86.946700000000007</v>
      </c>
      <c r="J3783">
        <v>0</v>
      </c>
      <c r="K3783">
        <v>0</v>
      </c>
      <c r="L3783">
        <v>0</v>
      </c>
      <c r="M3783">
        <v>0</v>
      </c>
      <c r="N3783">
        <v>0</v>
      </c>
      <c r="O3783">
        <v>11444</v>
      </c>
    </row>
    <row r="3784" spans="1:15">
      <c r="A3784" t="s">
        <v>30</v>
      </c>
      <c r="B3784" t="s">
        <v>40</v>
      </c>
      <c r="C3784" t="s">
        <v>44</v>
      </c>
      <c r="D3784" t="s">
        <v>33</v>
      </c>
      <c r="E3784" s="9">
        <v>10</v>
      </c>
      <c r="F3784" t="str">
        <f t="shared" si="59"/>
        <v>Average Per Device1-in-2September System Peak Day100% Cycling10</v>
      </c>
      <c r="G3784">
        <v>1.0278849999999999</v>
      </c>
      <c r="H3784">
        <v>1.0278849999999999</v>
      </c>
      <c r="I3784">
        <v>86.946700000000007</v>
      </c>
      <c r="J3784">
        <v>0</v>
      </c>
      <c r="K3784">
        <v>0</v>
      </c>
      <c r="L3784">
        <v>0</v>
      </c>
      <c r="M3784">
        <v>0</v>
      </c>
      <c r="N3784">
        <v>0</v>
      </c>
      <c r="O3784">
        <v>11444</v>
      </c>
    </row>
    <row r="3785" spans="1:15">
      <c r="A3785" t="s">
        <v>52</v>
      </c>
      <c r="B3785" t="s">
        <v>40</v>
      </c>
      <c r="C3785" t="s">
        <v>44</v>
      </c>
      <c r="D3785" t="s">
        <v>33</v>
      </c>
      <c r="E3785" s="9">
        <v>10</v>
      </c>
      <c r="F3785" t="str">
        <f t="shared" si="59"/>
        <v>Aggregate1-in-2September System Peak Day100% Cycling10</v>
      </c>
      <c r="G3785">
        <v>14.5014</v>
      </c>
      <c r="H3785">
        <v>14.5014</v>
      </c>
      <c r="I3785">
        <v>86.946700000000007</v>
      </c>
      <c r="J3785">
        <v>0</v>
      </c>
      <c r="K3785">
        <v>0</v>
      </c>
      <c r="L3785">
        <v>0</v>
      </c>
      <c r="M3785">
        <v>0</v>
      </c>
      <c r="N3785">
        <v>0</v>
      </c>
      <c r="O3785">
        <v>11444</v>
      </c>
    </row>
    <row r="3786" spans="1:15">
      <c r="A3786" t="s">
        <v>31</v>
      </c>
      <c r="B3786" t="s">
        <v>40</v>
      </c>
      <c r="C3786" t="s">
        <v>44</v>
      </c>
      <c r="D3786" t="s">
        <v>33</v>
      </c>
      <c r="E3786" s="9">
        <v>11</v>
      </c>
      <c r="F3786" t="str">
        <f t="shared" si="59"/>
        <v>Average Per Ton1-in-2September System Peak Day100% Cycling11</v>
      </c>
      <c r="G3786">
        <v>0.32530809999999999</v>
      </c>
      <c r="H3786">
        <v>0.32530809999999999</v>
      </c>
      <c r="I3786">
        <v>89.862799999999993</v>
      </c>
      <c r="J3786">
        <v>0</v>
      </c>
      <c r="K3786">
        <v>0</v>
      </c>
      <c r="L3786">
        <v>0</v>
      </c>
      <c r="M3786">
        <v>0</v>
      </c>
      <c r="N3786">
        <v>0</v>
      </c>
      <c r="O3786">
        <v>11444</v>
      </c>
    </row>
    <row r="3787" spans="1:15">
      <c r="A3787" t="s">
        <v>29</v>
      </c>
      <c r="B3787" t="s">
        <v>40</v>
      </c>
      <c r="C3787" t="s">
        <v>44</v>
      </c>
      <c r="D3787" t="s">
        <v>33</v>
      </c>
      <c r="E3787" s="9">
        <v>11</v>
      </c>
      <c r="F3787" t="str">
        <f t="shared" si="59"/>
        <v>Average Per Premise1-in-2September System Peak Day100% Cycling11</v>
      </c>
      <c r="G3787">
        <v>1.453695</v>
      </c>
      <c r="H3787">
        <v>1.453695</v>
      </c>
      <c r="I3787">
        <v>89.862799999999993</v>
      </c>
      <c r="J3787">
        <v>0</v>
      </c>
      <c r="K3787">
        <v>0</v>
      </c>
      <c r="L3787">
        <v>0</v>
      </c>
      <c r="M3787">
        <v>0</v>
      </c>
      <c r="N3787">
        <v>0</v>
      </c>
      <c r="O3787">
        <v>11444</v>
      </c>
    </row>
    <row r="3788" spans="1:15">
      <c r="A3788" t="s">
        <v>30</v>
      </c>
      <c r="B3788" t="s">
        <v>40</v>
      </c>
      <c r="C3788" t="s">
        <v>44</v>
      </c>
      <c r="D3788" t="s">
        <v>33</v>
      </c>
      <c r="E3788" s="9">
        <v>11</v>
      </c>
      <c r="F3788" t="str">
        <f t="shared" si="59"/>
        <v>Average Per Device1-in-2September System Peak Day100% Cycling11</v>
      </c>
      <c r="G3788">
        <v>1.1791959999999999</v>
      </c>
      <c r="H3788">
        <v>1.1791959999999999</v>
      </c>
      <c r="I3788">
        <v>89.862799999999993</v>
      </c>
      <c r="J3788">
        <v>0</v>
      </c>
      <c r="K3788">
        <v>0</v>
      </c>
      <c r="L3788">
        <v>0</v>
      </c>
      <c r="M3788">
        <v>0</v>
      </c>
      <c r="N3788">
        <v>0</v>
      </c>
      <c r="O3788">
        <v>11444</v>
      </c>
    </row>
    <row r="3789" spans="1:15">
      <c r="A3789" t="s">
        <v>52</v>
      </c>
      <c r="B3789" t="s">
        <v>40</v>
      </c>
      <c r="C3789" t="s">
        <v>44</v>
      </c>
      <c r="D3789" t="s">
        <v>33</v>
      </c>
      <c r="E3789" s="9">
        <v>11</v>
      </c>
      <c r="F3789" t="str">
        <f t="shared" si="59"/>
        <v>Aggregate1-in-2September System Peak Day100% Cycling11</v>
      </c>
      <c r="G3789">
        <v>16.636089999999999</v>
      </c>
      <c r="H3789">
        <v>16.636089999999999</v>
      </c>
      <c r="I3789">
        <v>89.862799999999993</v>
      </c>
      <c r="J3789">
        <v>0</v>
      </c>
      <c r="K3789">
        <v>0</v>
      </c>
      <c r="L3789">
        <v>0</v>
      </c>
      <c r="M3789">
        <v>0</v>
      </c>
      <c r="N3789">
        <v>0</v>
      </c>
      <c r="O3789">
        <v>11444</v>
      </c>
    </row>
    <row r="3790" spans="1:15">
      <c r="A3790" t="s">
        <v>31</v>
      </c>
      <c r="B3790" t="s">
        <v>40</v>
      </c>
      <c r="C3790" t="s">
        <v>44</v>
      </c>
      <c r="D3790" t="s">
        <v>33</v>
      </c>
      <c r="E3790" s="9">
        <v>12</v>
      </c>
      <c r="F3790" t="str">
        <f t="shared" si="59"/>
        <v>Average Per Ton1-in-2September System Peak Day100% Cycling12</v>
      </c>
      <c r="G3790">
        <v>0.37212109999999998</v>
      </c>
      <c r="H3790">
        <v>0.37212109999999998</v>
      </c>
      <c r="I3790">
        <v>91.2303</v>
      </c>
      <c r="J3790">
        <v>0</v>
      </c>
      <c r="K3790">
        <v>0</v>
      </c>
      <c r="L3790">
        <v>0</v>
      </c>
      <c r="M3790">
        <v>0</v>
      </c>
      <c r="N3790">
        <v>0</v>
      </c>
      <c r="O3790">
        <v>11444</v>
      </c>
    </row>
    <row r="3791" spans="1:15">
      <c r="A3791" t="s">
        <v>29</v>
      </c>
      <c r="B3791" t="s">
        <v>40</v>
      </c>
      <c r="C3791" t="s">
        <v>44</v>
      </c>
      <c r="D3791" t="s">
        <v>33</v>
      </c>
      <c r="E3791" s="9">
        <v>12</v>
      </c>
      <c r="F3791" t="str">
        <f t="shared" si="59"/>
        <v>Average Per Premise1-in-2September System Peak Day100% Cycling12</v>
      </c>
      <c r="G3791">
        <v>1.6628879999999999</v>
      </c>
      <c r="H3791">
        <v>1.6628879999999999</v>
      </c>
      <c r="I3791">
        <v>91.2303</v>
      </c>
      <c r="J3791">
        <v>0</v>
      </c>
      <c r="K3791">
        <v>0</v>
      </c>
      <c r="L3791">
        <v>0</v>
      </c>
      <c r="M3791">
        <v>0</v>
      </c>
      <c r="N3791">
        <v>0</v>
      </c>
      <c r="O3791">
        <v>11444</v>
      </c>
    </row>
    <row r="3792" spans="1:15">
      <c r="A3792" t="s">
        <v>30</v>
      </c>
      <c r="B3792" t="s">
        <v>40</v>
      </c>
      <c r="C3792" t="s">
        <v>44</v>
      </c>
      <c r="D3792" t="s">
        <v>33</v>
      </c>
      <c r="E3792" s="9">
        <v>12</v>
      </c>
      <c r="F3792" t="str">
        <f t="shared" si="59"/>
        <v>Average Per Device1-in-2September System Peak Day100% Cycling12</v>
      </c>
      <c r="G3792">
        <v>1.348886</v>
      </c>
      <c r="H3792">
        <v>1.348886</v>
      </c>
      <c r="I3792">
        <v>91.2303</v>
      </c>
      <c r="J3792">
        <v>0</v>
      </c>
      <c r="K3792">
        <v>0</v>
      </c>
      <c r="L3792">
        <v>0</v>
      </c>
      <c r="M3792">
        <v>0</v>
      </c>
      <c r="N3792">
        <v>0</v>
      </c>
      <c r="O3792">
        <v>11444</v>
      </c>
    </row>
    <row r="3793" spans="1:15">
      <c r="A3793" t="s">
        <v>52</v>
      </c>
      <c r="B3793" t="s">
        <v>40</v>
      </c>
      <c r="C3793" t="s">
        <v>44</v>
      </c>
      <c r="D3793" t="s">
        <v>33</v>
      </c>
      <c r="E3793" s="9">
        <v>12</v>
      </c>
      <c r="F3793" t="str">
        <f t="shared" si="59"/>
        <v>Aggregate1-in-2September System Peak Day100% Cycling12</v>
      </c>
      <c r="G3793">
        <v>19.030090000000001</v>
      </c>
      <c r="H3793">
        <v>19.030090000000001</v>
      </c>
      <c r="I3793">
        <v>91.2303</v>
      </c>
      <c r="J3793">
        <v>0</v>
      </c>
      <c r="K3793">
        <v>0</v>
      </c>
      <c r="L3793">
        <v>0</v>
      </c>
      <c r="M3793">
        <v>0</v>
      </c>
      <c r="N3793">
        <v>0</v>
      </c>
      <c r="O3793">
        <v>11444</v>
      </c>
    </row>
    <row r="3794" spans="1:15">
      <c r="A3794" t="s">
        <v>31</v>
      </c>
      <c r="B3794" t="s">
        <v>40</v>
      </c>
      <c r="C3794" t="s">
        <v>44</v>
      </c>
      <c r="D3794" t="s">
        <v>33</v>
      </c>
      <c r="E3794" s="9">
        <v>13</v>
      </c>
      <c r="F3794" t="str">
        <f t="shared" si="59"/>
        <v>Average Per Ton1-in-2September System Peak Day100% Cycling13</v>
      </c>
      <c r="G3794">
        <v>0.41638140000000001</v>
      </c>
      <c r="H3794">
        <v>0.41638140000000001</v>
      </c>
      <c r="I3794">
        <v>90.036000000000001</v>
      </c>
      <c r="J3794">
        <v>0</v>
      </c>
      <c r="K3794">
        <v>0</v>
      </c>
      <c r="L3794">
        <v>0</v>
      </c>
      <c r="M3794">
        <v>0</v>
      </c>
      <c r="N3794">
        <v>0</v>
      </c>
      <c r="O3794">
        <v>11444</v>
      </c>
    </row>
    <row r="3795" spans="1:15">
      <c r="A3795" t="s">
        <v>29</v>
      </c>
      <c r="B3795" t="s">
        <v>40</v>
      </c>
      <c r="C3795" t="s">
        <v>44</v>
      </c>
      <c r="D3795" t="s">
        <v>33</v>
      </c>
      <c r="E3795" s="9">
        <v>13</v>
      </c>
      <c r="F3795" t="str">
        <f t="shared" si="59"/>
        <v>Average Per Premise1-in-2September System Peak Day100% Cycling13</v>
      </c>
      <c r="G3795">
        <v>1.8606720000000001</v>
      </c>
      <c r="H3795">
        <v>1.8606720000000001</v>
      </c>
      <c r="I3795">
        <v>90.036000000000001</v>
      </c>
      <c r="J3795">
        <v>0</v>
      </c>
      <c r="K3795">
        <v>0</v>
      </c>
      <c r="L3795">
        <v>0</v>
      </c>
      <c r="M3795">
        <v>0</v>
      </c>
      <c r="N3795">
        <v>0</v>
      </c>
      <c r="O3795">
        <v>11444</v>
      </c>
    </row>
    <row r="3796" spans="1:15">
      <c r="A3796" t="s">
        <v>30</v>
      </c>
      <c r="B3796" t="s">
        <v>40</v>
      </c>
      <c r="C3796" t="s">
        <v>44</v>
      </c>
      <c r="D3796" t="s">
        <v>33</v>
      </c>
      <c r="E3796" s="9">
        <v>13</v>
      </c>
      <c r="F3796" t="str">
        <f t="shared" si="59"/>
        <v>Average Per Device1-in-2September System Peak Day100% Cycling13</v>
      </c>
      <c r="G3796">
        <v>1.509323</v>
      </c>
      <c r="H3796">
        <v>1.509323</v>
      </c>
      <c r="I3796">
        <v>90.036000000000001</v>
      </c>
      <c r="J3796">
        <v>0</v>
      </c>
      <c r="K3796">
        <v>0</v>
      </c>
      <c r="L3796">
        <v>0</v>
      </c>
      <c r="M3796">
        <v>0</v>
      </c>
      <c r="N3796">
        <v>0</v>
      </c>
      <c r="O3796">
        <v>11444</v>
      </c>
    </row>
    <row r="3797" spans="1:15">
      <c r="A3797" t="s">
        <v>52</v>
      </c>
      <c r="B3797" t="s">
        <v>40</v>
      </c>
      <c r="C3797" t="s">
        <v>44</v>
      </c>
      <c r="D3797" t="s">
        <v>33</v>
      </c>
      <c r="E3797" s="9">
        <v>13</v>
      </c>
      <c r="F3797" t="str">
        <f t="shared" si="59"/>
        <v>Aggregate1-in-2September System Peak Day100% Cycling13</v>
      </c>
      <c r="G3797">
        <v>21.293530000000001</v>
      </c>
      <c r="H3797">
        <v>21.293530000000001</v>
      </c>
      <c r="I3797">
        <v>90.036000000000001</v>
      </c>
      <c r="J3797">
        <v>0</v>
      </c>
      <c r="K3797">
        <v>0</v>
      </c>
      <c r="L3797">
        <v>0</v>
      </c>
      <c r="M3797">
        <v>0</v>
      </c>
      <c r="N3797">
        <v>0</v>
      </c>
      <c r="O3797">
        <v>11444</v>
      </c>
    </row>
    <row r="3798" spans="1:15">
      <c r="A3798" t="s">
        <v>31</v>
      </c>
      <c r="B3798" t="s">
        <v>40</v>
      </c>
      <c r="C3798" t="s">
        <v>44</v>
      </c>
      <c r="D3798" t="s">
        <v>33</v>
      </c>
      <c r="E3798" s="9">
        <v>14</v>
      </c>
      <c r="F3798" t="str">
        <f t="shared" si="59"/>
        <v>Average Per Ton1-in-2September System Peak Day100% Cycling14</v>
      </c>
      <c r="G3798">
        <v>0.30727409999999999</v>
      </c>
      <c r="H3798">
        <v>0.4401987</v>
      </c>
      <c r="I3798">
        <v>89.3874</v>
      </c>
      <c r="J3798">
        <v>0.1003416</v>
      </c>
      <c r="K3798">
        <v>0.1195919</v>
      </c>
      <c r="L3798">
        <v>0.1329246</v>
      </c>
      <c r="M3798">
        <v>0.14625730000000001</v>
      </c>
      <c r="N3798">
        <v>0.1655075</v>
      </c>
      <c r="O3798">
        <v>11444</v>
      </c>
    </row>
    <row r="3799" spans="1:15">
      <c r="A3799" t="s">
        <v>29</v>
      </c>
      <c r="B3799" t="s">
        <v>40</v>
      </c>
      <c r="C3799" t="s">
        <v>44</v>
      </c>
      <c r="D3799" t="s">
        <v>33</v>
      </c>
      <c r="E3799" s="9">
        <v>14</v>
      </c>
      <c r="F3799" t="str">
        <f t="shared" si="59"/>
        <v>Average Per Premise1-in-2September System Peak Day100% Cycling14</v>
      </c>
      <c r="G3799">
        <v>1.373108</v>
      </c>
      <c r="H3799">
        <v>1.967104</v>
      </c>
      <c r="I3799">
        <v>89.3874</v>
      </c>
      <c r="J3799">
        <v>0.44839400000000001</v>
      </c>
      <c r="K3799">
        <v>0.53441720000000004</v>
      </c>
      <c r="L3799">
        <v>0.59399650000000004</v>
      </c>
      <c r="M3799">
        <v>0.65357589999999999</v>
      </c>
      <c r="N3799">
        <v>0.73959909999999995</v>
      </c>
      <c r="O3799">
        <v>11444</v>
      </c>
    </row>
    <row r="3800" spans="1:15">
      <c r="A3800" t="s">
        <v>30</v>
      </c>
      <c r="B3800" t="s">
        <v>40</v>
      </c>
      <c r="C3800" t="s">
        <v>44</v>
      </c>
      <c r="D3800" t="s">
        <v>33</v>
      </c>
      <c r="E3800" s="9">
        <v>14</v>
      </c>
      <c r="F3800" t="str">
        <f t="shared" si="59"/>
        <v>Average Per Device1-in-2September System Peak Day100% Cycling14</v>
      </c>
      <c r="G3800">
        <v>1.1138250000000001</v>
      </c>
      <c r="H3800">
        <v>1.595658</v>
      </c>
      <c r="I3800">
        <v>89.3874</v>
      </c>
      <c r="J3800">
        <v>0.3637242</v>
      </c>
      <c r="K3800">
        <v>0.43350369999999999</v>
      </c>
      <c r="L3800">
        <v>0.48183280000000001</v>
      </c>
      <c r="M3800">
        <v>0.53016180000000002</v>
      </c>
      <c r="N3800">
        <v>0.59994130000000001</v>
      </c>
      <c r="O3800">
        <v>11444</v>
      </c>
    </row>
    <row r="3801" spans="1:15">
      <c r="A3801" t="s">
        <v>52</v>
      </c>
      <c r="B3801" t="s">
        <v>40</v>
      </c>
      <c r="C3801" t="s">
        <v>44</v>
      </c>
      <c r="D3801" t="s">
        <v>33</v>
      </c>
      <c r="E3801" s="9">
        <v>14</v>
      </c>
      <c r="F3801" t="str">
        <f t="shared" si="59"/>
        <v>Aggregate1-in-2September System Peak Day100% Cycling14</v>
      </c>
      <c r="G3801">
        <v>15.713839999999999</v>
      </c>
      <c r="H3801">
        <v>22.51154</v>
      </c>
      <c r="I3801">
        <v>89.3874</v>
      </c>
      <c r="J3801">
        <v>5.1314209999999996</v>
      </c>
      <c r="K3801">
        <v>6.1158700000000001</v>
      </c>
      <c r="L3801">
        <v>6.7976970000000003</v>
      </c>
      <c r="M3801">
        <v>7.4795230000000004</v>
      </c>
      <c r="N3801">
        <v>8.4639720000000001</v>
      </c>
      <c r="O3801">
        <v>11444</v>
      </c>
    </row>
    <row r="3802" spans="1:15">
      <c r="A3802" t="s">
        <v>31</v>
      </c>
      <c r="B3802" t="s">
        <v>40</v>
      </c>
      <c r="C3802" t="s">
        <v>44</v>
      </c>
      <c r="D3802" t="s">
        <v>33</v>
      </c>
      <c r="E3802" s="9">
        <v>15</v>
      </c>
      <c r="F3802" t="str">
        <f t="shared" si="59"/>
        <v>Average Per Ton1-in-2September System Peak Day100% Cycling15</v>
      </c>
      <c r="G3802">
        <v>0.30530489999999999</v>
      </c>
      <c r="H3802">
        <v>0.4768271</v>
      </c>
      <c r="I3802">
        <v>89.203199999999995</v>
      </c>
      <c r="J3802">
        <v>0.12947800000000001</v>
      </c>
      <c r="K3802">
        <v>0.15431800000000001</v>
      </c>
      <c r="L3802">
        <v>0.17152210000000001</v>
      </c>
      <c r="M3802">
        <v>0.18872620000000001</v>
      </c>
      <c r="N3802">
        <v>0.21356620000000001</v>
      </c>
      <c r="O3802">
        <v>11444</v>
      </c>
    </row>
    <row r="3803" spans="1:15">
      <c r="A3803" t="s">
        <v>29</v>
      </c>
      <c r="B3803" t="s">
        <v>40</v>
      </c>
      <c r="C3803" t="s">
        <v>44</v>
      </c>
      <c r="D3803" t="s">
        <v>33</v>
      </c>
      <c r="E3803" s="9">
        <v>15</v>
      </c>
      <c r="F3803" t="str">
        <f t="shared" si="59"/>
        <v>Average Per Premise1-in-2September System Peak Day100% Cycling15</v>
      </c>
      <c r="G3803">
        <v>1.3643080000000001</v>
      </c>
      <c r="H3803">
        <v>2.1307839999999998</v>
      </c>
      <c r="I3803">
        <v>89.203199999999995</v>
      </c>
      <c r="J3803">
        <v>0.57859490000000002</v>
      </c>
      <c r="K3803">
        <v>0.68959669999999995</v>
      </c>
      <c r="L3803">
        <v>0.7664763</v>
      </c>
      <c r="M3803">
        <v>0.84335579999999999</v>
      </c>
      <c r="N3803">
        <v>0.95435760000000003</v>
      </c>
      <c r="O3803">
        <v>11444</v>
      </c>
    </row>
    <row r="3804" spans="1:15">
      <c r="A3804" t="s">
        <v>30</v>
      </c>
      <c r="B3804" t="s">
        <v>40</v>
      </c>
      <c r="C3804" t="s">
        <v>44</v>
      </c>
      <c r="D3804" t="s">
        <v>33</v>
      </c>
      <c r="E3804" s="9">
        <v>15</v>
      </c>
      <c r="F3804" t="str">
        <f t="shared" si="59"/>
        <v>Average Per Device1-in-2September System Peak Day100% Cycling15</v>
      </c>
      <c r="G3804">
        <v>1.106687</v>
      </c>
      <c r="H3804">
        <v>1.7284299999999999</v>
      </c>
      <c r="I3804">
        <v>89.203199999999995</v>
      </c>
      <c r="J3804">
        <v>0.46933940000000002</v>
      </c>
      <c r="K3804">
        <v>0.55938089999999996</v>
      </c>
      <c r="L3804">
        <v>0.6217433</v>
      </c>
      <c r="M3804">
        <v>0.68410579999999999</v>
      </c>
      <c r="N3804">
        <v>0.77414720000000004</v>
      </c>
      <c r="O3804">
        <v>11444</v>
      </c>
    </row>
    <row r="3805" spans="1:15">
      <c r="A3805" t="s">
        <v>52</v>
      </c>
      <c r="B3805" t="s">
        <v>40</v>
      </c>
      <c r="C3805" t="s">
        <v>44</v>
      </c>
      <c r="D3805" t="s">
        <v>33</v>
      </c>
      <c r="E3805" s="9">
        <v>15</v>
      </c>
      <c r="F3805" t="str">
        <f t="shared" si="59"/>
        <v>Aggregate1-in-2September System Peak Day100% Cycling15</v>
      </c>
      <c r="G3805">
        <v>15.61314</v>
      </c>
      <c r="H3805">
        <v>24.384699999999999</v>
      </c>
      <c r="I3805">
        <v>89.203199999999995</v>
      </c>
      <c r="J3805">
        <v>6.6214399999999998</v>
      </c>
      <c r="K3805">
        <v>7.8917450000000002</v>
      </c>
      <c r="L3805">
        <v>8.7715540000000001</v>
      </c>
      <c r="M3805">
        <v>9.6513639999999992</v>
      </c>
      <c r="N3805">
        <v>10.921670000000001</v>
      </c>
      <c r="O3805">
        <v>11444</v>
      </c>
    </row>
    <row r="3806" spans="1:15">
      <c r="A3806" t="s">
        <v>31</v>
      </c>
      <c r="B3806" t="s">
        <v>40</v>
      </c>
      <c r="C3806" t="s">
        <v>44</v>
      </c>
      <c r="D3806" t="s">
        <v>33</v>
      </c>
      <c r="E3806" s="9">
        <v>16</v>
      </c>
      <c r="F3806" t="str">
        <f t="shared" si="59"/>
        <v>Average Per Ton1-in-2September System Peak Day100% Cycling16</v>
      </c>
      <c r="G3806">
        <v>0.3274647</v>
      </c>
      <c r="H3806">
        <v>0.51561299999999999</v>
      </c>
      <c r="I3806">
        <v>88.323499999999996</v>
      </c>
      <c r="J3806">
        <v>0.14202870000000001</v>
      </c>
      <c r="K3806">
        <v>0.1692765</v>
      </c>
      <c r="L3806">
        <v>0.18814829999999999</v>
      </c>
      <c r="M3806">
        <v>0.20702000000000001</v>
      </c>
      <c r="N3806">
        <v>0.2342679</v>
      </c>
      <c r="O3806">
        <v>11444</v>
      </c>
    </row>
    <row r="3807" spans="1:15">
      <c r="A3807" t="s">
        <v>29</v>
      </c>
      <c r="B3807" t="s">
        <v>40</v>
      </c>
      <c r="C3807" t="s">
        <v>44</v>
      </c>
      <c r="D3807" t="s">
        <v>33</v>
      </c>
      <c r="E3807" s="9">
        <v>16</v>
      </c>
      <c r="F3807" t="str">
        <f t="shared" si="59"/>
        <v>Average Per Premise1-in-2September System Peak Day100% Cycling16</v>
      </c>
      <c r="G3807">
        <v>1.463333</v>
      </c>
      <c r="H3807">
        <v>2.304106</v>
      </c>
      <c r="I3807">
        <v>88.323499999999996</v>
      </c>
      <c r="J3807">
        <v>0.63467989999999996</v>
      </c>
      <c r="K3807">
        <v>0.75644149999999999</v>
      </c>
      <c r="L3807">
        <v>0.8407732</v>
      </c>
      <c r="M3807">
        <v>0.92510490000000001</v>
      </c>
      <c r="N3807">
        <v>1.046867</v>
      </c>
      <c r="O3807">
        <v>11444</v>
      </c>
    </row>
    <row r="3808" spans="1:15">
      <c r="A3808" t="s">
        <v>30</v>
      </c>
      <c r="B3808" t="s">
        <v>40</v>
      </c>
      <c r="C3808" t="s">
        <v>44</v>
      </c>
      <c r="D3808" t="s">
        <v>33</v>
      </c>
      <c r="E3808" s="9">
        <v>16</v>
      </c>
      <c r="F3808" t="str">
        <f t="shared" si="59"/>
        <v>Average Per Device1-in-2September System Peak Day100% Cycling16</v>
      </c>
      <c r="G3808">
        <v>1.1870130000000001</v>
      </c>
      <c r="H3808">
        <v>1.869024</v>
      </c>
      <c r="I3808">
        <v>88.323499999999996</v>
      </c>
      <c r="J3808">
        <v>0.51483400000000001</v>
      </c>
      <c r="K3808">
        <v>0.61360340000000002</v>
      </c>
      <c r="L3808">
        <v>0.68201089999999998</v>
      </c>
      <c r="M3808">
        <v>0.75041829999999998</v>
      </c>
      <c r="N3808">
        <v>0.84918780000000005</v>
      </c>
      <c r="O3808">
        <v>11444</v>
      </c>
    </row>
    <row r="3809" spans="1:15">
      <c r="A3809" t="s">
        <v>52</v>
      </c>
      <c r="B3809" t="s">
        <v>40</v>
      </c>
      <c r="C3809" t="s">
        <v>44</v>
      </c>
      <c r="D3809" t="s">
        <v>33</v>
      </c>
      <c r="E3809" s="9">
        <v>16</v>
      </c>
      <c r="F3809" t="str">
        <f t="shared" si="59"/>
        <v>Aggregate1-in-2September System Peak Day100% Cycling16</v>
      </c>
      <c r="G3809">
        <v>16.746379999999998</v>
      </c>
      <c r="H3809">
        <v>26.368189999999998</v>
      </c>
      <c r="I3809">
        <v>88.323499999999996</v>
      </c>
      <c r="J3809">
        <v>7.2632770000000004</v>
      </c>
      <c r="K3809">
        <v>8.6567170000000004</v>
      </c>
      <c r="L3809">
        <v>9.6218090000000007</v>
      </c>
      <c r="M3809">
        <v>10.5869</v>
      </c>
      <c r="N3809">
        <v>11.98034</v>
      </c>
      <c r="O3809">
        <v>11444</v>
      </c>
    </row>
    <row r="3810" spans="1:15">
      <c r="A3810" t="s">
        <v>31</v>
      </c>
      <c r="B3810" t="s">
        <v>40</v>
      </c>
      <c r="C3810" t="s">
        <v>44</v>
      </c>
      <c r="D3810" t="s">
        <v>33</v>
      </c>
      <c r="E3810" s="9">
        <v>17</v>
      </c>
      <c r="F3810" t="str">
        <f t="shared" si="59"/>
        <v>Average Per Ton1-in-2September System Peak Day100% Cycling17</v>
      </c>
      <c r="G3810">
        <v>0.345968</v>
      </c>
      <c r="H3810">
        <v>0.57794400000000001</v>
      </c>
      <c r="I3810">
        <v>87.837900000000005</v>
      </c>
      <c r="J3810">
        <v>0.1751133</v>
      </c>
      <c r="K3810">
        <v>0.20870830000000001</v>
      </c>
      <c r="L3810">
        <v>0.23197609999999999</v>
      </c>
      <c r="M3810">
        <v>0.25524380000000002</v>
      </c>
      <c r="N3810">
        <v>0.28883890000000001</v>
      </c>
      <c r="O3810">
        <v>11444</v>
      </c>
    </row>
    <row r="3811" spans="1:15">
      <c r="A3811" t="s">
        <v>29</v>
      </c>
      <c r="B3811" t="s">
        <v>40</v>
      </c>
      <c r="C3811" t="s">
        <v>44</v>
      </c>
      <c r="D3811" t="s">
        <v>33</v>
      </c>
      <c r="E3811" s="9">
        <v>17</v>
      </c>
      <c r="F3811" t="str">
        <f t="shared" si="59"/>
        <v>Average Per Premise1-in-2September System Peak Day100% Cycling17</v>
      </c>
      <c r="G3811">
        <v>1.5460179999999999</v>
      </c>
      <c r="H3811">
        <v>2.582643</v>
      </c>
      <c r="I3811">
        <v>87.837900000000005</v>
      </c>
      <c r="J3811">
        <v>0.782524</v>
      </c>
      <c r="K3811">
        <v>0.93264910000000001</v>
      </c>
      <c r="L3811">
        <v>1.0366249999999999</v>
      </c>
      <c r="M3811">
        <v>1.140601</v>
      </c>
      <c r="N3811">
        <v>1.290727</v>
      </c>
      <c r="O3811">
        <v>11444</v>
      </c>
    </row>
    <row r="3812" spans="1:15">
      <c r="A3812" t="s">
        <v>30</v>
      </c>
      <c r="B3812" t="s">
        <v>40</v>
      </c>
      <c r="C3812" t="s">
        <v>44</v>
      </c>
      <c r="D3812" t="s">
        <v>33</v>
      </c>
      <c r="E3812" s="9">
        <v>17</v>
      </c>
      <c r="F3812" t="str">
        <f t="shared" si="59"/>
        <v>Average Per Device1-in-2September System Peak Day100% Cycling17</v>
      </c>
      <c r="G3812">
        <v>1.2540849999999999</v>
      </c>
      <c r="H3812">
        <v>2.0949650000000002</v>
      </c>
      <c r="I3812">
        <v>87.837900000000005</v>
      </c>
      <c r="J3812">
        <v>0.63476080000000001</v>
      </c>
      <c r="K3812">
        <v>0.75653789999999999</v>
      </c>
      <c r="L3812">
        <v>0.84088030000000002</v>
      </c>
      <c r="M3812">
        <v>0.92522269999999995</v>
      </c>
      <c r="N3812">
        <v>1.0469999999999999</v>
      </c>
      <c r="O3812">
        <v>11444</v>
      </c>
    </row>
    <row r="3813" spans="1:15">
      <c r="A3813" t="s">
        <v>52</v>
      </c>
      <c r="B3813" t="s">
        <v>40</v>
      </c>
      <c r="C3813" t="s">
        <v>44</v>
      </c>
      <c r="D3813" t="s">
        <v>33</v>
      </c>
      <c r="E3813" s="9">
        <v>17</v>
      </c>
      <c r="F3813" t="str">
        <f t="shared" si="59"/>
        <v>Aggregate1-in-2September System Peak Day100% Cycling17</v>
      </c>
      <c r="G3813">
        <v>17.692630000000001</v>
      </c>
      <c r="H3813">
        <v>29.555769999999999</v>
      </c>
      <c r="I3813">
        <v>87.837900000000005</v>
      </c>
      <c r="J3813">
        <v>8.9552049999999994</v>
      </c>
      <c r="K3813">
        <v>10.67324</v>
      </c>
      <c r="L3813">
        <v>11.86314</v>
      </c>
      <c r="M3813">
        <v>13.053039999999999</v>
      </c>
      <c r="N3813">
        <v>14.77107</v>
      </c>
      <c r="O3813">
        <v>11444</v>
      </c>
    </row>
    <row r="3814" spans="1:15">
      <c r="A3814" t="s">
        <v>31</v>
      </c>
      <c r="B3814" t="s">
        <v>40</v>
      </c>
      <c r="C3814" t="s">
        <v>44</v>
      </c>
      <c r="D3814" t="s">
        <v>33</v>
      </c>
      <c r="E3814" s="9">
        <v>18</v>
      </c>
      <c r="F3814" t="str">
        <f t="shared" si="59"/>
        <v>Average Per Ton1-in-2September System Peak Day100% Cycling18</v>
      </c>
      <c r="G3814">
        <v>0.43924170000000001</v>
      </c>
      <c r="H3814">
        <v>0.62372530000000004</v>
      </c>
      <c r="I3814">
        <v>85.082899999999995</v>
      </c>
      <c r="J3814">
        <v>0.13926230000000001</v>
      </c>
      <c r="K3814">
        <v>0.1659794</v>
      </c>
      <c r="L3814">
        <v>0.1844836</v>
      </c>
      <c r="M3814">
        <v>0.2029878</v>
      </c>
      <c r="N3814">
        <v>0.22970489999999999</v>
      </c>
      <c r="O3814">
        <v>11444</v>
      </c>
    </row>
    <row r="3815" spans="1:15">
      <c r="A3815" t="s">
        <v>29</v>
      </c>
      <c r="B3815" t="s">
        <v>40</v>
      </c>
      <c r="C3815" t="s">
        <v>44</v>
      </c>
      <c r="D3815" t="s">
        <v>33</v>
      </c>
      <c r="E3815" s="9">
        <v>18</v>
      </c>
      <c r="F3815" t="str">
        <f t="shared" si="59"/>
        <v>Average Per Premise1-in-2September System Peak Day100% Cycling18</v>
      </c>
      <c r="G3815">
        <v>1.962828</v>
      </c>
      <c r="H3815">
        <v>2.7872249999999998</v>
      </c>
      <c r="I3815">
        <v>85.082899999999995</v>
      </c>
      <c r="J3815">
        <v>0.62231789999999998</v>
      </c>
      <c r="K3815">
        <v>0.74170780000000003</v>
      </c>
      <c r="L3815">
        <v>0.82439689999999999</v>
      </c>
      <c r="M3815">
        <v>0.90708610000000001</v>
      </c>
      <c r="N3815">
        <v>1.0264759999999999</v>
      </c>
      <c r="O3815">
        <v>11444</v>
      </c>
    </row>
    <row r="3816" spans="1:15">
      <c r="A3816" t="s">
        <v>30</v>
      </c>
      <c r="B3816" t="s">
        <v>40</v>
      </c>
      <c r="C3816" t="s">
        <v>44</v>
      </c>
      <c r="D3816" t="s">
        <v>33</v>
      </c>
      <c r="E3816" s="9">
        <v>18</v>
      </c>
      <c r="F3816" t="str">
        <f t="shared" si="59"/>
        <v>Average Per Device1-in-2September System Peak Day100% Cycling18</v>
      </c>
      <c r="G3816">
        <v>1.5921890000000001</v>
      </c>
      <c r="H3816">
        <v>2.2609159999999999</v>
      </c>
      <c r="I3816">
        <v>85.082899999999995</v>
      </c>
      <c r="J3816">
        <v>0.50480619999999998</v>
      </c>
      <c r="K3816">
        <v>0.60165190000000002</v>
      </c>
      <c r="L3816">
        <v>0.66872690000000001</v>
      </c>
      <c r="M3816">
        <v>0.73580190000000001</v>
      </c>
      <c r="N3816">
        <v>0.83264760000000004</v>
      </c>
      <c r="O3816">
        <v>11444</v>
      </c>
    </row>
    <row r="3817" spans="1:15">
      <c r="A3817" t="s">
        <v>52</v>
      </c>
      <c r="B3817" t="s">
        <v>40</v>
      </c>
      <c r="C3817" t="s">
        <v>44</v>
      </c>
      <c r="D3817" t="s">
        <v>33</v>
      </c>
      <c r="E3817" s="9">
        <v>18</v>
      </c>
      <c r="F3817" t="str">
        <f t="shared" si="59"/>
        <v>Aggregate1-in-2September System Peak Day100% Cycling18</v>
      </c>
      <c r="G3817">
        <v>22.462599999999998</v>
      </c>
      <c r="H3817">
        <v>31.896999999999998</v>
      </c>
      <c r="I3817">
        <v>85.082899999999995</v>
      </c>
      <c r="J3817">
        <v>7.1218060000000003</v>
      </c>
      <c r="K3817">
        <v>8.4881049999999991</v>
      </c>
      <c r="L3817">
        <v>9.4343990000000009</v>
      </c>
      <c r="M3817">
        <v>10.38069</v>
      </c>
      <c r="N3817">
        <v>11.74699</v>
      </c>
      <c r="O3817">
        <v>11444</v>
      </c>
    </row>
    <row r="3818" spans="1:15">
      <c r="A3818" t="s">
        <v>31</v>
      </c>
      <c r="B3818" t="s">
        <v>40</v>
      </c>
      <c r="C3818" t="s">
        <v>44</v>
      </c>
      <c r="D3818" t="s">
        <v>33</v>
      </c>
      <c r="E3818" s="9">
        <v>19</v>
      </c>
      <c r="F3818" t="str">
        <f t="shared" si="59"/>
        <v>Average Per Ton1-in-2September System Peak Day100% Cycling19</v>
      </c>
      <c r="G3818">
        <v>0.60808059999999997</v>
      </c>
      <c r="H3818">
        <v>0.62949869999999997</v>
      </c>
      <c r="I3818">
        <v>81.208100000000002</v>
      </c>
      <c r="J3818">
        <v>0</v>
      </c>
      <c r="K3818">
        <v>0</v>
      </c>
      <c r="L3818">
        <v>0</v>
      </c>
      <c r="M3818">
        <v>0</v>
      </c>
      <c r="N3818">
        <v>0</v>
      </c>
      <c r="O3818">
        <v>11444</v>
      </c>
    </row>
    <row r="3819" spans="1:15">
      <c r="A3819" t="s">
        <v>29</v>
      </c>
      <c r="B3819" t="s">
        <v>40</v>
      </c>
      <c r="C3819" t="s">
        <v>44</v>
      </c>
      <c r="D3819" t="s">
        <v>33</v>
      </c>
      <c r="E3819" s="9">
        <v>19</v>
      </c>
      <c r="F3819" t="str">
        <f t="shared" si="59"/>
        <v>Average Per Premise1-in-2September System Peak Day100% Cycling19</v>
      </c>
      <c r="G3819">
        <v>2.717314</v>
      </c>
      <c r="H3819">
        <v>2.813024</v>
      </c>
      <c r="I3819">
        <v>81.208100000000002</v>
      </c>
      <c r="J3819">
        <v>0</v>
      </c>
      <c r="K3819">
        <v>0</v>
      </c>
      <c r="L3819">
        <v>0</v>
      </c>
      <c r="M3819">
        <v>0</v>
      </c>
      <c r="N3819">
        <v>0</v>
      </c>
      <c r="O3819">
        <v>11444</v>
      </c>
    </row>
    <row r="3820" spans="1:15">
      <c r="A3820" t="s">
        <v>30</v>
      </c>
      <c r="B3820" t="s">
        <v>40</v>
      </c>
      <c r="C3820" t="s">
        <v>44</v>
      </c>
      <c r="D3820" t="s">
        <v>33</v>
      </c>
      <c r="E3820" s="9">
        <v>19</v>
      </c>
      <c r="F3820" t="str">
        <f t="shared" si="59"/>
        <v>Average Per Device1-in-2September System Peak Day100% Cycling19</v>
      </c>
      <c r="G3820">
        <v>2.2042060000000001</v>
      </c>
      <c r="H3820">
        <v>2.281844</v>
      </c>
      <c r="I3820">
        <v>81.208100000000002</v>
      </c>
      <c r="J3820">
        <v>0</v>
      </c>
      <c r="K3820">
        <v>0</v>
      </c>
      <c r="L3820">
        <v>0</v>
      </c>
      <c r="M3820">
        <v>0</v>
      </c>
      <c r="N3820">
        <v>0</v>
      </c>
      <c r="O3820">
        <v>11444</v>
      </c>
    </row>
    <row r="3821" spans="1:15">
      <c r="A3821" t="s">
        <v>52</v>
      </c>
      <c r="B3821" t="s">
        <v>40</v>
      </c>
      <c r="C3821" t="s">
        <v>44</v>
      </c>
      <c r="D3821" t="s">
        <v>33</v>
      </c>
      <c r="E3821" s="9">
        <v>19</v>
      </c>
      <c r="F3821" t="str">
        <f t="shared" si="59"/>
        <v>Aggregate1-in-2September System Peak Day100% Cycling19</v>
      </c>
      <c r="G3821">
        <v>31.09694</v>
      </c>
      <c r="H3821">
        <v>32.192250000000001</v>
      </c>
      <c r="I3821">
        <v>81.208100000000002</v>
      </c>
      <c r="J3821">
        <v>0</v>
      </c>
      <c r="K3821">
        <v>0</v>
      </c>
      <c r="L3821">
        <v>0</v>
      </c>
      <c r="M3821">
        <v>0</v>
      </c>
      <c r="N3821">
        <v>0</v>
      </c>
      <c r="O3821">
        <v>11444</v>
      </c>
    </row>
    <row r="3822" spans="1:15">
      <c r="A3822" t="s">
        <v>31</v>
      </c>
      <c r="B3822" t="s">
        <v>40</v>
      </c>
      <c r="C3822" t="s">
        <v>44</v>
      </c>
      <c r="D3822" t="s">
        <v>33</v>
      </c>
      <c r="E3822" s="9">
        <v>20</v>
      </c>
      <c r="F3822" t="str">
        <f t="shared" si="59"/>
        <v>Average Per Ton1-in-2September System Peak Day100% Cycling20</v>
      </c>
      <c r="G3822">
        <v>0.69303720000000002</v>
      </c>
      <c r="H3822">
        <v>0.60054790000000002</v>
      </c>
      <c r="I3822">
        <v>77.949100000000001</v>
      </c>
      <c r="J3822">
        <v>0</v>
      </c>
      <c r="K3822">
        <v>0</v>
      </c>
      <c r="L3822">
        <v>0</v>
      </c>
      <c r="M3822">
        <v>0</v>
      </c>
      <c r="N3822">
        <v>0</v>
      </c>
      <c r="O3822">
        <v>11444</v>
      </c>
    </row>
    <row r="3823" spans="1:15">
      <c r="A3823" t="s">
        <v>29</v>
      </c>
      <c r="B3823" t="s">
        <v>40</v>
      </c>
      <c r="C3823" t="s">
        <v>44</v>
      </c>
      <c r="D3823" t="s">
        <v>33</v>
      </c>
      <c r="E3823" s="9">
        <v>20</v>
      </c>
      <c r="F3823" t="str">
        <f t="shared" si="59"/>
        <v>Average Per Premise1-in-2September System Peak Day100% Cycling20</v>
      </c>
      <c r="G3823">
        <v>3.0969570000000002</v>
      </c>
      <c r="H3823">
        <v>2.6836519999999999</v>
      </c>
      <c r="I3823">
        <v>77.949100000000001</v>
      </c>
      <c r="J3823">
        <v>0</v>
      </c>
      <c r="K3823">
        <v>0</v>
      </c>
      <c r="L3823">
        <v>0</v>
      </c>
      <c r="M3823">
        <v>0</v>
      </c>
      <c r="N3823">
        <v>0</v>
      </c>
      <c r="O3823">
        <v>11444</v>
      </c>
    </row>
    <row r="3824" spans="1:15">
      <c r="A3824" t="s">
        <v>30</v>
      </c>
      <c r="B3824" t="s">
        <v>40</v>
      </c>
      <c r="C3824" t="s">
        <v>44</v>
      </c>
      <c r="D3824" t="s">
        <v>33</v>
      </c>
      <c r="E3824" s="9">
        <v>20</v>
      </c>
      <c r="F3824" t="str">
        <f t="shared" si="59"/>
        <v>Average Per Device1-in-2September System Peak Day100% Cycling20</v>
      </c>
      <c r="G3824">
        <v>2.5121609999999999</v>
      </c>
      <c r="H3824">
        <v>2.176901</v>
      </c>
      <c r="I3824">
        <v>77.949100000000001</v>
      </c>
      <c r="J3824">
        <v>0</v>
      </c>
      <c r="K3824">
        <v>0</v>
      </c>
      <c r="L3824">
        <v>0</v>
      </c>
      <c r="M3824">
        <v>0</v>
      </c>
      <c r="N3824">
        <v>0</v>
      </c>
      <c r="O3824">
        <v>11444</v>
      </c>
    </row>
    <row r="3825" spans="1:15">
      <c r="A3825" t="s">
        <v>52</v>
      </c>
      <c r="B3825" t="s">
        <v>40</v>
      </c>
      <c r="C3825" t="s">
        <v>44</v>
      </c>
      <c r="D3825" t="s">
        <v>33</v>
      </c>
      <c r="E3825" s="9">
        <v>20</v>
      </c>
      <c r="F3825" t="str">
        <f t="shared" si="59"/>
        <v>Aggregate1-in-2September System Peak Day100% Cycling20</v>
      </c>
      <c r="G3825">
        <v>35.441569999999999</v>
      </c>
      <c r="H3825">
        <v>30.71172</v>
      </c>
      <c r="I3825">
        <v>77.949100000000001</v>
      </c>
      <c r="J3825">
        <v>0</v>
      </c>
      <c r="K3825">
        <v>0</v>
      </c>
      <c r="L3825">
        <v>0</v>
      </c>
      <c r="M3825">
        <v>0</v>
      </c>
      <c r="N3825">
        <v>0</v>
      </c>
      <c r="O3825">
        <v>11444</v>
      </c>
    </row>
    <row r="3826" spans="1:15">
      <c r="A3826" t="s">
        <v>31</v>
      </c>
      <c r="B3826" t="s">
        <v>40</v>
      </c>
      <c r="C3826" t="s">
        <v>44</v>
      </c>
      <c r="D3826" t="s">
        <v>33</v>
      </c>
      <c r="E3826" s="9">
        <v>21</v>
      </c>
      <c r="F3826" t="str">
        <f t="shared" si="59"/>
        <v>Average Per Ton1-in-2September System Peak Day100% Cycling21</v>
      </c>
      <c r="G3826">
        <v>0.6882064</v>
      </c>
      <c r="H3826">
        <v>0.59190350000000003</v>
      </c>
      <c r="I3826">
        <v>75.757199999999997</v>
      </c>
      <c r="J3826">
        <v>0</v>
      </c>
      <c r="K3826">
        <v>0</v>
      </c>
      <c r="L3826">
        <v>0</v>
      </c>
      <c r="M3826">
        <v>0</v>
      </c>
      <c r="N3826">
        <v>0</v>
      </c>
      <c r="O3826">
        <v>11444</v>
      </c>
    </row>
    <row r="3827" spans="1:15">
      <c r="A3827" t="s">
        <v>29</v>
      </c>
      <c r="B3827" t="s">
        <v>40</v>
      </c>
      <c r="C3827" t="s">
        <v>44</v>
      </c>
      <c r="D3827" t="s">
        <v>33</v>
      </c>
      <c r="E3827" s="9">
        <v>21</v>
      </c>
      <c r="F3827" t="str">
        <f t="shared" si="59"/>
        <v>Average Per Premise1-in-2September System Peak Day100% Cycling21</v>
      </c>
      <c r="G3827">
        <v>3.0753699999999999</v>
      </c>
      <c r="H3827">
        <v>2.6450230000000001</v>
      </c>
      <c r="I3827">
        <v>75.757199999999997</v>
      </c>
      <c r="J3827">
        <v>0</v>
      </c>
      <c r="K3827">
        <v>0</v>
      </c>
      <c r="L3827">
        <v>0</v>
      </c>
      <c r="M3827">
        <v>0</v>
      </c>
      <c r="N3827">
        <v>0</v>
      </c>
      <c r="O3827">
        <v>11444</v>
      </c>
    </row>
    <row r="3828" spans="1:15">
      <c r="A3828" t="s">
        <v>30</v>
      </c>
      <c r="B3828" t="s">
        <v>40</v>
      </c>
      <c r="C3828" t="s">
        <v>44</v>
      </c>
      <c r="D3828" t="s">
        <v>33</v>
      </c>
      <c r="E3828" s="9">
        <v>21</v>
      </c>
      <c r="F3828" t="str">
        <f t="shared" si="59"/>
        <v>Average Per Device1-in-2September System Peak Day100% Cycling21</v>
      </c>
      <c r="G3828">
        <v>2.4946510000000002</v>
      </c>
      <c r="H3828">
        <v>2.1455660000000001</v>
      </c>
      <c r="I3828">
        <v>75.757199999999997</v>
      </c>
      <c r="J3828">
        <v>0</v>
      </c>
      <c r="K3828">
        <v>0</v>
      </c>
      <c r="L3828">
        <v>0</v>
      </c>
      <c r="M3828">
        <v>0</v>
      </c>
      <c r="N3828">
        <v>0</v>
      </c>
      <c r="O3828">
        <v>11444</v>
      </c>
    </row>
    <row r="3829" spans="1:15">
      <c r="A3829" t="s">
        <v>52</v>
      </c>
      <c r="B3829" t="s">
        <v>40</v>
      </c>
      <c r="C3829" t="s">
        <v>44</v>
      </c>
      <c r="D3829" t="s">
        <v>33</v>
      </c>
      <c r="E3829" s="9">
        <v>21</v>
      </c>
      <c r="F3829" t="str">
        <f t="shared" si="59"/>
        <v>Aggregate1-in-2September System Peak Day100% Cycling21</v>
      </c>
      <c r="G3829">
        <v>35.19453</v>
      </c>
      <c r="H3829">
        <v>30.269649999999999</v>
      </c>
      <c r="I3829">
        <v>75.757199999999997</v>
      </c>
      <c r="J3829">
        <v>0</v>
      </c>
      <c r="K3829">
        <v>0</v>
      </c>
      <c r="L3829">
        <v>0</v>
      </c>
      <c r="M3829">
        <v>0</v>
      </c>
      <c r="N3829">
        <v>0</v>
      </c>
      <c r="O3829">
        <v>11444</v>
      </c>
    </row>
    <row r="3830" spans="1:15">
      <c r="A3830" t="s">
        <v>31</v>
      </c>
      <c r="B3830" t="s">
        <v>40</v>
      </c>
      <c r="C3830" t="s">
        <v>44</v>
      </c>
      <c r="D3830" t="s">
        <v>33</v>
      </c>
      <c r="E3830" s="9">
        <v>22</v>
      </c>
      <c r="F3830" t="str">
        <f t="shared" si="59"/>
        <v>Average Per Ton1-in-2September System Peak Day100% Cycling22</v>
      </c>
      <c r="G3830">
        <v>0.60403790000000002</v>
      </c>
      <c r="H3830">
        <v>0.53278550000000002</v>
      </c>
      <c r="I3830">
        <v>74.477999999999994</v>
      </c>
      <c r="J3830">
        <v>0</v>
      </c>
      <c r="K3830">
        <v>0</v>
      </c>
      <c r="L3830">
        <v>0</v>
      </c>
      <c r="M3830">
        <v>0</v>
      </c>
      <c r="N3830">
        <v>0</v>
      </c>
      <c r="O3830">
        <v>11444</v>
      </c>
    </row>
    <row r="3831" spans="1:15">
      <c r="A3831" t="s">
        <v>29</v>
      </c>
      <c r="B3831" t="s">
        <v>40</v>
      </c>
      <c r="C3831" t="s">
        <v>44</v>
      </c>
      <c r="D3831" t="s">
        <v>33</v>
      </c>
      <c r="E3831" s="9">
        <v>22</v>
      </c>
      <c r="F3831" t="str">
        <f t="shared" si="59"/>
        <v>Average Per Premise1-in-2September System Peak Day100% Cycling22</v>
      </c>
      <c r="G3831">
        <v>2.6992479999999999</v>
      </c>
      <c r="H3831">
        <v>2.3808440000000002</v>
      </c>
      <c r="I3831">
        <v>74.477999999999994</v>
      </c>
      <c r="J3831">
        <v>0</v>
      </c>
      <c r="K3831">
        <v>0</v>
      </c>
      <c r="L3831">
        <v>0</v>
      </c>
      <c r="M3831">
        <v>0</v>
      </c>
      <c r="N3831">
        <v>0</v>
      </c>
      <c r="O3831">
        <v>11444</v>
      </c>
    </row>
    <row r="3832" spans="1:15">
      <c r="A3832" t="s">
        <v>30</v>
      </c>
      <c r="B3832" t="s">
        <v>40</v>
      </c>
      <c r="C3832" t="s">
        <v>44</v>
      </c>
      <c r="D3832" t="s">
        <v>33</v>
      </c>
      <c r="E3832" s="9">
        <v>22</v>
      </c>
      <c r="F3832" t="str">
        <f t="shared" si="59"/>
        <v>Average Per Device1-in-2September System Peak Day100% Cycling22</v>
      </c>
      <c r="G3832">
        <v>2.1895519999999999</v>
      </c>
      <c r="H3832">
        <v>1.9312720000000001</v>
      </c>
      <c r="I3832">
        <v>74.477999999999994</v>
      </c>
      <c r="J3832">
        <v>0</v>
      </c>
      <c r="K3832">
        <v>0</v>
      </c>
      <c r="L3832">
        <v>0</v>
      </c>
      <c r="M3832">
        <v>0</v>
      </c>
      <c r="N3832">
        <v>0</v>
      </c>
      <c r="O3832">
        <v>11444</v>
      </c>
    </row>
    <row r="3833" spans="1:15">
      <c r="A3833" t="s">
        <v>52</v>
      </c>
      <c r="B3833" t="s">
        <v>40</v>
      </c>
      <c r="C3833" t="s">
        <v>44</v>
      </c>
      <c r="D3833" t="s">
        <v>33</v>
      </c>
      <c r="E3833" s="9">
        <v>22</v>
      </c>
      <c r="F3833" t="str">
        <f t="shared" si="59"/>
        <v>Aggregate1-in-2September System Peak Day100% Cycling22</v>
      </c>
      <c r="G3833">
        <v>30.8902</v>
      </c>
      <c r="H3833">
        <v>27.246379999999998</v>
      </c>
      <c r="I3833">
        <v>74.477999999999994</v>
      </c>
      <c r="J3833">
        <v>0</v>
      </c>
      <c r="K3833">
        <v>0</v>
      </c>
      <c r="L3833">
        <v>0</v>
      </c>
      <c r="M3833">
        <v>0</v>
      </c>
      <c r="N3833">
        <v>0</v>
      </c>
      <c r="O3833">
        <v>11444</v>
      </c>
    </row>
    <row r="3834" spans="1:15">
      <c r="A3834" t="s">
        <v>31</v>
      </c>
      <c r="B3834" t="s">
        <v>40</v>
      </c>
      <c r="C3834" t="s">
        <v>44</v>
      </c>
      <c r="D3834" t="s">
        <v>33</v>
      </c>
      <c r="E3834" s="9">
        <v>23</v>
      </c>
      <c r="F3834" t="str">
        <f t="shared" si="59"/>
        <v>Average Per Ton1-in-2September System Peak Day100% Cycling23</v>
      </c>
      <c r="G3834">
        <v>0.4900275</v>
      </c>
      <c r="H3834">
        <v>0.44277539999999999</v>
      </c>
      <c r="I3834">
        <v>72.550200000000004</v>
      </c>
      <c r="J3834">
        <v>0</v>
      </c>
      <c r="K3834">
        <v>0</v>
      </c>
      <c r="L3834">
        <v>0</v>
      </c>
      <c r="M3834">
        <v>0</v>
      </c>
      <c r="N3834">
        <v>0</v>
      </c>
      <c r="O3834">
        <v>11444</v>
      </c>
    </row>
    <row r="3835" spans="1:15">
      <c r="A3835" t="s">
        <v>29</v>
      </c>
      <c r="B3835" t="s">
        <v>40</v>
      </c>
      <c r="C3835" t="s">
        <v>44</v>
      </c>
      <c r="D3835" t="s">
        <v>33</v>
      </c>
      <c r="E3835" s="9">
        <v>23</v>
      </c>
      <c r="F3835" t="str">
        <f t="shared" si="59"/>
        <v>Average Per Premise1-in-2September System Peak Day100% Cycling23</v>
      </c>
      <c r="G3835">
        <v>2.1897730000000002</v>
      </c>
      <c r="H3835">
        <v>1.978618</v>
      </c>
      <c r="I3835">
        <v>72.550200000000004</v>
      </c>
      <c r="J3835">
        <v>0</v>
      </c>
      <c r="K3835">
        <v>0</v>
      </c>
      <c r="L3835">
        <v>0</v>
      </c>
      <c r="M3835">
        <v>0</v>
      </c>
      <c r="N3835">
        <v>0</v>
      </c>
      <c r="O3835">
        <v>11444</v>
      </c>
    </row>
    <row r="3836" spans="1:15">
      <c r="A3836" t="s">
        <v>30</v>
      </c>
      <c r="B3836" t="s">
        <v>40</v>
      </c>
      <c r="C3836" t="s">
        <v>44</v>
      </c>
      <c r="D3836" t="s">
        <v>33</v>
      </c>
      <c r="E3836" s="9">
        <v>23</v>
      </c>
      <c r="F3836" t="str">
        <f t="shared" si="59"/>
        <v>Average Per Device1-in-2September System Peak Day100% Cycling23</v>
      </c>
      <c r="G3836">
        <v>1.7762800000000001</v>
      </c>
      <c r="H3836">
        <v>1.6049979999999999</v>
      </c>
      <c r="I3836">
        <v>72.550200000000004</v>
      </c>
      <c r="J3836">
        <v>0</v>
      </c>
      <c r="K3836">
        <v>0</v>
      </c>
      <c r="L3836">
        <v>0</v>
      </c>
      <c r="M3836">
        <v>0</v>
      </c>
      <c r="N3836">
        <v>0</v>
      </c>
      <c r="O3836">
        <v>11444</v>
      </c>
    </row>
    <row r="3837" spans="1:15">
      <c r="A3837" t="s">
        <v>52</v>
      </c>
      <c r="B3837" t="s">
        <v>40</v>
      </c>
      <c r="C3837" t="s">
        <v>44</v>
      </c>
      <c r="D3837" t="s">
        <v>33</v>
      </c>
      <c r="E3837" s="9">
        <v>23</v>
      </c>
      <c r="F3837" t="str">
        <f t="shared" si="59"/>
        <v>Aggregate1-in-2September System Peak Day100% Cycling23</v>
      </c>
      <c r="G3837">
        <v>25.059760000000001</v>
      </c>
      <c r="H3837">
        <v>22.64331</v>
      </c>
      <c r="I3837">
        <v>72.550200000000004</v>
      </c>
      <c r="J3837">
        <v>0</v>
      </c>
      <c r="K3837">
        <v>0</v>
      </c>
      <c r="L3837">
        <v>0</v>
      </c>
      <c r="M3837">
        <v>0</v>
      </c>
      <c r="N3837">
        <v>0</v>
      </c>
      <c r="O3837">
        <v>11444</v>
      </c>
    </row>
    <row r="3838" spans="1:15">
      <c r="A3838" t="s">
        <v>31</v>
      </c>
      <c r="B3838" t="s">
        <v>40</v>
      </c>
      <c r="C3838" t="s">
        <v>44</v>
      </c>
      <c r="D3838" t="s">
        <v>33</v>
      </c>
      <c r="E3838" s="9">
        <v>24</v>
      </c>
      <c r="F3838" t="str">
        <f t="shared" si="59"/>
        <v>Average Per Ton1-in-2September System Peak Day100% Cycling24</v>
      </c>
      <c r="G3838">
        <v>0.3816174</v>
      </c>
      <c r="H3838">
        <v>0.35364200000000001</v>
      </c>
      <c r="I3838">
        <v>71.986400000000003</v>
      </c>
      <c r="J3838">
        <v>0</v>
      </c>
      <c r="K3838">
        <v>0</v>
      </c>
      <c r="L3838">
        <v>0</v>
      </c>
      <c r="M3838">
        <v>0</v>
      </c>
      <c r="N3838">
        <v>0</v>
      </c>
      <c r="O3838">
        <v>11444</v>
      </c>
    </row>
    <row r="3839" spans="1:15">
      <c r="A3839" t="s">
        <v>29</v>
      </c>
      <c r="B3839" t="s">
        <v>40</v>
      </c>
      <c r="C3839" t="s">
        <v>44</v>
      </c>
      <c r="D3839" t="s">
        <v>33</v>
      </c>
      <c r="E3839" s="9">
        <v>24</v>
      </c>
      <c r="F3839" t="str">
        <f t="shared" si="59"/>
        <v>Average Per Premise1-in-2September System Peak Day100% Cycling24</v>
      </c>
      <c r="G3839">
        <v>1.7053240000000001</v>
      </c>
      <c r="H3839">
        <v>1.580311</v>
      </c>
      <c r="I3839">
        <v>71.986400000000003</v>
      </c>
      <c r="J3839">
        <v>0</v>
      </c>
      <c r="K3839">
        <v>0</v>
      </c>
      <c r="L3839">
        <v>0</v>
      </c>
      <c r="M3839">
        <v>0</v>
      </c>
      <c r="N3839">
        <v>0</v>
      </c>
      <c r="O3839">
        <v>11444</v>
      </c>
    </row>
    <row r="3840" spans="1:15">
      <c r="A3840" t="s">
        <v>30</v>
      </c>
      <c r="B3840" t="s">
        <v>40</v>
      </c>
      <c r="C3840" t="s">
        <v>44</v>
      </c>
      <c r="D3840" t="s">
        <v>33</v>
      </c>
      <c r="E3840" s="9">
        <v>24</v>
      </c>
      <c r="F3840" t="str">
        <f t="shared" si="59"/>
        <v>Average Per Device1-in-2September System Peak Day100% Cycling24</v>
      </c>
      <c r="G3840">
        <v>1.3833089999999999</v>
      </c>
      <c r="H3840">
        <v>1.2819020000000001</v>
      </c>
      <c r="I3840">
        <v>71.986400000000003</v>
      </c>
      <c r="J3840">
        <v>0</v>
      </c>
      <c r="K3840">
        <v>0</v>
      </c>
      <c r="L3840">
        <v>0</v>
      </c>
      <c r="M3840">
        <v>0</v>
      </c>
      <c r="N3840">
        <v>0</v>
      </c>
      <c r="O3840">
        <v>11444</v>
      </c>
    </row>
    <row r="3841" spans="1:15">
      <c r="A3841" t="s">
        <v>52</v>
      </c>
      <c r="B3841" t="s">
        <v>40</v>
      </c>
      <c r="C3841" t="s">
        <v>44</v>
      </c>
      <c r="D3841" t="s">
        <v>33</v>
      </c>
      <c r="E3841" s="9">
        <v>24</v>
      </c>
      <c r="F3841" t="str">
        <f t="shared" si="59"/>
        <v>Aggregate1-in-2September System Peak Day100% Cycling24</v>
      </c>
      <c r="G3841">
        <v>19.515720000000002</v>
      </c>
      <c r="H3841">
        <v>18.085080000000001</v>
      </c>
      <c r="I3841">
        <v>71.986400000000003</v>
      </c>
      <c r="J3841">
        <v>0</v>
      </c>
      <c r="K3841">
        <v>0</v>
      </c>
      <c r="L3841">
        <v>0</v>
      </c>
      <c r="M3841">
        <v>0</v>
      </c>
      <c r="N3841">
        <v>0</v>
      </c>
      <c r="O3841">
        <v>11444</v>
      </c>
    </row>
    <row r="3842" spans="1:15">
      <c r="A3842" t="s">
        <v>31</v>
      </c>
      <c r="B3842" t="s">
        <v>40</v>
      </c>
      <c r="C3842" t="s">
        <v>44</v>
      </c>
      <c r="D3842" t="s">
        <v>32</v>
      </c>
      <c r="E3842" s="9">
        <v>1</v>
      </c>
      <c r="F3842" t="str">
        <f t="shared" si="59"/>
        <v>Average Per Ton1-in-2September System Peak Day50% Cycling1</v>
      </c>
      <c r="G3842">
        <v>0.34403430000000002</v>
      </c>
      <c r="H3842">
        <v>0.34403430000000002</v>
      </c>
      <c r="I3842">
        <v>72.599400000000003</v>
      </c>
      <c r="J3842">
        <v>0</v>
      </c>
      <c r="K3842">
        <v>0</v>
      </c>
      <c r="L3842">
        <v>0</v>
      </c>
      <c r="M3842">
        <v>0</v>
      </c>
      <c r="N3842">
        <v>0</v>
      </c>
      <c r="O3842">
        <v>12158</v>
      </c>
    </row>
    <row r="3843" spans="1:15">
      <c r="A3843" t="s">
        <v>29</v>
      </c>
      <c r="B3843" t="s">
        <v>40</v>
      </c>
      <c r="C3843" t="s">
        <v>44</v>
      </c>
      <c r="D3843" t="s">
        <v>32</v>
      </c>
      <c r="E3843" s="9">
        <v>1</v>
      </c>
      <c r="F3843" t="str">
        <f t="shared" ref="F3843:F3906" si="60">CONCATENATE(A3843,B3843,C3843,D3843,E3843)</f>
        <v>Average Per Premise1-in-2September System Peak Day50% Cycling1</v>
      </c>
      <c r="G3843">
        <v>1.4157919999999999</v>
      </c>
      <c r="H3843">
        <v>1.4157919999999999</v>
      </c>
      <c r="I3843">
        <v>72.599400000000003</v>
      </c>
      <c r="J3843">
        <v>0</v>
      </c>
      <c r="K3843">
        <v>0</v>
      </c>
      <c r="L3843">
        <v>0</v>
      </c>
      <c r="M3843">
        <v>0</v>
      </c>
      <c r="N3843">
        <v>0</v>
      </c>
      <c r="O3843">
        <v>12158</v>
      </c>
    </row>
    <row r="3844" spans="1:15">
      <c r="A3844" t="s">
        <v>30</v>
      </c>
      <c r="B3844" t="s">
        <v>40</v>
      </c>
      <c r="C3844" t="s">
        <v>44</v>
      </c>
      <c r="D3844" t="s">
        <v>32</v>
      </c>
      <c r="E3844" s="9">
        <v>1</v>
      </c>
      <c r="F3844" t="str">
        <f t="shared" si="60"/>
        <v>Average Per Device1-in-2September System Peak Day50% Cycling1</v>
      </c>
      <c r="G3844">
        <v>1.2045630000000001</v>
      </c>
      <c r="H3844">
        <v>1.2045630000000001</v>
      </c>
      <c r="I3844">
        <v>72.599400000000003</v>
      </c>
      <c r="J3844">
        <v>0</v>
      </c>
      <c r="K3844">
        <v>0</v>
      </c>
      <c r="L3844">
        <v>0</v>
      </c>
      <c r="M3844">
        <v>0</v>
      </c>
      <c r="N3844">
        <v>0</v>
      </c>
      <c r="O3844">
        <v>12158</v>
      </c>
    </row>
    <row r="3845" spans="1:15">
      <c r="A3845" t="s">
        <v>52</v>
      </c>
      <c r="B3845" t="s">
        <v>40</v>
      </c>
      <c r="C3845" t="s">
        <v>44</v>
      </c>
      <c r="D3845" t="s">
        <v>32</v>
      </c>
      <c r="E3845" s="9">
        <v>1</v>
      </c>
      <c r="F3845" t="str">
        <f t="shared" si="60"/>
        <v>Aggregate1-in-2September System Peak Day50% Cycling1</v>
      </c>
      <c r="G3845">
        <v>17.213200000000001</v>
      </c>
      <c r="H3845">
        <v>17.213200000000001</v>
      </c>
      <c r="I3845">
        <v>72.599400000000003</v>
      </c>
      <c r="J3845">
        <v>0</v>
      </c>
      <c r="K3845">
        <v>0</v>
      </c>
      <c r="L3845">
        <v>0</v>
      </c>
      <c r="M3845">
        <v>0</v>
      </c>
      <c r="N3845">
        <v>0</v>
      </c>
      <c r="O3845">
        <v>12158</v>
      </c>
    </row>
    <row r="3846" spans="1:15">
      <c r="A3846" t="s">
        <v>31</v>
      </c>
      <c r="B3846" t="s">
        <v>40</v>
      </c>
      <c r="C3846" t="s">
        <v>44</v>
      </c>
      <c r="D3846" t="s">
        <v>32</v>
      </c>
      <c r="E3846" s="9">
        <v>2</v>
      </c>
      <c r="F3846" t="str">
        <f t="shared" si="60"/>
        <v>Average Per Ton1-in-2September System Peak Day50% Cycling2</v>
      </c>
      <c r="G3846">
        <v>0.30136810000000003</v>
      </c>
      <c r="H3846">
        <v>0.30136810000000003</v>
      </c>
      <c r="I3846">
        <v>71.827100000000002</v>
      </c>
      <c r="J3846">
        <v>0</v>
      </c>
      <c r="K3846">
        <v>0</v>
      </c>
      <c r="L3846">
        <v>0</v>
      </c>
      <c r="M3846">
        <v>0</v>
      </c>
      <c r="N3846">
        <v>0</v>
      </c>
      <c r="O3846">
        <v>12158</v>
      </c>
    </row>
    <row r="3847" spans="1:15">
      <c r="A3847" t="s">
        <v>29</v>
      </c>
      <c r="B3847" t="s">
        <v>40</v>
      </c>
      <c r="C3847" t="s">
        <v>44</v>
      </c>
      <c r="D3847" t="s">
        <v>32</v>
      </c>
      <c r="E3847" s="9">
        <v>2</v>
      </c>
      <c r="F3847" t="str">
        <f t="shared" si="60"/>
        <v>Average Per Premise1-in-2September System Peak Day50% Cycling2</v>
      </c>
      <c r="G3847">
        <v>1.24021</v>
      </c>
      <c r="H3847">
        <v>1.24021</v>
      </c>
      <c r="I3847">
        <v>71.827100000000002</v>
      </c>
      <c r="J3847">
        <v>0</v>
      </c>
      <c r="K3847">
        <v>0</v>
      </c>
      <c r="L3847">
        <v>0</v>
      </c>
      <c r="M3847">
        <v>0</v>
      </c>
      <c r="N3847">
        <v>0</v>
      </c>
      <c r="O3847">
        <v>12158</v>
      </c>
    </row>
    <row r="3848" spans="1:15">
      <c r="A3848" t="s">
        <v>30</v>
      </c>
      <c r="B3848" t="s">
        <v>40</v>
      </c>
      <c r="C3848" t="s">
        <v>44</v>
      </c>
      <c r="D3848" t="s">
        <v>32</v>
      </c>
      <c r="E3848" s="9">
        <v>2</v>
      </c>
      <c r="F3848" t="str">
        <f t="shared" si="60"/>
        <v>Average Per Device1-in-2September System Peak Day50% Cycling2</v>
      </c>
      <c r="G3848">
        <v>1.055177</v>
      </c>
      <c r="H3848">
        <v>1.055177</v>
      </c>
      <c r="I3848">
        <v>71.827100000000002</v>
      </c>
      <c r="J3848">
        <v>0</v>
      </c>
      <c r="K3848">
        <v>0</v>
      </c>
      <c r="L3848">
        <v>0</v>
      </c>
      <c r="M3848">
        <v>0</v>
      </c>
      <c r="N3848">
        <v>0</v>
      </c>
      <c r="O3848">
        <v>12158</v>
      </c>
    </row>
    <row r="3849" spans="1:15">
      <c r="A3849" t="s">
        <v>52</v>
      </c>
      <c r="B3849" t="s">
        <v>40</v>
      </c>
      <c r="C3849" t="s">
        <v>44</v>
      </c>
      <c r="D3849" t="s">
        <v>32</v>
      </c>
      <c r="E3849" s="9">
        <v>2</v>
      </c>
      <c r="F3849" t="str">
        <f t="shared" si="60"/>
        <v>Aggregate1-in-2September System Peak Day50% Cycling2</v>
      </c>
      <c r="G3849">
        <v>15.078469999999999</v>
      </c>
      <c r="H3849">
        <v>15.078469999999999</v>
      </c>
      <c r="I3849">
        <v>71.827100000000002</v>
      </c>
      <c r="J3849">
        <v>0</v>
      </c>
      <c r="K3849">
        <v>0</v>
      </c>
      <c r="L3849">
        <v>0</v>
      </c>
      <c r="M3849">
        <v>0</v>
      </c>
      <c r="N3849">
        <v>0</v>
      </c>
      <c r="O3849">
        <v>12158</v>
      </c>
    </row>
    <row r="3850" spans="1:15">
      <c r="A3850" t="s">
        <v>31</v>
      </c>
      <c r="B3850" t="s">
        <v>40</v>
      </c>
      <c r="C3850" t="s">
        <v>44</v>
      </c>
      <c r="D3850" t="s">
        <v>32</v>
      </c>
      <c r="E3850" s="9">
        <v>3</v>
      </c>
      <c r="F3850" t="str">
        <f t="shared" si="60"/>
        <v>Average Per Ton1-in-2September System Peak Day50% Cycling3</v>
      </c>
      <c r="G3850">
        <v>0.26706210000000002</v>
      </c>
      <c r="H3850">
        <v>0.26706210000000002</v>
      </c>
      <c r="I3850">
        <v>71.3977</v>
      </c>
      <c r="J3850">
        <v>0</v>
      </c>
      <c r="K3850">
        <v>0</v>
      </c>
      <c r="L3850">
        <v>0</v>
      </c>
      <c r="M3850">
        <v>0</v>
      </c>
      <c r="N3850">
        <v>0</v>
      </c>
      <c r="O3850">
        <v>12158</v>
      </c>
    </row>
    <row r="3851" spans="1:15">
      <c r="A3851" t="s">
        <v>29</v>
      </c>
      <c r="B3851" t="s">
        <v>40</v>
      </c>
      <c r="C3851" t="s">
        <v>44</v>
      </c>
      <c r="D3851" t="s">
        <v>32</v>
      </c>
      <c r="E3851" s="9">
        <v>3</v>
      </c>
      <c r="F3851" t="str">
        <f t="shared" si="60"/>
        <v>Average Per Premise1-in-2September System Peak Day50% Cycling3</v>
      </c>
      <c r="G3851">
        <v>1.099032</v>
      </c>
      <c r="H3851">
        <v>1.099032</v>
      </c>
      <c r="I3851">
        <v>71.3977</v>
      </c>
      <c r="J3851">
        <v>0</v>
      </c>
      <c r="K3851">
        <v>0</v>
      </c>
      <c r="L3851">
        <v>0</v>
      </c>
      <c r="M3851">
        <v>0</v>
      </c>
      <c r="N3851">
        <v>0</v>
      </c>
      <c r="O3851">
        <v>12158</v>
      </c>
    </row>
    <row r="3852" spans="1:15">
      <c r="A3852" t="s">
        <v>30</v>
      </c>
      <c r="B3852" t="s">
        <v>40</v>
      </c>
      <c r="C3852" t="s">
        <v>44</v>
      </c>
      <c r="D3852" t="s">
        <v>32</v>
      </c>
      <c r="E3852" s="9">
        <v>3</v>
      </c>
      <c r="F3852" t="str">
        <f t="shared" si="60"/>
        <v>Average Per Device1-in-2September System Peak Day50% Cycling3</v>
      </c>
      <c r="G3852">
        <v>0.93506129999999998</v>
      </c>
      <c r="H3852">
        <v>0.93506129999999998</v>
      </c>
      <c r="I3852">
        <v>71.3977</v>
      </c>
      <c r="J3852">
        <v>0</v>
      </c>
      <c r="K3852">
        <v>0</v>
      </c>
      <c r="L3852">
        <v>0</v>
      </c>
      <c r="M3852">
        <v>0</v>
      </c>
      <c r="N3852">
        <v>0</v>
      </c>
      <c r="O3852">
        <v>12158</v>
      </c>
    </row>
    <row r="3853" spans="1:15">
      <c r="A3853" t="s">
        <v>52</v>
      </c>
      <c r="B3853" t="s">
        <v>40</v>
      </c>
      <c r="C3853" t="s">
        <v>44</v>
      </c>
      <c r="D3853" t="s">
        <v>32</v>
      </c>
      <c r="E3853" s="9">
        <v>3</v>
      </c>
      <c r="F3853" t="str">
        <f t="shared" si="60"/>
        <v>Aggregate1-in-2September System Peak Day50% Cycling3</v>
      </c>
      <c r="G3853">
        <v>13.362030000000001</v>
      </c>
      <c r="H3853">
        <v>13.362030000000001</v>
      </c>
      <c r="I3853">
        <v>71.3977</v>
      </c>
      <c r="J3853">
        <v>0</v>
      </c>
      <c r="K3853">
        <v>0</v>
      </c>
      <c r="L3853">
        <v>0</v>
      </c>
      <c r="M3853">
        <v>0</v>
      </c>
      <c r="N3853">
        <v>0</v>
      </c>
      <c r="O3853">
        <v>12158</v>
      </c>
    </row>
    <row r="3854" spans="1:15">
      <c r="A3854" t="s">
        <v>31</v>
      </c>
      <c r="B3854" t="s">
        <v>40</v>
      </c>
      <c r="C3854" t="s">
        <v>44</v>
      </c>
      <c r="D3854" t="s">
        <v>32</v>
      </c>
      <c r="E3854" s="9">
        <v>4</v>
      </c>
      <c r="F3854" t="str">
        <f t="shared" si="60"/>
        <v>Average Per Ton1-in-2September System Peak Day50% Cycling4</v>
      </c>
      <c r="G3854">
        <v>0.24096799999999999</v>
      </c>
      <c r="H3854">
        <v>0.24096799999999999</v>
      </c>
      <c r="I3854">
        <v>72.055800000000005</v>
      </c>
      <c r="J3854">
        <v>0</v>
      </c>
      <c r="K3854">
        <v>0</v>
      </c>
      <c r="L3854">
        <v>0</v>
      </c>
      <c r="M3854">
        <v>0</v>
      </c>
      <c r="N3854">
        <v>0</v>
      </c>
      <c r="O3854">
        <v>12158</v>
      </c>
    </row>
    <row r="3855" spans="1:15">
      <c r="A3855" t="s">
        <v>29</v>
      </c>
      <c r="B3855" t="s">
        <v>40</v>
      </c>
      <c r="C3855" t="s">
        <v>44</v>
      </c>
      <c r="D3855" t="s">
        <v>32</v>
      </c>
      <c r="E3855" s="9">
        <v>4</v>
      </c>
      <c r="F3855" t="str">
        <f t="shared" si="60"/>
        <v>Average Per Premise1-in-2September System Peak Day50% Cycling4</v>
      </c>
      <c r="G3855">
        <v>0.99164739999999996</v>
      </c>
      <c r="H3855">
        <v>0.99164739999999996</v>
      </c>
      <c r="I3855">
        <v>72.055800000000005</v>
      </c>
      <c r="J3855">
        <v>0</v>
      </c>
      <c r="K3855">
        <v>0</v>
      </c>
      <c r="L3855">
        <v>0</v>
      </c>
      <c r="M3855">
        <v>0</v>
      </c>
      <c r="N3855">
        <v>0</v>
      </c>
      <c r="O3855">
        <v>12158</v>
      </c>
    </row>
    <row r="3856" spans="1:15">
      <c r="A3856" t="s">
        <v>30</v>
      </c>
      <c r="B3856" t="s">
        <v>40</v>
      </c>
      <c r="C3856" t="s">
        <v>44</v>
      </c>
      <c r="D3856" t="s">
        <v>32</v>
      </c>
      <c r="E3856" s="9">
        <v>4</v>
      </c>
      <c r="F3856" t="str">
        <f t="shared" si="60"/>
        <v>Average Per Device1-in-2September System Peak Day50% Cycling4</v>
      </c>
      <c r="G3856">
        <v>0.84369830000000001</v>
      </c>
      <c r="H3856">
        <v>0.84369830000000001</v>
      </c>
      <c r="I3856">
        <v>72.055800000000005</v>
      </c>
      <c r="J3856">
        <v>0</v>
      </c>
      <c r="K3856">
        <v>0</v>
      </c>
      <c r="L3856">
        <v>0</v>
      </c>
      <c r="M3856">
        <v>0</v>
      </c>
      <c r="N3856">
        <v>0</v>
      </c>
      <c r="O3856">
        <v>12158</v>
      </c>
    </row>
    <row r="3857" spans="1:15">
      <c r="A3857" t="s">
        <v>52</v>
      </c>
      <c r="B3857" t="s">
        <v>40</v>
      </c>
      <c r="C3857" t="s">
        <v>44</v>
      </c>
      <c r="D3857" t="s">
        <v>32</v>
      </c>
      <c r="E3857" s="9">
        <v>4</v>
      </c>
      <c r="F3857" t="str">
        <f t="shared" si="60"/>
        <v>Aggregate1-in-2September System Peak Day50% Cycling4</v>
      </c>
      <c r="G3857">
        <v>12.05645</v>
      </c>
      <c r="H3857">
        <v>12.05645</v>
      </c>
      <c r="I3857">
        <v>72.055800000000005</v>
      </c>
      <c r="J3857">
        <v>0</v>
      </c>
      <c r="K3857">
        <v>0</v>
      </c>
      <c r="L3857">
        <v>0</v>
      </c>
      <c r="M3857">
        <v>0</v>
      </c>
      <c r="N3857">
        <v>0</v>
      </c>
      <c r="O3857">
        <v>12158</v>
      </c>
    </row>
    <row r="3858" spans="1:15">
      <c r="A3858" t="s">
        <v>31</v>
      </c>
      <c r="B3858" t="s">
        <v>40</v>
      </c>
      <c r="C3858" t="s">
        <v>44</v>
      </c>
      <c r="D3858" t="s">
        <v>32</v>
      </c>
      <c r="E3858" s="9">
        <v>5</v>
      </c>
      <c r="F3858" t="str">
        <f t="shared" si="60"/>
        <v>Average Per Ton1-in-2September System Peak Day50% Cycling5</v>
      </c>
      <c r="G3858">
        <v>0.2242681</v>
      </c>
      <c r="H3858">
        <v>0.2242681</v>
      </c>
      <c r="I3858">
        <v>71.527900000000002</v>
      </c>
      <c r="J3858">
        <v>0</v>
      </c>
      <c r="K3858">
        <v>0</v>
      </c>
      <c r="L3858">
        <v>0</v>
      </c>
      <c r="M3858">
        <v>0</v>
      </c>
      <c r="N3858">
        <v>0</v>
      </c>
      <c r="O3858">
        <v>12158</v>
      </c>
    </row>
    <row r="3859" spans="1:15">
      <c r="A3859" t="s">
        <v>29</v>
      </c>
      <c r="B3859" t="s">
        <v>40</v>
      </c>
      <c r="C3859" t="s">
        <v>44</v>
      </c>
      <c r="D3859" t="s">
        <v>32</v>
      </c>
      <c r="E3859" s="9">
        <v>5</v>
      </c>
      <c r="F3859" t="str">
        <f t="shared" si="60"/>
        <v>Average Per Premise1-in-2September System Peak Day50% Cycling5</v>
      </c>
      <c r="G3859">
        <v>0.92292289999999999</v>
      </c>
      <c r="H3859">
        <v>0.92292289999999999</v>
      </c>
      <c r="I3859">
        <v>71.527900000000002</v>
      </c>
      <c r="J3859">
        <v>0</v>
      </c>
      <c r="K3859">
        <v>0</v>
      </c>
      <c r="L3859">
        <v>0</v>
      </c>
      <c r="M3859">
        <v>0</v>
      </c>
      <c r="N3859">
        <v>0</v>
      </c>
      <c r="O3859">
        <v>12158</v>
      </c>
    </row>
    <row r="3860" spans="1:15">
      <c r="A3860" t="s">
        <v>30</v>
      </c>
      <c r="B3860" t="s">
        <v>40</v>
      </c>
      <c r="C3860" t="s">
        <v>44</v>
      </c>
      <c r="D3860" t="s">
        <v>32</v>
      </c>
      <c r="E3860" s="9">
        <v>5</v>
      </c>
      <c r="F3860" t="str">
        <f t="shared" si="60"/>
        <v>Average Per Device1-in-2September System Peak Day50% Cycling5</v>
      </c>
      <c r="G3860">
        <v>0.78522720000000001</v>
      </c>
      <c r="H3860">
        <v>0.78522720000000001</v>
      </c>
      <c r="I3860">
        <v>71.527900000000002</v>
      </c>
      <c r="J3860">
        <v>0</v>
      </c>
      <c r="K3860">
        <v>0</v>
      </c>
      <c r="L3860">
        <v>0</v>
      </c>
      <c r="M3860">
        <v>0</v>
      </c>
      <c r="N3860">
        <v>0</v>
      </c>
      <c r="O3860">
        <v>12158</v>
      </c>
    </row>
    <row r="3861" spans="1:15">
      <c r="A3861" t="s">
        <v>52</v>
      </c>
      <c r="B3861" t="s">
        <v>40</v>
      </c>
      <c r="C3861" t="s">
        <v>44</v>
      </c>
      <c r="D3861" t="s">
        <v>32</v>
      </c>
      <c r="E3861" s="9">
        <v>5</v>
      </c>
      <c r="F3861" t="str">
        <f t="shared" si="60"/>
        <v>Aggregate1-in-2September System Peak Day50% Cycling5</v>
      </c>
      <c r="G3861">
        <v>11.2209</v>
      </c>
      <c r="H3861">
        <v>11.2209</v>
      </c>
      <c r="I3861">
        <v>71.527900000000002</v>
      </c>
      <c r="J3861">
        <v>0</v>
      </c>
      <c r="K3861">
        <v>0</v>
      </c>
      <c r="L3861">
        <v>0</v>
      </c>
      <c r="M3861">
        <v>0</v>
      </c>
      <c r="N3861">
        <v>0</v>
      </c>
      <c r="O3861">
        <v>12158</v>
      </c>
    </row>
    <row r="3862" spans="1:15">
      <c r="A3862" t="s">
        <v>31</v>
      </c>
      <c r="B3862" t="s">
        <v>40</v>
      </c>
      <c r="C3862" t="s">
        <v>44</v>
      </c>
      <c r="D3862" t="s">
        <v>32</v>
      </c>
      <c r="E3862" s="9">
        <v>6</v>
      </c>
      <c r="F3862" t="str">
        <f t="shared" si="60"/>
        <v>Average Per Ton1-in-2September System Peak Day50% Cycling6</v>
      </c>
      <c r="G3862">
        <v>0.23485610000000001</v>
      </c>
      <c r="H3862">
        <v>0.23485610000000001</v>
      </c>
      <c r="I3862">
        <v>71.409899999999993</v>
      </c>
      <c r="J3862">
        <v>0</v>
      </c>
      <c r="K3862">
        <v>0</v>
      </c>
      <c r="L3862">
        <v>0</v>
      </c>
      <c r="M3862">
        <v>0</v>
      </c>
      <c r="N3862">
        <v>0</v>
      </c>
      <c r="O3862">
        <v>12158</v>
      </c>
    </row>
    <row r="3863" spans="1:15">
      <c r="A3863" t="s">
        <v>29</v>
      </c>
      <c r="B3863" t="s">
        <v>40</v>
      </c>
      <c r="C3863" t="s">
        <v>44</v>
      </c>
      <c r="D3863" t="s">
        <v>32</v>
      </c>
      <c r="E3863" s="9">
        <v>6</v>
      </c>
      <c r="F3863" t="str">
        <f t="shared" si="60"/>
        <v>Average Per Premise1-in-2September System Peak Day50% Cycling6</v>
      </c>
      <c r="G3863">
        <v>0.96649549999999995</v>
      </c>
      <c r="H3863">
        <v>0.96649549999999995</v>
      </c>
      <c r="I3863">
        <v>71.409899999999993</v>
      </c>
      <c r="J3863">
        <v>0</v>
      </c>
      <c r="K3863">
        <v>0</v>
      </c>
      <c r="L3863">
        <v>0</v>
      </c>
      <c r="M3863">
        <v>0</v>
      </c>
      <c r="N3863">
        <v>0</v>
      </c>
      <c r="O3863">
        <v>12158</v>
      </c>
    </row>
    <row r="3864" spans="1:15">
      <c r="A3864" t="s">
        <v>30</v>
      </c>
      <c r="B3864" t="s">
        <v>40</v>
      </c>
      <c r="C3864" t="s">
        <v>44</v>
      </c>
      <c r="D3864" t="s">
        <v>32</v>
      </c>
      <c r="E3864" s="9">
        <v>6</v>
      </c>
      <c r="F3864" t="str">
        <f t="shared" si="60"/>
        <v>Average Per Device1-in-2September System Peak Day50% Cycling6</v>
      </c>
      <c r="G3864">
        <v>0.82229890000000005</v>
      </c>
      <c r="H3864">
        <v>0.82229890000000005</v>
      </c>
      <c r="I3864">
        <v>71.409899999999993</v>
      </c>
      <c r="J3864">
        <v>0</v>
      </c>
      <c r="K3864">
        <v>0</v>
      </c>
      <c r="L3864">
        <v>0</v>
      </c>
      <c r="M3864">
        <v>0</v>
      </c>
      <c r="N3864">
        <v>0</v>
      </c>
      <c r="O3864">
        <v>12158</v>
      </c>
    </row>
    <row r="3865" spans="1:15">
      <c r="A3865" t="s">
        <v>52</v>
      </c>
      <c r="B3865" t="s">
        <v>40</v>
      </c>
      <c r="C3865" t="s">
        <v>44</v>
      </c>
      <c r="D3865" t="s">
        <v>32</v>
      </c>
      <c r="E3865" s="9">
        <v>6</v>
      </c>
      <c r="F3865" t="str">
        <f t="shared" si="60"/>
        <v>Aggregate1-in-2September System Peak Day50% Cycling6</v>
      </c>
      <c r="G3865">
        <v>11.75065</v>
      </c>
      <c r="H3865">
        <v>11.75065</v>
      </c>
      <c r="I3865">
        <v>71.409899999999993</v>
      </c>
      <c r="J3865">
        <v>0</v>
      </c>
      <c r="K3865">
        <v>0</v>
      </c>
      <c r="L3865">
        <v>0</v>
      </c>
      <c r="M3865">
        <v>0</v>
      </c>
      <c r="N3865">
        <v>0</v>
      </c>
      <c r="O3865">
        <v>12158</v>
      </c>
    </row>
    <row r="3866" spans="1:15">
      <c r="A3866" t="s">
        <v>31</v>
      </c>
      <c r="B3866" t="s">
        <v>40</v>
      </c>
      <c r="C3866" t="s">
        <v>44</v>
      </c>
      <c r="D3866" t="s">
        <v>32</v>
      </c>
      <c r="E3866" s="9">
        <v>7</v>
      </c>
      <c r="F3866" t="str">
        <f t="shared" si="60"/>
        <v>Average Per Ton1-in-2September System Peak Day50% Cycling7</v>
      </c>
      <c r="G3866">
        <v>0.26899659999999997</v>
      </c>
      <c r="H3866">
        <v>0.26899659999999997</v>
      </c>
      <c r="I3866">
        <v>72.070099999999996</v>
      </c>
      <c r="J3866">
        <v>0</v>
      </c>
      <c r="K3866">
        <v>0</v>
      </c>
      <c r="L3866">
        <v>0</v>
      </c>
      <c r="M3866">
        <v>0</v>
      </c>
      <c r="N3866">
        <v>0</v>
      </c>
      <c r="O3866">
        <v>12158</v>
      </c>
    </row>
    <row r="3867" spans="1:15">
      <c r="A3867" t="s">
        <v>29</v>
      </c>
      <c r="B3867" t="s">
        <v>40</v>
      </c>
      <c r="C3867" t="s">
        <v>44</v>
      </c>
      <c r="D3867" t="s">
        <v>32</v>
      </c>
      <c r="E3867" s="9">
        <v>7</v>
      </c>
      <c r="F3867" t="str">
        <f t="shared" si="60"/>
        <v>Average Per Premise1-in-2September System Peak Day50% Cycling7</v>
      </c>
      <c r="G3867">
        <v>1.1069929999999999</v>
      </c>
      <c r="H3867">
        <v>1.1069929999999999</v>
      </c>
      <c r="I3867">
        <v>72.070099999999996</v>
      </c>
      <c r="J3867">
        <v>0</v>
      </c>
      <c r="K3867">
        <v>0</v>
      </c>
      <c r="L3867">
        <v>0</v>
      </c>
      <c r="M3867">
        <v>0</v>
      </c>
      <c r="N3867">
        <v>0</v>
      </c>
      <c r="O3867">
        <v>12158</v>
      </c>
    </row>
    <row r="3868" spans="1:15">
      <c r="A3868" t="s">
        <v>30</v>
      </c>
      <c r="B3868" t="s">
        <v>40</v>
      </c>
      <c r="C3868" t="s">
        <v>44</v>
      </c>
      <c r="D3868" t="s">
        <v>32</v>
      </c>
      <c r="E3868" s="9">
        <v>7</v>
      </c>
      <c r="F3868" t="str">
        <f t="shared" si="60"/>
        <v>Average Per Device1-in-2September System Peak Day50% Cycling7</v>
      </c>
      <c r="G3868">
        <v>0.94183459999999997</v>
      </c>
      <c r="H3868">
        <v>0.94183459999999997</v>
      </c>
      <c r="I3868">
        <v>72.070099999999996</v>
      </c>
      <c r="J3868">
        <v>0</v>
      </c>
      <c r="K3868">
        <v>0</v>
      </c>
      <c r="L3868">
        <v>0</v>
      </c>
      <c r="M3868">
        <v>0</v>
      </c>
      <c r="N3868">
        <v>0</v>
      </c>
      <c r="O3868">
        <v>12158</v>
      </c>
    </row>
    <row r="3869" spans="1:15">
      <c r="A3869" t="s">
        <v>52</v>
      </c>
      <c r="B3869" t="s">
        <v>40</v>
      </c>
      <c r="C3869" t="s">
        <v>44</v>
      </c>
      <c r="D3869" t="s">
        <v>32</v>
      </c>
      <c r="E3869" s="9">
        <v>7</v>
      </c>
      <c r="F3869" t="str">
        <f t="shared" si="60"/>
        <v>Aggregate1-in-2September System Peak Day50% Cycling7</v>
      </c>
      <c r="G3869">
        <v>13.458819999999999</v>
      </c>
      <c r="H3869">
        <v>13.458819999999999</v>
      </c>
      <c r="I3869">
        <v>72.070099999999996</v>
      </c>
      <c r="J3869">
        <v>0</v>
      </c>
      <c r="K3869">
        <v>0</v>
      </c>
      <c r="L3869">
        <v>0</v>
      </c>
      <c r="M3869">
        <v>0</v>
      </c>
      <c r="N3869">
        <v>0</v>
      </c>
      <c r="O3869">
        <v>12158</v>
      </c>
    </row>
    <row r="3870" spans="1:15">
      <c r="A3870" t="s">
        <v>31</v>
      </c>
      <c r="B3870" t="s">
        <v>40</v>
      </c>
      <c r="C3870" t="s">
        <v>44</v>
      </c>
      <c r="D3870" t="s">
        <v>32</v>
      </c>
      <c r="E3870" s="9">
        <v>8</v>
      </c>
      <c r="F3870" t="str">
        <f t="shared" si="60"/>
        <v>Average Per Ton1-in-2September System Peak Day50% Cycling8</v>
      </c>
      <c r="G3870">
        <v>0.28891289999999997</v>
      </c>
      <c r="H3870">
        <v>0.28891289999999997</v>
      </c>
      <c r="I3870">
        <v>77.215599999999995</v>
      </c>
      <c r="J3870">
        <v>0</v>
      </c>
      <c r="K3870">
        <v>0</v>
      </c>
      <c r="L3870">
        <v>0</v>
      </c>
      <c r="M3870">
        <v>0</v>
      </c>
      <c r="N3870">
        <v>0</v>
      </c>
      <c r="O3870">
        <v>12158</v>
      </c>
    </row>
    <row r="3871" spans="1:15">
      <c r="A3871" t="s">
        <v>29</v>
      </c>
      <c r="B3871" t="s">
        <v>40</v>
      </c>
      <c r="C3871" t="s">
        <v>44</v>
      </c>
      <c r="D3871" t="s">
        <v>32</v>
      </c>
      <c r="E3871" s="9">
        <v>8</v>
      </c>
      <c r="F3871" t="str">
        <f t="shared" si="60"/>
        <v>Average Per Premise1-in-2September System Peak Day50% Cycling8</v>
      </c>
      <c r="G3871">
        <v>1.1889529999999999</v>
      </c>
      <c r="H3871">
        <v>1.1889529999999999</v>
      </c>
      <c r="I3871">
        <v>77.215599999999995</v>
      </c>
      <c r="J3871">
        <v>0</v>
      </c>
      <c r="K3871">
        <v>0</v>
      </c>
      <c r="L3871">
        <v>0</v>
      </c>
      <c r="M3871">
        <v>0</v>
      </c>
      <c r="N3871">
        <v>0</v>
      </c>
      <c r="O3871">
        <v>12158</v>
      </c>
    </row>
    <row r="3872" spans="1:15">
      <c r="A3872" t="s">
        <v>30</v>
      </c>
      <c r="B3872" t="s">
        <v>40</v>
      </c>
      <c r="C3872" t="s">
        <v>44</v>
      </c>
      <c r="D3872" t="s">
        <v>32</v>
      </c>
      <c r="E3872" s="9">
        <v>8</v>
      </c>
      <c r="F3872" t="str">
        <f t="shared" si="60"/>
        <v>Average Per Device1-in-2September System Peak Day50% Cycling8</v>
      </c>
      <c r="G3872">
        <v>1.0115670000000001</v>
      </c>
      <c r="H3872">
        <v>1.0115670000000001</v>
      </c>
      <c r="I3872">
        <v>77.215599999999995</v>
      </c>
      <c r="J3872">
        <v>0</v>
      </c>
      <c r="K3872">
        <v>0</v>
      </c>
      <c r="L3872">
        <v>0</v>
      </c>
      <c r="M3872">
        <v>0</v>
      </c>
      <c r="N3872">
        <v>0</v>
      </c>
      <c r="O3872">
        <v>12158</v>
      </c>
    </row>
    <row r="3873" spans="1:15">
      <c r="A3873" t="s">
        <v>52</v>
      </c>
      <c r="B3873" t="s">
        <v>40</v>
      </c>
      <c r="C3873" t="s">
        <v>44</v>
      </c>
      <c r="D3873" t="s">
        <v>32</v>
      </c>
      <c r="E3873" s="9">
        <v>8</v>
      </c>
      <c r="F3873" t="str">
        <f t="shared" si="60"/>
        <v>Aggregate1-in-2September System Peak Day50% Cycling8</v>
      </c>
      <c r="G3873">
        <v>14.455299999999999</v>
      </c>
      <c r="H3873">
        <v>14.455299999999999</v>
      </c>
      <c r="I3873">
        <v>77.215599999999995</v>
      </c>
      <c r="J3873">
        <v>0</v>
      </c>
      <c r="K3873">
        <v>0</v>
      </c>
      <c r="L3873">
        <v>0</v>
      </c>
      <c r="M3873">
        <v>0</v>
      </c>
      <c r="N3873">
        <v>0</v>
      </c>
      <c r="O3873">
        <v>12158</v>
      </c>
    </row>
    <row r="3874" spans="1:15">
      <c r="A3874" t="s">
        <v>31</v>
      </c>
      <c r="B3874" t="s">
        <v>40</v>
      </c>
      <c r="C3874" t="s">
        <v>44</v>
      </c>
      <c r="D3874" t="s">
        <v>32</v>
      </c>
      <c r="E3874" s="9">
        <v>9</v>
      </c>
      <c r="F3874" t="str">
        <f t="shared" si="60"/>
        <v>Average Per Ton1-in-2September System Peak Day50% Cycling9</v>
      </c>
      <c r="G3874">
        <v>0.31676520000000002</v>
      </c>
      <c r="H3874">
        <v>0.31676520000000002</v>
      </c>
      <c r="I3874">
        <v>82.208100000000002</v>
      </c>
      <c r="J3874">
        <v>0</v>
      </c>
      <c r="K3874">
        <v>0</v>
      </c>
      <c r="L3874">
        <v>0</v>
      </c>
      <c r="M3874">
        <v>0</v>
      </c>
      <c r="N3874">
        <v>0</v>
      </c>
      <c r="O3874">
        <v>12158</v>
      </c>
    </row>
    <row r="3875" spans="1:15">
      <c r="A3875" t="s">
        <v>29</v>
      </c>
      <c r="B3875" t="s">
        <v>40</v>
      </c>
      <c r="C3875" t="s">
        <v>44</v>
      </c>
      <c r="D3875" t="s">
        <v>32</v>
      </c>
      <c r="E3875" s="9">
        <v>9</v>
      </c>
      <c r="F3875" t="str">
        <f t="shared" si="60"/>
        <v>Average Per Premise1-in-2September System Peak Day50% Cycling9</v>
      </c>
      <c r="G3875">
        <v>1.3035730000000001</v>
      </c>
      <c r="H3875">
        <v>1.3035730000000001</v>
      </c>
      <c r="I3875">
        <v>82.208100000000002</v>
      </c>
      <c r="J3875">
        <v>0</v>
      </c>
      <c r="K3875">
        <v>0</v>
      </c>
      <c r="L3875">
        <v>0</v>
      </c>
      <c r="M3875">
        <v>0</v>
      </c>
      <c r="N3875">
        <v>0</v>
      </c>
      <c r="O3875">
        <v>12158</v>
      </c>
    </row>
    <row r="3876" spans="1:15">
      <c r="A3876" t="s">
        <v>30</v>
      </c>
      <c r="B3876" t="s">
        <v>40</v>
      </c>
      <c r="C3876" t="s">
        <v>44</v>
      </c>
      <c r="D3876" t="s">
        <v>32</v>
      </c>
      <c r="E3876" s="9">
        <v>9</v>
      </c>
      <c r="F3876" t="str">
        <f t="shared" si="60"/>
        <v>Average Per Device1-in-2September System Peak Day50% Cycling9</v>
      </c>
      <c r="G3876">
        <v>1.109086</v>
      </c>
      <c r="H3876">
        <v>1.109086</v>
      </c>
      <c r="I3876">
        <v>82.208100000000002</v>
      </c>
      <c r="J3876">
        <v>0</v>
      </c>
      <c r="K3876">
        <v>0</v>
      </c>
      <c r="L3876">
        <v>0</v>
      </c>
      <c r="M3876">
        <v>0</v>
      </c>
      <c r="N3876">
        <v>0</v>
      </c>
      <c r="O3876">
        <v>12158</v>
      </c>
    </row>
    <row r="3877" spans="1:15">
      <c r="A3877" t="s">
        <v>52</v>
      </c>
      <c r="B3877" t="s">
        <v>40</v>
      </c>
      <c r="C3877" t="s">
        <v>44</v>
      </c>
      <c r="D3877" t="s">
        <v>32</v>
      </c>
      <c r="E3877" s="9">
        <v>9</v>
      </c>
      <c r="F3877" t="str">
        <f t="shared" si="60"/>
        <v>Aggregate1-in-2September System Peak Day50% Cycling9</v>
      </c>
      <c r="G3877">
        <v>15.848839999999999</v>
      </c>
      <c r="H3877">
        <v>15.848839999999999</v>
      </c>
      <c r="I3877">
        <v>82.208100000000002</v>
      </c>
      <c r="J3877">
        <v>0</v>
      </c>
      <c r="K3877">
        <v>0</v>
      </c>
      <c r="L3877">
        <v>0</v>
      </c>
      <c r="M3877">
        <v>0</v>
      </c>
      <c r="N3877">
        <v>0</v>
      </c>
      <c r="O3877">
        <v>12158</v>
      </c>
    </row>
    <row r="3878" spans="1:15">
      <c r="A3878" t="s">
        <v>31</v>
      </c>
      <c r="B3878" t="s">
        <v>40</v>
      </c>
      <c r="C3878" t="s">
        <v>44</v>
      </c>
      <c r="D3878" t="s">
        <v>32</v>
      </c>
      <c r="E3878" s="9">
        <v>10</v>
      </c>
      <c r="F3878" t="str">
        <f t="shared" si="60"/>
        <v>Average Per Ton1-in-2September System Peak Day50% Cycling10</v>
      </c>
      <c r="G3878">
        <v>0.35564279999999998</v>
      </c>
      <c r="H3878">
        <v>0.35564279999999998</v>
      </c>
      <c r="I3878">
        <v>87.123999999999995</v>
      </c>
      <c r="J3878">
        <v>0</v>
      </c>
      <c r="K3878">
        <v>0</v>
      </c>
      <c r="L3878">
        <v>0</v>
      </c>
      <c r="M3878">
        <v>0</v>
      </c>
      <c r="N3878">
        <v>0</v>
      </c>
      <c r="O3878">
        <v>12158</v>
      </c>
    </row>
    <row r="3879" spans="1:15">
      <c r="A3879" t="s">
        <v>29</v>
      </c>
      <c r="B3879" t="s">
        <v>40</v>
      </c>
      <c r="C3879" t="s">
        <v>44</v>
      </c>
      <c r="D3879" t="s">
        <v>32</v>
      </c>
      <c r="E3879" s="9">
        <v>10</v>
      </c>
      <c r="F3879" t="str">
        <f t="shared" si="60"/>
        <v>Average Per Premise1-in-2September System Peak Day50% Cycling10</v>
      </c>
      <c r="G3879">
        <v>1.463565</v>
      </c>
      <c r="H3879">
        <v>1.463565</v>
      </c>
      <c r="I3879">
        <v>87.123999999999995</v>
      </c>
      <c r="J3879">
        <v>0</v>
      </c>
      <c r="K3879">
        <v>0</v>
      </c>
      <c r="L3879">
        <v>0</v>
      </c>
      <c r="M3879">
        <v>0</v>
      </c>
      <c r="N3879">
        <v>0</v>
      </c>
      <c r="O3879">
        <v>12158</v>
      </c>
    </row>
    <row r="3880" spans="1:15">
      <c r="A3880" t="s">
        <v>30</v>
      </c>
      <c r="B3880" t="s">
        <v>40</v>
      </c>
      <c r="C3880" t="s">
        <v>44</v>
      </c>
      <c r="D3880" t="s">
        <v>32</v>
      </c>
      <c r="E3880" s="9">
        <v>10</v>
      </c>
      <c r="F3880" t="str">
        <f t="shared" si="60"/>
        <v>Average Per Device1-in-2September System Peak Day50% Cycling10</v>
      </c>
      <c r="G3880">
        <v>1.2452080000000001</v>
      </c>
      <c r="H3880">
        <v>1.2452080000000001</v>
      </c>
      <c r="I3880">
        <v>87.123999999999995</v>
      </c>
      <c r="J3880">
        <v>0</v>
      </c>
      <c r="K3880">
        <v>0</v>
      </c>
      <c r="L3880">
        <v>0</v>
      </c>
      <c r="M3880">
        <v>0</v>
      </c>
      <c r="N3880">
        <v>0</v>
      </c>
      <c r="O3880">
        <v>12158</v>
      </c>
    </row>
    <row r="3881" spans="1:15">
      <c r="A3881" t="s">
        <v>52</v>
      </c>
      <c r="B3881" t="s">
        <v>40</v>
      </c>
      <c r="C3881" t="s">
        <v>44</v>
      </c>
      <c r="D3881" t="s">
        <v>32</v>
      </c>
      <c r="E3881" s="9">
        <v>10</v>
      </c>
      <c r="F3881" t="str">
        <f t="shared" si="60"/>
        <v>Aggregate1-in-2September System Peak Day50% Cycling10</v>
      </c>
      <c r="G3881">
        <v>17.79402</v>
      </c>
      <c r="H3881">
        <v>17.79402</v>
      </c>
      <c r="I3881">
        <v>87.123999999999995</v>
      </c>
      <c r="J3881">
        <v>0</v>
      </c>
      <c r="K3881">
        <v>0</v>
      </c>
      <c r="L3881">
        <v>0</v>
      </c>
      <c r="M3881">
        <v>0</v>
      </c>
      <c r="N3881">
        <v>0</v>
      </c>
      <c r="O3881">
        <v>12158</v>
      </c>
    </row>
    <row r="3882" spans="1:15">
      <c r="A3882" t="s">
        <v>31</v>
      </c>
      <c r="B3882" t="s">
        <v>40</v>
      </c>
      <c r="C3882" t="s">
        <v>44</v>
      </c>
      <c r="D3882" t="s">
        <v>32</v>
      </c>
      <c r="E3882" s="9">
        <v>11</v>
      </c>
      <c r="F3882" t="str">
        <f t="shared" si="60"/>
        <v>Average Per Ton1-in-2September System Peak Day50% Cycling11</v>
      </c>
      <c r="G3882">
        <v>0.43007129999999999</v>
      </c>
      <c r="H3882">
        <v>0.43007129999999999</v>
      </c>
      <c r="I3882">
        <v>90.397400000000005</v>
      </c>
      <c r="J3882">
        <v>0</v>
      </c>
      <c r="K3882">
        <v>0</v>
      </c>
      <c r="L3882">
        <v>0</v>
      </c>
      <c r="M3882">
        <v>0</v>
      </c>
      <c r="N3882">
        <v>0</v>
      </c>
      <c r="O3882">
        <v>12158</v>
      </c>
    </row>
    <row r="3883" spans="1:15">
      <c r="A3883" t="s">
        <v>29</v>
      </c>
      <c r="B3883" t="s">
        <v>40</v>
      </c>
      <c r="C3883" t="s">
        <v>44</v>
      </c>
      <c r="D3883" t="s">
        <v>32</v>
      </c>
      <c r="E3883" s="9">
        <v>11</v>
      </c>
      <c r="F3883" t="str">
        <f t="shared" si="60"/>
        <v>Average Per Premise1-in-2September System Peak Day50% Cycling11</v>
      </c>
      <c r="G3883">
        <v>1.7698579999999999</v>
      </c>
      <c r="H3883">
        <v>1.7698579999999999</v>
      </c>
      <c r="I3883">
        <v>90.397400000000005</v>
      </c>
      <c r="J3883">
        <v>0</v>
      </c>
      <c r="K3883">
        <v>0</v>
      </c>
      <c r="L3883">
        <v>0</v>
      </c>
      <c r="M3883">
        <v>0</v>
      </c>
      <c r="N3883">
        <v>0</v>
      </c>
      <c r="O3883">
        <v>12158</v>
      </c>
    </row>
    <row r="3884" spans="1:15">
      <c r="A3884" t="s">
        <v>30</v>
      </c>
      <c r="B3884" t="s">
        <v>40</v>
      </c>
      <c r="C3884" t="s">
        <v>44</v>
      </c>
      <c r="D3884" t="s">
        <v>32</v>
      </c>
      <c r="E3884" s="9">
        <v>11</v>
      </c>
      <c r="F3884" t="str">
        <f t="shared" si="60"/>
        <v>Average Per Device1-in-2September System Peak Day50% Cycling11</v>
      </c>
      <c r="G3884">
        <v>1.505803</v>
      </c>
      <c r="H3884">
        <v>1.505803</v>
      </c>
      <c r="I3884">
        <v>90.397400000000005</v>
      </c>
      <c r="J3884">
        <v>0</v>
      </c>
      <c r="K3884">
        <v>0</v>
      </c>
      <c r="L3884">
        <v>0</v>
      </c>
      <c r="M3884">
        <v>0</v>
      </c>
      <c r="N3884">
        <v>0</v>
      </c>
      <c r="O3884">
        <v>12158</v>
      </c>
    </row>
    <row r="3885" spans="1:15">
      <c r="A3885" t="s">
        <v>52</v>
      </c>
      <c r="B3885" t="s">
        <v>40</v>
      </c>
      <c r="C3885" t="s">
        <v>44</v>
      </c>
      <c r="D3885" t="s">
        <v>32</v>
      </c>
      <c r="E3885" s="9">
        <v>11</v>
      </c>
      <c r="F3885" t="str">
        <f t="shared" si="60"/>
        <v>Aggregate1-in-2September System Peak Day50% Cycling11</v>
      </c>
      <c r="G3885">
        <v>21.51793</v>
      </c>
      <c r="H3885">
        <v>21.51793</v>
      </c>
      <c r="I3885">
        <v>90.397400000000005</v>
      </c>
      <c r="J3885">
        <v>0</v>
      </c>
      <c r="K3885">
        <v>0</v>
      </c>
      <c r="L3885">
        <v>0</v>
      </c>
      <c r="M3885">
        <v>0</v>
      </c>
      <c r="N3885">
        <v>0</v>
      </c>
      <c r="O3885">
        <v>12158</v>
      </c>
    </row>
    <row r="3886" spans="1:15">
      <c r="A3886" t="s">
        <v>31</v>
      </c>
      <c r="B3886" t="s">
        <v>40</v>
      </c>
      <c r="C3886" t="s">
        <v>44</v>
      </c>
      <c r="D3886" t="s">
        <v>32</v>
      </c>
      <c r="E3886" s="9">
        <v>12</v>
      </c>
      <c r="F3886" t="str">
        <f t="shared" si="60"/>
        <v>Average Per Ton1-in-2September System Peak Day50% Cycling12</v>
      </c>
      <c r="G3886">
        <v>0.51488239999999996</v>
      </c>
      <c r="H3886">
        <v>0.51488239999999996</v>
      </c>
      <c r="I3886">
        <v>92.195800000000006</v>
      </c>
      <c r="J3886">
        <v>0</v>
      </c>
      <c r="K3886">
        <v>0</v>
      </c>
      <c r="L3886">
        <v>0</v>
      </c>
      <c r="M3886">
        <v>0</v>
      </c>
      <c r="N3886">
        <v>0</v>
      </c>
      <c r="O3886">
        <v>12158</v>
      </c>
    </row>
    <row r="3887" spans="1:15">
      <c r="A3887" t="s">
        <v>29</v>
      </c>
      <c r="B3887" t="s">
        <v>40</v>
      </c>
      <c r="C3887" t="s">
        <v>44</v>
      </c>
      <c r="D3887" t="s">
        <v>32</v>
      </c>
      <c r="E3887" s="9">
        <v>12</v>
      </c>
      <c r="F3887" t="str">
        <f t="shared" si="60"/>
        <v>Average Per Premise1-in-2September System Peak Day50% Cycling12</v>
      </c>
      <c r="G3887">
        <v>2.118878</v>
      </c>
      <c r="H3887">
        <v>2.118878</v>
      </c>
      <c r="I3887">
        <v>92.195800000000006</v>
      </c>
      <c r="J3887">
        <v>0</v>
      </c>
      <c r="K3887">
        <v>0</v>
      </c>
      <c r="L3887">
        <v>0</v>
      </c>
      <c r="M3887">
        <v>0</v>
      </c>
      <c r="N3887">
        <v>0</v>
      </c>
      <c r="O3887">
        <v>12158</v>
      </c>
    </row>
    <row r="3888" spans="1:15">
      <c r="A3888" t="s">
        <v>30</v>
      </c>
      <c r="B3888" t="s">
        <v>40</v>
      </c>
      <c r="C3888" t="s">
        <v>44</v>
      </c>
      <c r="D3888" t="s">
        <v>32</v>
      </c>
      <c r="E3888" s="9">
        <v>12</v>
      </c>
      <c r="F3888" t="str">
        <f t="shared" si="60"/>
        <v>Average Per Device1-in-2September System Peak Day50% Cycling12</v>
      </c>
      <c r="G3888">
        <v>1.8027519999999999</v>
      </c>
      <c r="H3888">
        <v>1.8027519999999999</v>
      </c>
      <c r="I3888">
        <v>92.195800000000006</v>
      </c>
      <c r="J3888">
        <v>0</v>
      </c>
      <c r="K3888">
        <v>0</v>
      </c>
      <c r="L3888">
        <v>0</v>
      </c>
      <c r="M3888">
        <v>0</v>
      </c>
      <c r="N3888">
        <v>0</v>
      </c>
      <c r="O3888">
        <v>12158</v>
      </c>
    </row>
    <row r="3889" spans="1:15">
      <c r="A3889" t="s">
        <v>52</v>
      </c>
      <c r="B3889" t="s">
        <v>40</v>
      </c>
      <c r="C3889" t="s">
        <v>44</v>
      </c>
      <c r="D3889" t="s">
        <v>32</v>
      </c>
      <c r="E3889" s="9">
        <v>12</v>
      </c>
      <c r="F3889" t="str">
        <f t="shared" si="60"/>
        <v>Aggregate1-in-2September System Peak Day50% Cycling12</v>
      </c>
      <c r="G3889">
        <v>25.761320000000001</v>
      </c>
      <c r="H3889">
        <v>25.761320000000001</v>
      </c>
      <c r="I3889">
        <v>92.195800000000006</v>
      </c>
      <c r="J3889">
        <v>0</v>
      </c>
      <c r="K3889">
        <v>0</v>
      </c>
      <c r="L3889">
        <v>0</v>
      </c>
      <c r="M3889">
        <v>0</v>
      </c>
      <c r="N3889">
        <v>0</v>
      </c>
      <c r="O3889">
        <v>12158</v>
      </c>
    </row>
    <row r="3890" spans="1:15">
      <c r="A3890" t="s">
        <v>31</v>
      </c>
      <c r="B3890" t="s">
        <v>40</v>
      </c>
      <c r="C3890" t="s">
        <v>44</v>
      </c>
      <c r="D3890" t="s">
        <v>32</v>
      </c>
      <c r="E3890" s="9">
        <v>13</v>
      </c>
      <c r="F3890" t="str">
        <f t="shared" si="60"/>
        <v>Average Per Ton1-in-2September System Peak Day50% Cycling13</v>
      </c>
      <c r="G3890">
        <v>0.60494049999999999</v>
      </c>
      <c r="H3890">
        <v>0.60494049999999999</v>
      </c>
      <c r="I3890">
        <v>90.8994</v>
      </c>
      <c r="J3890">
        <v>0</v>
      </c>
      <c r="K3890">
        <v>0</v>
      </c>
      <c r="L3890">
        <v>0</v>
      </c>
      <c r="M3890">
        <v>0</v>
      </c>
      <c r="N3890">
        <v>0</v>
      </c>
      <c r="O3890">
        <v>12158</v>
      </c>
    </row>
    <row r="3891" spans="1:15">
      <c r="A3891" t="s">
        <v>29</v>
      </c>
      <c r="B3891" t="s">
        <v>40</v>
      </c>
      <c r="C3891" t="s">
        <v>44</v>
      </c>
      <c r="D3891" t="s">
        <v>32</v>
      </c>
      <c r="E3891" s="9">
        <v>13</v>
      </c>
      <c r="F3891" t="str">
        <f t="shared" si="60"/>
        <v>Average Per Premise1-in-2September System Peak Day50% Cycling13</v>
      </c>
      <c r="G3891">
        <v>2.4894910000000001</v>
      </c>
      <c r="H3891">
        <v>2.4894910000000001</v>
      </c>
      <c r="I3891">
        <v>90.8994</v>
      </c>
      <c r="J3891">
        <v>0</v>
      </c>
      <c r="K3891">
        <v>0</v>
      </c>
      <c r="L3891">
        <v>0</v>
      </c>
      <c r="M3891">
        <v>0</v>
      </c>
      <c r="N3891">
        <v>0</v>
      </c>
      <c r="O3891">
        <v>12158</v>
      </c>
    </row>
    <row r="3892" spans="1:15">
      <c r="A3892" t="s">
        <v>30</v>
      </c>
      <c r="B3892" t="s">
        <v>40</v>
      </c>
      <c r="C3892" t="s">
        <v>44</v>
      </c>
      <c r="D3892" t="s">
        <v>32</v>
      </c>
      <c r="E3892" s="9">
        <v>13</v>
      </c>
      <c r="F3892" t="str">
        <f t="shared" si="60"/>
        <v>Average Per Device1-in-2September System Peak Day50% Cycling13</v>
      </c>
      <c r="G3892">
        <v>2.118071</v>
      </c>
      <c r="H3892">
        <v>2.118071</v>
      </c>
      <c r="I3892">
        <v>90.8994</v>
      </c>
      <c r="J3892">
        <v>0</v>
      </c>
      <c r="K3892">
        <v>0</v>
      </c>
      <c r="L3892">
        <v>0</v>
      </c>
      <c r="M3892">
        <v>0</v>
      </c>
      <c r="N3892">
        <v>0</v>
      </c>
      <c r="O3892">
        <v>12158</v>
      </c>
    </row>
    <row r="3893" spans="1:15">
      <c r="A3893" t="s">
        <v>52</v>
      </c>
      <c r="B3893" t="s">
        <v>40</v>
      </c>
      <c r="C3893" t="s">
        <v>44</v>
      </c>
      <c r="D3893" t="s">
        <v>32</v>
      </c>
      <c r="E3893" s="9">
        <v>13</v>
      </c>
      <c r="F3893" t="str">
        <f t="shared" si="60"/>
        <v>Aggregate1-in-2September System Peak Day50% Cycling13</v>
      </c>
      <c r="G3893">
        <v>30.267230000000001</v>
      </c>
      <c r="H3893">
        <v>30.267230000000001</v>
      </c>
      <c r="I3893">
        <v>90.8994</v>
      </c>
      <c r="J3893">
        <v>0</v>
      </c>
      <c r="K3893">
        <v>0</v>
      </c>
      <c r="L3893">
        <v>0</v>
      </c>
      <c r="M3893">
        <v>0</v>
      </c>
      <c r="N3893">
        <v>0</v>
      </c>
      <c r="O3893">
        <v>12158</v>
      </c>
    </row>
    <row r="3894" spans="1:15">
      <c r="A3894" t="s">
        <v>31</v>
      </c>
      <c r="B3894" t="s">
        <v>40</v>
      </c>
      <c r="C3894" t="s">
        <v>44</v>
      </c>
      <c r="D3894" t="s">
        <v>32</v>
      </c>
      <c r="E3894" s="9">
        <v>14</v>
      </c>
      <c r="F3894" t="str">
        <f t="shared" si="60"/>
        <v>Average Per Ton1-in-2September System Peak Day50% Cycling14</v>
      </c>
      <c r="G3894">
        <v>0.52084799999999998</v>
      </c>
      <c r="H3894">
        <v>0.66492660000000003</v>
      </c>
      <c r="I3894">
        <v>90.078800000000001</v>
      </c>
      <c r="J3894">
        <v>0.10948239999999999</v>
      </c>
      <c r="K3894">
        <v>0.12992210000000001</v>
      </c>
      <c r="L3894">
        <v>0.1440786</v>
      </c>
      <c r="M3894">
        <v>0.15823509999999999</v>
      </c>
      <c r="N3894">
        <v>0.17867479999999999</v>
      </c>
      <c r="O3894">
        <v>12158</v>
      </c>
    </row>
    <row r="3895" spans="1:15">
      <c r="A3895" t="s">
        <v>29</v>
      </c>
      <c r="B3895" t="s">
        <v>40</v>
      </c>
      <c r="C3895" t="s">
        <v>44</v>
      </c>
      <c r="D3895" t="s">
        <v>32</v>
      </c>
      <c r="E3895" s="9">
        <v>14</v>
      </c>
      <c r="F3895" t="str">
        <f t="shared" si="60"/>
        <v>Average Per Premise1-in-2September System Peak Day50% Cycling14</v>
      </c>
      <c r="G3895">
        <v>2.1434280000000001</v>
      </c>
      <c r="H3895">
        <v>2.7363499999999998</v>
      </c>
      <c r="I3895">
        <v>90.078800000000001</v>
      </c>
      <c r="J3895">
        <v>0.45054929999999999</v>
      </c>
      <c r="K3895">
        <v>0.53466409999999998</v>
      </c>
      <c r="L3895">
        <v>0.5929217</v>
      </c>
      <c r="M3895">
        <v>0.65117939999999996</v>
      </c>
      <c r="N3895">
        <v>0.73529420000000001</v>
      </c>
      <c r="O3895">
        <v>12158</v>
      </c>
    </row>
    <row r="3896" spans="1:15">
      <c r="A3896" t="s">
        <v>30</v>
      </c>
      <c r="B3896" t="s">
        <v>40</v>
      </c>
      <c r="C3896" t="s">
        <v>44</v>
      </c>
      <c r="D3896" t="s">
        <v>32</v>
      </c>
      <c r="E3896" s="9">
        <v>14</v>
      </c>
      <c r="F3896" t="str">
        <f t="shared" si="60"/>
        <v>Average Per Device1-in-2September System Peak Day50% Cycling14</v>
      </c>
      <c r="G3896">
        <v>1.823639</v>
      </c>
      <c r="H3896">
        <v>2.3280989999999999</v>
      </c>
      <c r="I3896">
        <v>90.078800000000001</v>
      </c>
      <c r="J3896">
        <v>0.38332949999999999</v>
      </c>
      <c r="K3896">
        <v>0.45489469999999999</v>
      </c>
      <c r="L3896">
        <v>0.50446060000000004</v>
      </c>
      <c r="M3896">
        <v>0.55402649999999998</v>
      </c>
      <c r="N3896">
        <v>0.62559180000000003</v>
      </c>
      <c r="O3896">
        <v>12158</v>
      </c>
    </row>
    <row r="3897" spans="1:15">
      <c r="A3897" t="s">
        <v>52</v>
      </c>
      <c r="B3897" t="s">
        <v>40</v>
      </c>
      <c r="C3897" t="s">
        <v>44</v>
      </c>
      <c r="D3897" t="s">
        <v>32</v>
      </c>
      <c r="E3897" s="9">
        <v>14</v>
      </c>
      <c r="F3897" t="str">
        <f t="shared" si="60"/>
        <v>Aggregate1-in-2September System Peak Day50% Cycling14</v>
      </c>
      <c r="G3897">
        <v>26.059799999999999</v>
      </c>
      <c r="H3897">
        <v>33.268540000000002</v>
      </c>
      <c r="I3897">
        <v>90.078800000000001</v>
      </c>
      <c r="J3897">
        <v>5.4777779999999998</v>
      </c>
      <c r="K3897">
        <v>6.5004460000000002</v>
      </c>
      <c r="L3897">
        <v>7.208742</v>
      </c>
      <c r="M3897">
        <v>7.9170389999999999</v>
      </c>
      <c r="N3897">
        <v>8.9397070000000003</v>
      </c>
      <c r="O3897">
        <v>12158</v>
      </c>
    </row>
    <row r="3898" spans="1:15">
      <c r="A3898" t="s">
        <v>31</v>
      </c>
      <c r="B3898" t="s">
        <v>40</v>
      </c>
      <c r="C3898" t="s">
        <v>44</v>
      </c>
      <c r="D3898" t="s">
        <v>32</v>
      </c>
      <c r="E3898" s="9">
        <v>15</v>
      </c>
      <c r="F3898" t="str">
        <f t="shared" si="60"/>
        <v>Average Per Ton1-in-2September System Peak Day50% Cycling15</v>
      </c>
      <c r="G3898">
        <v>0.5571644</v>
      </c>
      <c r="H3898">
        <v>0.71743659999999998</v>
      </c>
      <c r="I3898">
        <v>89.8339</v>
      </c>
      <c r="J3898">
        <v>0.1217876</v>
      </c>
      <c r="K3898">
        <v>0.1445246</v>
      </c>
      <c r="L3898">
        <v>0.1602722</v>
      </c>
      <c r="M3898">
        <v>0.1760198</v>
      </c>
      <c r="N3898">
        <v>0.19875680000000001</v>
      </c>
      <c r="O3898">
        <v>12158</v>
      </c>
    </row>
    <row r="3899" spans="1:15">
      <c r="A3899" t="s">
        <v>29</v>
      </c>
      <c r="B3899" t="s">
        <v>40</v>
      </c>
      <c r="C3899" t="s">
        <v>44</v>
      </c>
      <c r="D3899" t="s">
        <v>32</v>
      </c>
      <c r="E3899" s="9">
        <v>15</v>
      </c>
      <c r="F3899" t="str">
        <f t="shared" si="60"/>
        <v>Average Per Premise1-in-2September System Peak Day50% Cycling15</v>
      </c>
      <c r="G3899">
        <v>2.2928799999999998</v>
      </c>
      <c r="H3899">
        <v>2.952442</v>
      </c>
      <c r="I3899">
        <v>89.8339</v>
      </c>
      <c r="J3899">
        <v>0.50118839999999998</v>
      </c>
      <c r="K3899">
        <v>0.59475719999999999</v>
      </c>
      <c r="L3899">
        <v>0.65956269999999995</v>
      </c>
      <c r="M3899">
        <v>0.72436820000000002</v>
      </c>
      <c r="N3899">
        <v>0.81793689999999997</v>
      </c>
      <c r="O3899">
        <v>12158</v>
      </c>
    </row>
    <row r="3900" spans="1:15">
      <c r="A3900" t="s">
        <v>30</v>
      </c>
      <c r="B3900" t="s">
        <v>40</v>
      </c>
      <c r="C3900" t="s">
        <v>44</v>
      </c>
      <c r="D3900" t="s">
        <v>32</v>
      </c>
      <c r="E3900" s="9">
        <v>15</v>
      </c>
      <c r="F3900" t="str">
        <f t="shared" si="60"/>
        <v>Average Per Device1-in-2September System Peak Day50% Cycling15</v>
      </c>
      <c r="G3900">
        <v>1.950793</v>
      </c>
      <c r="H3900">
        <v>2.511952</v>
      </c>
      <c r="I3900">
        <v>89.8339</v>
      </c>
      <c r="J3900">
        <v>0.4264135</v>
      </c>
      <c r="K3900">
        <v>0.50602219999999998</v>
      </c>
      <c r="L3900">
        <v>0.56115910000000002</v>
      </c>
      <c r="M3900">
        <v>0.61629590000000001</v>
      </c>
      <c r="N3900">
        <v>0.69590459999999998</v>
      </c>
      <c r="O3900">
        <v>12158</v>
      </c>
    </row>
    <row r="3901" spans="1:15">
      <c r="A3901" t="s">
        <v>52</v>
      </c>
      <c r="B3901" t="s">
        <v>40</v>
      </c>
      <c r="C3901" t="s">
        <v>44</v>
      </c>
      <c r="D3901" t="s">
        <v>32</v>
      </c>
      <c r="E3901" s="9">
        <v>15</v>
      </c>
      <c r="F3901" t="str">
        <f t="shared" si="60"/>
        <v>Aggregate1-in-2September System Peak Day50% Cycling15</v>
      </c>
      <c r="G3901">
        <v>27.876830000000002</v>
      </c>
      <c r="H3901">
        <v>35.895789999999998</v>
      </c>
      <c r="I3901">
        <v>89.8339</v>
      </c>
      <c r="J3901">
        <v>6.0934489999999997</v>
      </c>
      <c r="K3901">
        <v>7.231058</v>
      </c>
      <c r="L3901">
        <v>8.0189629999999994</v>
      </c>
      <c r="M3901">
        <v>8.8068679999999997</v>
      </c>
      <c r="N3901">
        <v>9.9444769999999991</v>
      </c>
      <c r="O3901">
        <v>12158</v>
      </c>
    </row>
    <row r="3902" spans="1:15">
      <c r="A3902" t="s">
        <v>31</v>
      </c>
      <c r="B3902" t="s">
        <v>40</v>
      </c>
      <c r="C3902" t="s">
        <v>44</v>
      </c>
      <c r="D3902" t="s">
        <v>32</v>
      </c>
      <c r="E3902" s="9">
        <v>16</v>
      </c>
      <c r="F3902" t="str">
        <f t="shared" si="60"/>
        <v>Average Per Ton1-in-2September System Peak Day50% Cycling16</v>
      </c>
      <c r="G3902">
        <v>0.60301210000000005</v>
      </c>
      <c r="H3902">
        <v>0.78625880000000004</v>
      </c>
      <c r="I3902">
        <v>88.851200000000006</v>
      </c>
      <c r="J3902">
        <v>0.13924549999999999</v>
      </c>
      <c r="K3902">
        <v>0.16524169999999999</v>
      </c>
      <c r="L3902">
        <v>0.18324670000000001</v>
      </c>
      <c r="M3902">
        <v>0.2012516</v>
      </c>
      <c r="N3902">
        <v>0.2272479</v>
      </c>
      <c r="O3902">
        <v>12158</v>
      </c>
    </row>
    <row r="3903" spans="1:15">
      <c r="A3903" t="s">
        <v>29</v>
      </c>
      <c r="B3903" t="s">
        <v>40</v>
      </c>
      <c r="C3903" t="s">
        <v>44</v>
      </c>
      <c r="D3903" t="s">
        <v>32</v>
      </c>
      <c r="E3903" s="9">
        <v>16</v>
      </c>
      <c r="F3903" t="str">
        <f t="shared" si="60"/>
        <v>Average Per Premise1-in-2September System Peak Day50% Cycling16</v>
      </c>
      <c r="G3903">
        <v>2.4815550000000002</v>
      </c>
      <c r="H3903">
        <v>3.2356639999999999</v>
      </c>
      <c r="I3903">
        <v>88.851200000000006</v>
      </c>
      <c r="J3903">
        <v>0.57303219999999999</v>
      </c>
      <c r="K3903">
        <v>0.68001370000000005</v>
      </c>
      <c r="L3903">
        <v>0.75410880000000002</v>
      </c>
      <c r="M3903">
        <v>0.82820400000000005</v>
      </c>
      <c r="N3903">
        <v>0.93518559999999995</v>
      </c>
      <c r="O3903">
        <v>12158</v>
      </c>
    </row>
    <row r="3904" spans="1:15">
      <c r="A3904" t="s">
        <v>30</v>
      </c>
      <c r="B3904" t="s">
        <v>40</v>
      </c>
      <c r="C3904" t="s">
        <v>44</v>
      </c>
      <c r="D3904" t="s">
        <v>32</v>
      </c>
      <c r="E3904" s="9">
        <v>16</v>
      </c>
      <c r="F3904" t="str">
        <f t="shared" si="60"/>
        <v>Average Per Device1-in-2September System Peak Day50% Cycling16</v>
      </c>
      <c r="G3904">
        <v>2.1113189999999999</v>
      </c>
      <c r="H3904">
        <v>2.7529180000000002</v>
      </c>
      <c r="I3904">
        <v>88.851200000000006</v>
      </c>
      <c r="J3904">
        <v>0.48753849999999999</v>
      </c>
      <c r="K3904">
        <v>0.57855889999999999</v>
      </c>
      <c r="L3904">
        <v>0.64159940000000004</v>
      </c>
      <c r="M3904">
        <v>0.70463989999999999</v>
      </c>
      <c r="N3904">
        <v>0.79566029999999999</v>
      </c>
      <c r="O3904">
        <v>12158</v>
      </c>
    </row>
    <row r="3905" spans="1:15">
      <c r="A3905" t="s">
        <v>52</v>
      </c>
      <c r="B3905" t="s">
        <v>40</v>
      </c>
      <c r="C3905" t="s">
        <v>44</v>
      </c>
      <c r="D3905" t="s">
        <v>32</v>
      </c>
      <c r="E3905" s="9">
        <v>16</v>
      </c>
      <c r="F3905" t="str">
        <f t="shared" si="60"/>
        <v>Aggregate1-in-2September System Peak Day50% Cycling16</v>
      </c>
      <c r="G3905">
        <v>30.170750000000002</v>
      </c>
      <c r="H3905">
        <v>39.339199999999998</v>
      </c>
      <c r="I3905">
        <v>88.851200000000006</v>
      </c>
      <c r="J3905">
        <v>6.9669249999999998</v>
      </c>
      <c r="K3905">
        <v>8.2676069999999999</v>
      </c>
      <c r="L3905">
        <v>9.1684549999999998</v>
      </c>
      <c r="M3905">
        <v>10.0693</v>
      </c>
      <c r="N3905">
        <v>11.36999</v>
      </c>
      <c r="O3905">
        <v>12158</v>
      </c>
    </row>
    <row r="3906" spans="1:15">
      <c r="A3906" t="s">
        <v>31</v>
      </c>
      <c r="B3906" t="s">
        <v>40</v>
      </c>
      <c r="C3906" t="s">
        <v>44</v>
      </c>
      <c r="D3906" t="s">
        <v>32</v>
      </c>
      <c r="E3906" s="9">
        <v>17</v>
      </c>
      <c r="F3906" t="str">
        <f t="shared" si="60"/>
        <v>Average Per Ton1-in-2September System Peak Day50% Cycling17</v>
      </c>
      <c r="G3906">
        <v>0.66083329999999996</v>
      </c>
      <c r="H3906">
        <v>0.84432850000000004</v>
      </c>
      <c r="I3906">
        <v>88.287000000000006</v>
      </c>
      <c r="J3906">
        <v>0.13943430000000001</v>
      </c>
      <c r="K3906">
        <v>0.1654658</v>
      </c>
      <c r="L3906">
        <v>0.1834952</v>
      </c>
      <c r="M3906">
        <v>0.2015246</v>
      </c>
      <c r="N3906">
        <v>0.22755610000000001</v>
      </c>
      <c r="O3906">
        <v>12158</v>
      </c>
    </row>
    <row r="3907" spans="1:15">
      <c r="A3907" t="s">
        <v>29</v>
      </c>
      <c r="B3907" t="s">
        <v>40</v>
      </c>
      <c r="C3907" t="s">
        <v>44</v>
      </c>
      <c r="D3907" t="s">
        <v>32</v>
      </c>
      <c r="E3907" s="9">
        <v>17</v>
      </c>
      <c r="F3907" t="str">
        <f t="shared" ref="F3907:F3970" si="61">CONCATENATE(A3907,B3907,C3907,D3907,E3907)</f>
        <v>Average Per Premise1-in-2September System Peak Day50% Cycling17</v>
      </c>
      <c r="G3907">
        <v>2.7195049999999998</v>
      </c>
      <c r="H3907">
        <v>3.4746359999999998</v>
      </c>
      <c r="I3907">
        <v>88.287000000000006</v>
      </c>
      <c r="J3907">
        <v>0.57380929999999997</v>
      </c>
      <c r="K3907">
        <v>0.68093599999999999</v>
      </c>
      <c r="L3907">
        <v>0.75513160000000001</v>
      </c>
      <c r="M3907">
        <v>0.82932720000000004</v>
      </c>
      <c r="N3907">
        <v>0.93645389999999995</v>
      </c>
      <c r="O3907">
        <v>12158</v>
      </c>
    </row>
    <row r="3908" spans="1:15">
      <c r="A3908" t="s">
        <v>30</v>
      </c>
      <c r="B3908" t="s">
        <v>40</v>
      </c>
      <c r="C3908" t="s">
        <v>44</v>
      </c>
      <c r="D3908" t="s">
        <v>32</v>
      </c>
      <c r="E3908" s="9">
        <v>17</v>
      </c>
      <c r="F3908" t="str">
        <f t="shared" si="61"/>
        <v>Average Per Device1-in-2September System Peak Day50% Cycling17</v>
      </c>
      <c r="G3908">
        <v>2.313768</v>
      </c>
      <c r="H3908">
        <v>2.9562369999999998</v>
      </c>
      <c r="I3908">
        <v>88.287000000000006</v>
      </c>
      <c r="J3908">
        <v>0.48819970000000001</v>
      </c>
      <c r="K3908">
        <v>0.57934350000000001</v>
      </c>
      <c r="L3908">
        <v>0.64246959999999997</v>
      </c>
      <c r="M3908">
        <v>0.70559559999999999</v>
      </c>
      <c r="N3908">
        <v>0.79673939999999999</v>
      </c>
      <c r="O3908">
        <v>12158</v>
      </c>
    </row>
    <row r="3909" spans="1:15">
      <c r="A3909" t="s">
        <v>52</v>
      </c>
      <c r="B3909" t="s">
        <v>40</v>
      </c>
      <c r="C3909" t="s">
        <v>44</v>
      </c>
      <c r="D3909" t="s">
        <v>32</v>
      </c>
      <c r="E3909" s="9">
        <v>17</v>
      </c>
      <c r="F3909" t="str">
        <f t="shared" si="61"/>
        <v>Aggregate1-in-2September System Peak Day50% Cycling17</v>
      </c>
      <c r="G3909">
        <v>33.063740000000003</v>
      </c>
      <c r="H3909">
        <v>42.244630000000001</v>
      </c>
      <c r="I3909">
        <v>88.287000000000006</v>
      </c>
      <c r="J3909">
        <v>6.9763739999999999</v>
      </c>
      <c r="K3909">
        <v>8.2788190000000004</v>
      </c>
      <c r="L3909">
        <v>9.1808899999999998</v>
      </c>
      <c r="M3909">
        <v>10.08296</v>
      </c>
      <c r="N3909">
        <v>11.38541</v>
      </c>
      <c r="O3909">
        <v>12158</v>
      </c>
    </row>
    <row r="3910" spans="1:15">
      <c r="A3910" t="s">
        <v>31</v>
      </c>
      <c r="B3910" t="s">
        <v>40</v>
      </c>
      <c r="C3910" t="s">
        <v>44</v>
      </c>
      <c r="D3910" t="s">
        <v>32</v>
      </c>
      <c r="E3910" s="9">
        <v>18</v>
      </c>
      <c r="F3910" t="str">
        <f t="shared" si="61"/>
        <v>Average Per Ton1-in-2September System Peak Day50% Cycling18</v>
      </c>
      <c r="G3910">
        <v>0.71410830000000003</v>
      </c>
      <c r="H3910">
        <v>0.87716190000000005</v>
      </c>
      <c r="I3910">
        <v>85.401700000000005</v>
      </c>
      <c r="J3910">
        <v>0.1239011</v>
      </c>
      <c r="K3910">
        <v>0.14703260000000001</v>
      </c>
      <c r="L3910">
        <v>0.16305349999999999</v>
      </c>
      <c r="M3910">
        <v>0.17907439999999999</v>
      </c>
      <c r="N3910">
        <v>0.20220589999999999</v>
      </c>
      <c r="O3910">
        <v>12158</v>
      </c>
    </row>
    <row r="3911" spans="1:15">
      <c r="A3911" t="s">
        <v>29</v>
      </c>
      <c r="B3911" t="s">
        <v>40</v>
      </c>
      <c r="C3911" t="s">
        <v>44</v>
      </c>
      <c r="D3911" t="s">
        <v>32</v>
      </c>
      <c r="E3911" s="9">
        <v>18</v>
      </c>
      <c r="F3911" t="str">
        <f t="shared" si="61"/>
        <v>Average Per Premise1-in-2September System Peak Day50% Cycling18</v>
      </c>
      <c r="G3911">
        <v>2.9387460000000001</v>
      </c>
      <c r="H3911">
        <v>3.6097540000000001</v>
      </c>
      <c r="I3911">
        <v>85.401700000000005</v>
      </c>
      <c r="J3911">
        <v>0.5098859</v>
      </c>
      <c r="K3911">
        <v>0.60507840000000002</v>
      </c>
      <c r="L3911">
        <v>0.67100859999999996</v>
      </c>
      <c r="M3911">
        <v>0.73693869999999995</v>
      </c>
      <c r="N3911">
        <v>0.83213119999999996</v>
      </c>
      <c r="O3911">
        <v>12158</v>
      </c>
    </row>
    <row r="3912" spans="1:15">
      <c r="A3912" t="s">
        <v>30</v>
      </c>
      <c r="B3912" t="s">
        <v>40</v>
      </c>
      <c r="C3912" t="s">
        <v>44</v>
      </c>
      <c r="D3912" t="s">
        <v>32</v>
      </c>
      <c r="E3912" s="9">
        <v>18</v>
      </c>
      <c r="F3912" t="str">
        <f t="shared" si="61"/>
        <v>Average Per Device1-in-2September System Peak Day50% Cycling18</v>
      </c>
      <c r="G3912">
        <v>2.500299</v>
      </c>
      <c r="H3912">
        <v>3.071196</v>
      </c>
      <c r="I3912">
        <v>85.401700000000005</v>
      </c>
      <c r="J3912">
        <v>0.43381330000000001</v>
      </c>
      <c r="K3912">
        <v>0.51480360000000003</v>
      </c>
      <c r="L3912">
        <v>0.57089730000000005</v>
      </c>
      <c r="M3912">
        <v>0.62699090000000002</v>
      </c>
      <c r="N3912">
        <v>0.70798119999999998</v>
      </c>
      <c r="O3912">
        <v>12158</v>
      </c>
    </row>
    <row r="3913" spans="1:15">
      <c r="A3913" t="s">
        <v>52</v>
      </c>
      <c r="B3913" t="s">
        <v>40</v>
      </c>
      <c r="C3913" t="s">
        <v>44</v>
      </c>
      <c r="D3913" t="s">
        <v>32</v>
      </c>
      <c r="E3913" s="9">
        <v>18</v>
      </c>
      <c r="F3913" t="str">
        <f t="shared" si="61"/>
        <v>Aggregate1-in-2September System Peak Day50% Cycling18</v>
      </c>
      <c r="G3913">
        <v>35.72927</v>
      </c>
      <c r="H3913">
        <v>43.887390000000003</v>
      </c>
      <c r="I3913">
        <v>85.401700000000005</v>
      </c>
      <c r="J3913">
        <v>6.1991930000000002</v>
      </c>
      <c r="K3913">
        <v>7.3565440000000004</v>
      </c>
      <c r="L3913">
        <v>8.1581220000000005</v>
      </c>
      <c r="M3913">
        <v>8.9596999999999998</v>
      </c>
      <c r="N3913">
        <v>10.117050000000001</v>
      </c>
      <c r="O3913">
        <v>12158</v>
      </c>
    </row>
    <row r="3914" spans="1:15">
      <c r="A3914" t="s">
        <v>31</v>
      </c>
      <c r="B3914" t="s">
        <v>40</v>
      </c>
      <c r="C3914" t="s">
        <v>44</v>
      </c>
      <c r="D3914" t="s">
        <v>32</v>
      </c>
      <c r="E3914" s="9">
        <v>19</v>
      </c>
      <c r="F3914" t="str">
        <f t="shared" si="61"/>
        <v>Average Per Ton1-in-2September System Peak Day50% Cycling19</v>
      </c>
      <c r="G3914">
        <v>0.88245890000000005</v>
      </c>
      <c r="H3914">
        <v>0.82128440000000003</v>
      </c>
      <c r="I3914">
        <v>81.388400000000004</v>
      </c>
      <c r="J3914">
        <v>0</v>
      </c>
      <c r="K3914">
        <v>0</v>
      </c>
      <c r="L3914">
        <v>0</v>
      </c>
      <c r="M3914">
        <v>0</v>
      </c>
      <c r="N3914">
        <v>0</v>
      </c>
      <c r="O3914">
        <v>12158</v>
      </c>
    </row>
    <row r="3915" spans="1:15">
      <c r="A3915" t="s">
        <v>29</v>
      </c>
      <c r="B3915" t="s">
        <v>40</v>
      </c>
      <c r="C3915" t="s">
        <v>44</v>
      </c>
      <c r="D3915" t="s">
        <v>32</v>
      </c>
      <c r="E3915" s="9">
        <v>19</v>
      </c>
      <c r="F3915" t="str">
        <f t="shared" si="61"/>
        <v>Average Per Premise1-in-2September System Peak Day50% Cycling19</v>
      </c>
      <c r="G3915">
        <v>3.6315529999999998</v>
      </c>
      <c r="H3915">
        <v>3.379804</v>
      </c>
      <c r="I3915">
        <v>81.388400000000004</v>
      </c>
      <c r="J3915">
        <v>0</v>
      </c>
      <c r="K3915">
        <v>0</v>
      </c>
      <c r="L3915">
        <v>0</v>
      </c>
      <c r="M3915">
        <v>0</v>
      </c>
      <c r="N3915">
        <v>0</v>
      </c>
      <c r="O3915">
        <v>12158</v>
      </c>
    </row>
    <row r="3916" spans="1:15">
      <c r="A3916" t="s">
        <v>30</v>
      </c>
      <c r="B3916" t="s">
        <v>40</v>
      </c>
      <c r="C3916" t="s">
        <v>44</v>
      </c>
      <c r="D3916" t="s">
        <v>32</v>
      </c>
      <c r="E3916" s="9">
        <v>19</v>
      </c>
      <c r="F3916" t="str">
        <f t="shared" si="61"/>
        <v>Average Per Device1-in-2September System Peak Day50% Cycling19</v>
      </c>
      <c r="G3916">
        <v>3.0897429999999999</v>
      </c>
      <c r="H3916">
        <v>2.875553</v>
      </c>
      <c r="I3916">
        <v>81.388400000000004</v>
      </c>
      <c r="J3916">
        <v>0</v>
      </c>
      <c r="K3916">
        <v>0</v>
      </c>
      <c r="L3916">
        <v>0</v>
      </c>
      <c r="M3916">
        <v>0</v>
      </c>
      <c r="N3916">
        <v>0</v>
      </c>
      <c r="O3916">
        <v>12158</v>
      </c>
    </row>
    <row r="3917" spans="1:15">
      <c r="A3917" t="s">
        <v>52</v>
      </c>
      <c r="B3917" t="s">
        <v>40</v>
      </c>
      <c r="C3917" t="s">
        <v>44</v>
      </c>
      <c r="D3917" t="s">
        <v>32</v>
      </c>
      <c r="E3917" s="9">
        <v>19</v>
      </c>
      <c r="F3917" t="str">
        <f t="shared" si="61"/>
        <v>Aggregate1-in-2September System Peak Day50% Cycling19</v>
      </c>
      <c r="G3917">
        <v>44.152419999999999</v>
      </c>
      <c r="H3917">
        <v>41.091650000000001</v>
      </c>
      <c r="I3917">
        <v>81.388400000000004</v>
      </c>
      <c r="J3917">
        <v>0</v>
      </c>
      <c r="K3917">
        <v>0</v>
      </c>
      <c r="L3917">
        <v>0</v>
      </c>
      <c r="M3917">
        <v>0</v>
      </c>
      <c r="N3917">
        <v>0</v>
      </c>
      <c r="O3917">
        <v>12158</v>
      </c>
    </row>
    <row r="3918" spans="1:15">
      <c r="A3918" t="s">
        <v>31</v>
      </c>
      <c r="B3918" t="s">
        <v>40</v>
      </c>
      <c r="C3918" t="s">
        <v>44</v>
      </c>
      <c r="D3918" t="s">
        <v>32</v>
      </c>
      <c r="E3918" s="9">
        <v>20</v>
      </c>
      <c r="F3918" t="str">
        <f t="shared" si="61"/>
        <v>Average Per Ton1-in-2September System Peak Day50% Cycling20</v>
      </c>
      <c r="G3918">
        <v>0.86891370000000001</v>
      </c>
      <c r="H3918">
        <v>0.76827380000000001</v>
      </c>
      <c r="I3918">
        <v>78.0809</v>
      </c>
      <c r="J3918">
        <v>0</v>
      </c>
      <c r="K3918">
        <v>0</v>
      </c>
      <c r="L3918">
        <v>0</v>
      </c>
      <c r="M3918">
        <v>0</v>
      </c>
      <c r="N3918">
        <v>0</v>
      </c>
      <c r="O3918">
        <v>12158</v>
      </c>
    </row>
    <row r="3919" spans="1:15">
      <c r="A3919" t="s">
        <v>29</v>
      </c>
      <c r="B3919" t="s">
        <v>40</v>
      </c>
      <c r="C3919" t="s">
        <v>44</v>
      </c>
      <c r="D3919" t="s">
        <v>32</v>
      </c>
      <c r="E3919" s="9">
        <v>20</v>
      </c>
      <c r="F3919" t="str">
        <f t="shared" si="61"/>
        <v>Average Per Premise1-in-2September System Peak Day50% Cycling20</v>
      </c>
      <c r="G3919">
        <v>3.5758109999999999</v>
      </c>
      <c r="H3919">
        <v>3.161651</v>
      </c>
      <c r="I3919">
        <v>78.0809</v>
      </c>
      <c r="J3919">
        <v>0</v>
      </c>
      <c r="K3919">
        <v>0</v>
      </c>
      <c r="L3919">
        <v>0</v>
      </c>
      <c r="M3919">
        <v>0</v>
      </c>
      <c r="N3919">
        <v>0</v>
      </c>
      <c r="O3919">
        <v>12158</v>
      </c>
    </row>
    <row r="3920" spans="1:15">
      <c r="A3920" t="s">
        <v>30</v>
      </c>
      <c r="B3920" t="s">
        <v>40</v>
      </c>
      <c r="C3920" t="s">
        <v>44</v>
      </c>
      <c r="D3920" t="s">
        <v>32</v>
      </c>
      <c r="E3920" s="9">
        <v>20</v>
      </c>
      <c r="F3920" t="str">
        <f t="shared" si="61"/>
        <v>Average Per Device1-in-2September System Peak Day50% Cycling20</v>
      </c>
      <c r="G3920">
        <v>3.0423170000000002</v>
      </c>
      <c r="H3920">
        <v>2.6899479999999998</v>
      </c>
      <c r="I3920">
        <v>78.0809</v>
      </c>
      <c r="J3920">
        <v>0</v>
      </c>
      <c r="K3920">
        <v>0</v>
      </c>
      <c r="L3920">
        <v>0</v>
      </c>
      <c r="M3920">
        <v>0</v>
      </c>
      <c r="N3920">
        <v>0</v>
      </c>
      <c r="O3920">
        <v>12158</v>
      </c>
    </row>
    <row r="3921" spans="1:15">
      <c r="A3921" t="s">
        <v>52</v>
      </c>
      <c r="B3921" t="s">
        <v>40</v>
      </c>
      <c r="C3921" t="s">
        <v>44</v>
      </c>
      <c r="D3921" t="s">
        <v>32</v>
      </c>
      <c r="E3921" s="9">
        <v>20</v>
      </c>
      <c r="F3921" t="str">
        <f t="shared" si="61"/>
        <v>Aggregate1-in-2September System Peak Day50% Cycling20</v>
      </c>
      <c r="G3921">
        <v>43.474710000000002</v>
      </c>
      <c r="H3921">
        <v>38.439349999999997</v>
      </c>
      <c r="I3921">
        <v>78.0809</v>
      </c>
      <c r="J3921">
        <v>0</v>
      </c>
      <c r="K3921">
        <v>0</v>
      </c>
      <c r="L3921">
        <v>0</v>
      </c>
      <c r="M3921">
        <v>0</v>
      </c>
      <c r="N3921">
        <v>0</v>
      </c>
      <c r="O3921">
        <v>12158</v>
      </c>
    </row>
    <row r="3922" spans="1:15">
      <c r="A3922" t="s">
        <v>31</v>
      </c>
      <c r="B3922" t="s">
        <v>40</v>
      </c>
      <c r="C3922" t="s">
        <v>44</v>
      </c>
      <c r="D3922" t="s">
        <v>32</v>
      </c>
      <c r="E3922" s="9">
        <v>21</v>
      </c>
      <c r="F3922" t="str">
        <f t="shared" si="61"/>
        <v>Average Per Ton1-in-2September System Peak Day50% Cycling21</v>
      </c>
      <c r="G3922">
        <v>0.80176820000000004</v>
      </c>
      <c r="H3922">
        <v>0.72731500000000004</v>
      </c>
      <c r="I3922">
        <v>75.721800000000002</v>
      </c>
      <c r="J3922">
        <v>0</v>
      </c>
      <c r="K3922">
        <v>0</v>
      </c>
      <c r="L3922">
        <v>0</v>
      </c>
      <c r="M3922">
        <v>0</v>
      </c>
      <c r="N3922">
        <v>0</v>
      </c>
      <c r="O3922">
        <v>12158</v>
      </c>
    </row>
    <row r="3923" spans="1:15">
      <c r="A3923" t="s">
        <v>29</v>
      </c>
      <c r="B3923" t="s">
        <v>40</v>
      </c>
      <c r="C3923" t="s">
        <v>44</v>
      </c>
      <c r="D3923" t="s">
        <v>32</v>
      </c>
      <c r="E3923" s="9">
        <v>21</v>
      </c>
      <c r="F3923" t="str">
        <f t="shared" si="61"/>
        <v>Average Per Premise1-in-2September System Peak Day50% Cycling21</v>
      </c>
      <c r="G3923">
        <v>3.2994889999999999</v>
      </c>
      <c r="H3923">
        <v>2.9930949999999998</v>
      </c>
      <c r="I3923">
        <v>75.721800000000002</v>
      </c>
      <c r="J3923">
        <v>0</v>
      </c>
      <c r="K3923">
        <v>0</v>
      </c>
      <c r="L3923">
        <v>0</v>
      </c>
      <c r="M3923">
        <v>0</v>
      </c>
      <c r="N3923">
        <v>0</v>
      </c>
      <c r="O3923">
        <v>12158</v>
      </c>
    </row>
    <row r="3924" spans="1:15">
      <c r="A3924" t="s">
        <v>30</v>
      </c>
      <c r="B3924" t="s">
        <v>40</v>
      </c>
      <c r="C3924" t="s">
        <v>44</v>
      </c>
      <c r="D3924" t="s">
        <v>32</v>
      </c>
      <c r="E3924" s="9">
        <v>21</v>
      </c>
      <c r="F3924" t="str">
        <f t="shared" si="61"/>
        <v>Average Per Device1-in-2September System Peak Day50% Cycling21</v>
      </c>
      <c r="G3924">
        <v>2.8072210000000002</v>
      </c>
      <c r="H3924">
        <v>2.5465390000000001</v>
      </c>
      <c r="I3924">
        <v>75.721800000000002</v>
      </c>
      <c r="J3924">
        <v>0</v>
      </c>
      <c r="K3924">
        <v>0</v>
      </c>
      <c r="L3924">
        <v>0</v>
      </c>
      <c r="M3924">
        <v>0</v>
      </c>
      <c r="N3924">
        <v>0</v>
      </c>
      <c r="O3924">
        <v>12158</v>
      </c>
    </row>
    <row r="3925" spans="1:15">
      <c r="A3925" t="s">
        <v>52</v>
      </c>
      <c r="B3925" t="s">
        <v>40</v>
      </c>
      <c r="C3925" t="s">
        <v>44</v>
      </c>
      <c r="D3925" t="s">
        <v>32</v>
      </c>
      <c r="E3925" s="9">
        <v>21</v>
      </c>
      <c r="F3925" t="str">
        <f t="shared" si="61"/>
        <v>Aggregate1-in-2September System Peak Day50% Cycling21</v>
      </c>
      <c r="G3925">
        <v>40.115189999999998</v>
      </c>
      <c r="H3925">
        <v>36.390039999999999</v>
      </c>
      <c r="I3925">
        <v>75.721800000000002</v>
      </c>
      <c r="J3925">
        <v>0</v>
      </c>
      <c r="K3925">
        <v>0</v>
      </c>
      <c r="L3925">
        <v>0</v>
      </c>
      <c r="M3925">
        <v>0</v>
      </c>
      <c r="N3925">
        <v>0</v>
      </c>
      <c r="O3925">
        <v>12158</v>
      </c>
    </row>
    <row r="3926" spans="1:15">
      <c r="A3926" t="s">
        <v>31</v>
      </c>
      <c r="B3926" t="s">
        <v>40</v>
      </c>
      <c r="C3926" t="s">
        <v>44</v>
      </c>
      <c r="D3926" t="s">
        <v>32</v>
      </c>
      <c r="E3926" s="9">
        <v>22</v>
      </c>
      <c r="F3926" t="str">
        <f t="shared" si="61"/>
        <v>Average Per Ton1-in-2September System Peak Day50% Cycling22</v>
      </c>
      <c r="G3926">
        <v>0.696963</v>
      </c>
      <c r="H3926">
        <v>0.65347250000000001</v>
      </c>
      <c r="I3926">
        <v>74.431200000000004</v>
      </c>
      <c r="J3926">
        <v>0</v>
      </c>
      <c r="K3926">
        <v>0</v>
      </c>
      <c r="L3926">
        <v>0</v>
      </c>
      <c r="M3926">
        <v>0</v>
      </c>
      <c r="N3926">
        <v>0</v>
      </c>
      <c r="O3926">
        <v>12158</v>
      </c>
    </row>
    <row r="3927" spans="1:15">
      <c r="A3927" t="s">
        <v>29</v>
      </c>
      <c r="B3927" t="s">
        <v>40</v>
      </c>
      <c r="C3927" t="s">
        <v>44</v>
      </c>
      <c r="D3927" t="s">
        <v>32</v>
      </c>
      <c r="E3927" s="9">
        <v>22</v>
      </c>
      <c r="F3927" t="str">
        <f t="shared" si="61"/>
        <v>Average Per Premise1-in-2September System Peak Day50% Cycling22</v>
      </c>
      <c r="G3927">
        <v>2.868188</v>
      </c>
      <c r="H3927">
        <v>2.6892130000000001</v>
      </c>
      <c r="I3927">
        <v>74.431200000000004</v>
      </c>
      <c r="J3927">
        <v>0</v>
      </c>
      <c r="K3927">
        <v>0</v>
      </c>
      <c r="L3927">
        <v>0</v>
      </c>
      <c r="M3927">
        <v>0</v>
      </c>
      <c r="N3927">
        <v>0</v>
      </c>
      <c r="O3927">
        <v>12158</v>
      </c>
    </row>
    <row r="3928" spans="1:15">
      <c r="A3928" t="s">
        <v>30</v>
      </c>
      <c r="B3928" t="s">
        <v>40</v>
      </c>
      <c r="C3928" t="s">
        <v>44</v>
      </c>
      <c r="D3928" t="s">
        <v>32</v>
      </c>
      <c r="E3928" s="9">
        <v>22</v>
      </c>
      <c r="F3928" t="str">
        <f t="shared" si="61"/>
        <v>Average Per Device1-in-2September System Peak Day50% Cycling22</v>
      </c>
      <c r="G3928">
        <v>2.4402680000000001</v>
      </c>
      <c r="H3928">
        <v>2.287995</v>
      </c>
      <c r="I3928">
        <v>74.431200000000004</v>
      </c>
      <c r="J3928">
        <v>0</v>
      </c>
      <c r="K3928">
        <v>0</v>
      </c>
      <c r="L3928">
        <v>0</v>
      </c>
      <c r="M3928">
        <v>0</v>
      </c>
      <c r="N3928">
        <v>0</v>
      </c>
      <c r="O3928">
        <v>12158</v>
      </c>
    </row>
    <row r="3929" spans="1:15">
      <c r="A3929" t="s">
        <v>52</v>
      </c>
      <c r="B3929" t="s">
        <v>40</v>
      </c>
      <c r="C3929" t="s">
        <v>44</v>
      </c>
      <c r="D3929" t="s">
        <v>32</v>
      </c>
      <c r="E3929" s="9">
        <v>22</v>
      </c>
      <c r="F3929" t="str">
        <f t="shared" si="61"/>
        <v>Aggregate1-in-2September System Peak Day50% Cycling22</v>
      </c>
      <c r="G3929">
        <v>34.871429999999997</v>
      </c>
      <c r="H3929">
        <v>32.695450000000001</v>
      </c>
      <c r="I3929">
        <v>74.431200000000004</v>
      </c>
      <c r="J3929">
        <v>0</v>
      </c>
      <c r="K3929">
        <v>0</v>
      </c>
      <c r="L3929">
        <v>0</v>
      </c>
      <c r="M3929">
        <v>0</v>
      </c>
      <c r="N3929">
        <v>0</v>
      </c>
      <c r="O3929">
        <v>12158</v>
      </c>
    </row>
    <row r="3930" spans="1:15">
      <c r="A3930" t="s">
        <v>31</v>
      </c>
      <c r="B3930" t="s">
        <v>40</v>
      </c>
      <c r="C3930" t="s">
        <v>44</v>
      </c>
      <c r="D3930" t="s">
        <v>32</v>
      </c>
      <c r="E3930" s="9">
        <v>23</v>
      </c>
      <c r="F3930" t="str">
        <f t="shared" si="61"/>
        <v>Average Per Ton1-in-2September System Peak Day50% Cycling23</v>
      </c>
      <c r="G3930">
        <v>0.56643429999999995</v>
      </c>
      <c r="H3930">
        <v>0.54328529999999997</v>
      </c>
      <c r="I3930">
        <v>72.433999999999997</v>
      </c>
      <c r="J3930">
        <v>0</v>
      </c>
      <c r="K3930">
        <v>0</v>
      </c>
      <c r="L3930">
        <v>0</v>
      </c>
      <c r="M3930">
        <v>0</v>
      </c>
      <c r="N3930">
        <v>0</v>
      </c>
      <c r="O3930">
        <v>12158</v>
      </c>
    </row>
    <row r="3931" spans="1:15">
      <c r="A3931" t="s">
        <v>29</v>
      </c>
      <c r="B3931" t="s">
        <v>40</v>
      </c>
      <c r="C3931" t="s">
        <v>44</v>
      </c>
      <c r="D3931" t="s">
        <v>32</v>
      </c>
      <c r="E3931" s="9">
        <v>23</v>
      </c>
      <c r="F3931" t="str">
        <f t="shared" si="61"/>
        <v>Average Per Premise1-in-2September System Peak Day50% Cycling23</v>
      </c>
      <c r="G3931">
        <v>2.3310279999999999</v>
      </c>
      <c r="H3931">
        <v>2.2357629999999999</v>
      </c>
      <c r="I3931">
        <v>72.433999999999997</v>
      </c>
      <c r="J3931">
        <v>0</v>
      </c>
      <c r="K3931">
        <v>0</v>
      </c>
      <c r="L3931">
        <v>0</v>
      </c>
      <c r="M3931">
        <v>0</v>
      </c>
      <c r="N3931">
        <v>0</v>
      </c>
      <c r="O3931">
        <v>12158</v>
      </c>
    </row>
    <row r="3932" spans="1:15">
      <c r="A3932" t="s">
        <v>30</v>
      </c>
      <c r="B3932" t="s">
        <v>40</v>
      </c>
      <c r="C3932" t="s">
        <v>44</v>
      </c>
      <c r="D3932" t="s">
        <v>32</v>
      </c>
      <c r="E3932" s="9">
        <v>23</v>
      </c>
      <c r="F3932" t="str">
        <f t="shared" si="61"/>
        <v>Average Per Device1-in-2September System Peak Day50% Cycling23</v>
      </c>
      <c r="G3932">
        <v>1.983249</v>
      </c>
      <c r="H3932">
        <v>1.9021980000000001</v>
      </c>
      <c r="I3932">
        <v>72.433999999999997</v>
      </c>
      <c r="J3932">
        <v>0</v>
      </c>
      <c r="K3932">
        <v>0</v>
      </c>
      <c r="L3932">
        <v>0</v>
      </c>
      <c r="M3932">
        <v>0</v>
      </c>
      <c r="N3932">
        <v>0</v>
      </c>
      <c r="O3932">
        <v>12158</v>
      </c>
    </row>
    <row r="3933" spans="1:15">
      <c r="A3933" t="s">
        <v>52</v>
      </c>
      <c r="B3933" t="s">
        <v>40</v>
      </c>
      <c r="C3933" t="s">
        <v>44</v>
      </c>
      <c r="D3933" t="s">
        <v>32</v>
      </c>
      <c r="E3933" s="9">
        <v>23</v>
      </c>
      <c r="F3933" t="str">
        <f t="shared" si="61"/>
        <v>Aggregate1-in-2September System Peak Day50% Cycling23</v>
      </c>
      <c r="G3933">
        <v>28.340630000000001</v>
      </c>
      <c r="H3933">
        <v>27.182410000000001</v>
      </c>
      <c r="I3933">
        <v>72.433999999999997</v>
      </c>
      <c r="J3933">
        <v>0</v>
      </c>
      <c r="K3933">
        <v>0</v>
      </c>
      <c r="L3933">
        <v>0</v>
      </c>
      <c r="M3933">
        <v>0</v>
      </c>
      <c r="N3933">
        <v>0</v>
      </c>
      <c r="O3933">
        <v>12158</v>
      </c>
    </row>
    <row r="3934" spans="1:15">
      <c r="A3934" t="s">
        <v>31</v>
      </c>
      <c r="B3934" t="s">
        <v>40</v>
      </c>
      <c r="C3934" t="s">
        <v>44</v>
      </c>
      <c r="D3934" t="s">
        <v>32</v>
      </c>
      <c r="E3934" s="9">
        <v>24</v>
      </c>
      <c r="F3934" t="str">
        <f t="shared" si="61"/>
        <v>Average Per Ton1-in-2September System Peak Day50% Cycling24</v>
      </c>
      <c r="G3934">
        <v>0.46796409999999999</v>
      </c>
      <c r="H3934">
        <v>0.44468419999999997</v>
      </c>
      <c r="I3934">
        <v>71.968199999999996</v>
      </c>
      <c r="J3934">
        <v>0</v>
      </c>
      <c r="K3934">
        <v>0</v>
      </c>
      <c r="L3934">
        <v>0</v>
      </c>
      <c r="M3934">
        <v>0</v>
      </c>
      <c r="N3934">
        <v>0</v>
      </c>
      <c r="O3934">
        <v>12158</v>
      </c>
    </row>
    <row r="3935" spans="1:15">
      <c r="A3935" t="s">
        <v>29</v>
      </c>
      <c r="B3935" t="s">
        <v>40</v>
      </c>
      <c r="C3935" t="s">
        <v>44</v>
      </c>
      <c r="D3935" t="s">
        <v>32</v>
      </c>
      <c r="E3935" s="9">
        <v>24</v>
      </c>
      <c r="F3935" t="str">
        <f t="shared" si="61"/>
        <v>Average Per Premise1-in-2September System Peak Day50% Cycling24</v>
      </c>
      <c r="G3935">
        <v>1.925797</v>
      </c>
      <c r="H3935">
        <v>1.8299939999999999</v>
      </c>
      <c r="I3935">
        <v>71.968199999999996</v>
      </c>
      <c r="J3935">
        <v>0</v>
      </c>
      <c r="K3935">
        <v>0</v>
      </c>
      <c r="L3935">
        <v>0</v>
      </c>
      <c r="M3935">
        <v>0</v>
      </c>
      <c r="N3935">
        <v>0</v>
      </c>
      <c r="O3935">
        <v>12158</v>
      </c>
    </row>
    <row r="3936" spans="1:15">
      <c r="A3936" t="s">
        <v>30</v>
      </c>
      <c r="B3936" t="s">
        <v>40</v>
      </c>
      <c r="C3936" t="s">
        <v>44</v>
      </c>
      <c r="D3936" t="s">
        <v>32</v>
      </c>
      <c r="E3936" s="9">
        <v>24</v>
      </c>
      <c r="F3936" t="str">
        <f t="shared" si="61"/>
        <v>Average Per Device1-in-2September System Peak Day50% Cycling24</v>
      </c>
      <c r="G3936">
        <v>1.638477</v>
      </c>
      <c r="H3936">
        <v>1.556967</v>
      </c>
      <c r="I3936">
        <v>71.968199999999996</v>
      </c>
      <c r="J3936">
        <v>0</v>
      </c>
      <c r="K3936">
        <v>0</v>
      </c>
      <c r="L3936">
        <v>0</v>
      </c>
      <c r="M3936">
        <v>0</v>
      </c>
      <c r="N3936">
        <v>0</v>
      </c>
      <c r="O3936">
        <v>12158</v>
      </c>
    </row>
    <row r="3937" spans="1:15">
      <c r="A3937" t="s">
        <v>52</v>
      </c>
      <c r="B3937" t="s">
        <v>40</v>
      </c>
      <c r="C3937" t="s">
        <v>44</v>
      </c>
      <c r="D3937" t="s">
        <v>32</v>
      </c>
      <c r="E3937" s="9">
        <v>24</v>
      </c>
      <c r="F3937" t="str">
        <f t="shared" si="61"/>
        <v>Aggregate1-in-2September System Peak Day50% Cycling24</v>
      </c>
      <c r="G3937">
        <v>23.41384</v>
      </c>
      <c r="H3937">
        <v>22.24906</v>
      </c>
      <c r="I3937">
        <v>71.968199999999996</v>
      </c>
      <c r="J3937">
        <v>0</v>
      </c>
      <c r="K3937">
        <v>0</v>
      </c>
      <c r="L3937">
        <v>0</v>
      </c>
      <c r="M3937">
        <v>0</v>
      </c>
      <c r="N3937">
        <v>0</v>
      </c>
      <c r="O3937">
        <v>12158</v>
      </c>
    </row>
    <row r="3938" spans="1:15">
      <c r="A3938" t="s">
        <v>31</v>
      </c>
      <c r="B3938" t="s">
        <v>40</v>
      </c>
      <c r="C3938" t="s">
        <v>44</v>
      </c>
      <c r="D3938" t="s">
        <v>27</v>
      </c>
      <c r="E3938" s="9">
        <v>1</v>
      </c>
      <c r="F3938" t="str">
        <f t="shared" si="61"/>
        <v>Average Per Ton1-in-2September System Peak DayAll1</v>
      </c>
      <c r="G3938">
        <v>0.30560280000000001</v>
      </c>
      <c r="H3938">
        <v>0.30560280000000001</v>
      </c>
      <c r="I3938">
        <v>72.609399999999994</v>
      </c>
      <c r="J3938">
        <v>0</v>
      </c>
      <c r="K3938">
        <v>0</v>
      </c>
      <c r="L3938">
        <v>0</v>
      </c>
      <c r="M3938">
        <v>0</v>
      </c>
      <c r="N3938">
        <v>0</v>
      </c>
      <c r="O3938">
        <v>23602</v>
      </c>
    </row>
    <row r="3939" spans="1:15">
      <c r="A3939" t="s">
        <v>29</v>
      </c>
      <c r="B3939" t="s">
        <v>40</v>
      </c>
      <c r="C3939" t="s">
        <v>44</v>
      </c>
      <c r="D3939" t="s">
        <v>27</v>
      </c>
      <c r="E3939" s="9">
        <v>1</v>
      </c>
      <c r="F3939" t="str">
        <f t="shared" si="61"/>
        <v>Average Per Premise1-in-2September System Peak DayAll1</v>
      </c>
      <c r="G3939">
        <v>1.3100039999999999</v>
      </c>
      <c r="H3939">
        <v>1.3100039999999999</v>
      </c>
      <c r="I3939">
        <v>72.609399999999994</v>
      </c>
      <c r="J3939">
        <v>0</v>
      </c>
      <c r="K3939">
        <v>0</v>
      </c>
      <c r="L3939">
        <v>0</v>
      </c>
      <c r="M3939">
        <v>0</v>
      </c>
      <c r="N3939">
        <v>0</v>
      </c>
      <c r="O3939">
        <v>23602</v>
      </c>
    </row>
    <row r="3940" spans="1:15">
      <c r="A3940" t="s">
        <v>30</v>
      </c>
      <c r="B3940" t="s">
        <v>40</v>
      </c>
      <c r="C3940" t="s">
        <v>44</v>
      </c>
      <c r="D3940" t="s">
        <v>27</v>
      </c>
      <c r="E3940" s="9">
        <v>1</v>
      </c>
      <c r="F3940" t="str">
        <f t="shared" si="61"/>
        <v>Average Per Device1-in-2September System Peak DayAll1</v>
      </c>
      <c r="G3940">
        <v>1.0887640000000001</v>
      </c>
      <c r="H3940">
        <v>1.0887640000000001</v>
      </c>
      <c r="I3940">
        <v>72.609399999999994</v>
      </c>
      <c r="J3940">
        <v>0</v>
      </c>
      <c r="K3940">
        <v>0</v>
      </c>
      <c r="L3940">
        <v>0</v>
      </c>
      <c r="M3940">
        <v>0</v>
      </c>
      <c r="N3940">
        <v>0</v>
      </c>
      <c r="O3940">
        <v>23602</v>
      </c>
    </row>
    <row r="3941" spans="1:15">
      <c r="A3941" t="s">
        <v>52</v>
      </c>
      <c r="B3941" t="s">
        <v>40</v>
      </c>
      <c r="C3941" t="s">
        <v>44</v>
      </c>
      <c r="D3941" t="s">
        <v>27</v>
      </c>
      <c r="E3941" s="9">
        <v>1</v>
      </c>
      <c r="F3941" t="str">
        <f t="shared" si="61"/>
        <v>Aggregate1-in-2September System Peak DayAll1</v>
      </c>
      <c r="G3941">
        <v>30.91872</v>
      </c>
      <c r="H3941">
        <v>30.91872</v>
      </c>
      <c r="I3941">
        <v>72.609399999999994</v>
      </c>
      <c r="J3941">
        <v>0</v>
      </c>
      <c r="K3941">
        <v>0</v>
      </c>
      <c r="L3941">
        <v>0</v>
      </c>
      <c r="M3941">
        <v>0</v>
      </c>
      <c r="N3941">
        <v>0</v>
      </c>
      <c r="O3941">
        <v>23602</v>
      </c>
    </row>
    <row r="3942" spans="1:15">
      <c r="A3942" t="s">
        <v>31</v>
      </c>
      <c r="B3942" t="s">
        <v>40</v>
      </c>
      <c r="C3942" t="s">
        <v>44</v>
      </c>
      <c r="D3942" t="s">
        <v>27</v>
      </c>
      <c r="E3942" s="9">
        <v>2</v>
      </c>
      <c r="F3942" t="str">
        <f t="shared" si="61"/>
        <v>Average Per Ton1-in-2September System Peak DayAll2</v>
      </c>
      <c r="G3942">
        <v>0.26523679999999999</v>
      </c>
      <c r="H3942">
        <v>0.26523679999999999</v>
      </c>
      <c r="I3942">
        <v>71.873900000000006</v>
      </c>
      <c r="J3942">
        <v>0</v>
      </c>
      <c r="K3942">
        <v>0</v>
      </c>
      <c r="L3942">
        <v>0</v>
      </c>
      <c r="M3942">
        <v>0</v>
      </c>
      <c r="N3942">
        <v>0</v>
      </c>
      <c r="O3942">
        <v>23602</v>
      </c>
    </row>
    <row r="3943" spans="1:15">
      <c r="A3943" t="s">
        <v>29</v>
      </c>
      <c r="B3943" t="s">
        <v>40</v>
      </c>
      <c r="C3943" t="s">
        <v>44</v>
      </c>
      <c r="D3943" t="s">
        <v>27</v>
      </c>
      <c r="E3943" s="9">
        <v>2</v>
      </c>
      <c r="F3943" t="str">
        <f t="shared" si="61"/>
        <v>Average Per Premise1-in-2September System Peak DayAll2</v>
      </c>
      <c r="G3943">
        <v>1.13697</v>
      </c>
      <c r="H3943">
        <v>1.13697</v>
      </c>
      <c r="I3943">
        <v>71.873900000000006</v>
      </c>
      <c r="J3943">
        <v>0</v>
      </c>
      <c r="K3943">
        <v>0</v>
      </c>
      <c r="L3943">
        <v>0</v>
      </c>
      <c r="M3943">
        <v>0</v>
      </c>
      <c r="N3943">
        <v>0</v>
      </c>
      <c r="O3943">
        <v>23602</v>
      </c>
    </row>
    <row r="3944" spans="1:15">
      <c r="A3944" t="s">
        <v>30</v>
      </c>
      <c r="B3944" t="s">
        <v>40</v>
      </c>
      <c r="C3944" t="s">
        <v>44</v>
      </c>
      <c r="D3944" t="s">
        <v>27</v>
      </c>
      <c r="E3944" s="9">
        <v>2</v>
      </c>
      <c r="F3944" t="str">
        <f t="shared" si="61"/>
        <v>Average Per Device1-in-2September System Peak DayAll2</v>
      </c>
      <c r="G3944">
        <v>0.94495309999999999</v>
      </c>
      <c r="H3944">
        <v>0.94495309999999999</v>
      </c>
      <c r="I3944">
        <v>71.873900000000006</v>
      </c>
      <c r="J3944">
        <v>0</v>
      </c>
      <c r="K3944">
        <v>0</v>
      </c>
      <c r="L3944">
        <v>0</v>
      </c>
      <c r="M3944">
        <v>0</v>
      </c>
      <c r="N3944">
        <v>0</v>
      </c>
      <c r="O3944">
        <v>23602</v>
      </c>
    </row>
    <row r="3945" spans="1:15">
      <c r="A3945" t="s">
        <v>52</v>
      </c>
      <c r="B3945" t="s">
        <v>40</v>
      </c>
      <c r="C3945" t="s">
        <v>44</v>
      </c>
      <c r="D3945" t="s">
        <v>27</v>
      </c>
      <c r="E3945" s="9">
        <v>2</v>
      </c>
      <c r="F3945" t="str">
        <f t="shared" si="61"/>
        <v>Aggregate1-in-2September System Peak DayAll2</v>
      </c>
      <c r="G3945">
        <v>26.834779999999999</v>
      </c>
      <c r="H3945">
        <v>26.834779999999999</v>
      </c>
      <c r="I3945">
        <v>71.873900000000006</v>
      </c>
      <c r="J3945">
        <v>0</v>
      </c>
      <c r="K3945">
        <v>0</v>
      </c>
      <c r="L3945">
        <v>0</v>
      </c>
      <c r="M3945">
        <v>0</v>
      </c>
      <c r="N3945">
        <v>0</v>
      </c>
      <c r="O3945">
        <v>23602</v>
      </c>
    </row>
    <row r="3946" spans="1:15">
      <c r="A3946" t="s">
        <v>31</v>
      </c>
      <c r="B3946" t="s">
        <v>40</v>
      </c>
      <c r="C3946" t="s">
        <v>44</v>
      </c>
      <c r="D3946" t="s">
        <v>27</v>
      </c>
      <c r="E3946" s="9">
        <v>3</v>
      </c>
      <c r="F3946" t="str">
        <f t="shared" si="61"/>
        <v>Average Per Ton1-in-2September System Peak DayAll3</v>
      </c>
      <c r="G3946">
        <v>0.2399345</v>
      </c>
      <c r="H3946">
        <v>0.2399345</v>
      </c>
      <c r="I3946">
        <v>71.460899999999995</v>
      </c>
      <c r="J3946">
        <v>0</v>
      </c>
      <c r="K3946">
        <v>0</v>
      </c>
      <c r="L3946">
        <v>0</v>
      </c>
      <c r="M3946">
        <v>0</v>
      </c>
      <c r="N3946">
        <v>0</v>
      </c>
      <c r="O3946">
        <v>23602</v>
      </c>
    </row>
    <row r="3947" spans="1:15">
      <c r="A3947" t="s">
        <v>29</v>
      </c>
      <c r="B3947" t="s">
        <v>40</v>
      </c>
      <c r="C3947" t="s">
        <v>44</v>
      </c>
      <c r="D3947" t="s">
        <v>27</v>
      </c>
      <c r="E3947" s="9">
        <v>3</v>
      </c>
      <c r="F3947" t="str">
        <f t="shared" si="61"/>
        <v>Average Per Premise1-in-2September System Peak DayAll3</v>
      </c>
      <c r="G3947">
        <v>1.0285089999999999</v>
      </c>
      <c r="H3947">
        <v>1.0285089999999999</v>
      </c>
      <c r="I3947">
        <v>71.460899999999995</v>
      </c>
      <c r="J3947">
        <v>0</v>
      </c>
      <c r="K3947">
        <v>0</v>
      </c>
      <c r="L3947">
        <v>0</v>
      </c>
      <c r="M3947">
        <v>0</v>
      </c>
      <c r="N3947">
        <v>0</v>
      </c>
      <c r="O3947">
        <v>23602</v>
      </c>
    </row>
    <row r="3948" spans="1:15">
      <c r="A3948" t="s">
        <v>30</v>
      </c>
      <c r="B3948" t="s">
        <v>40</v>
      </c>
      <c r="C3948" t="s">
        <v>44</v>
      </c>
      <c r="D3948" t="s">
        <v>27</v>
      </c>
      <c r="E3948" s="9">
        <v>3</v>
      </c>
      <c r="F3948" t="str">
        <f t="shared" si="61"/>
        <v>Average Per Device1-in-2September System Peak DayAll3</v>
      </c>
      <c r="G3948">
        <v>0.85480900000000004</v>
      </c>
      <c r="H3948">
        <v>0.85480900000000004</v>
      </c>
      <c r="I3948">
        <v>71.460899999999995</v>
      </c>
      <c r="J3948">
        <v>0</v>
      </c>
      <c r="K3948">
        <v>0</v>
      </c>
      <c r="L3948">
        <v>0</v>
      </c>
      <c r="M3948">
        <v>0</v>
      </c>
      <c r="N3948">
        <v>0</v>
      </c>
      <c r="O3948">
        <v>23602</v>
      </c>
    </row>
    <row r="3949" spans="1:15">
      <c r="A3949" t="s">
        <v>52</v>
      </c>
      <c r="B3949" t="s">
        <v>40</v>
      </c>
      <c r="C3949" t="s">
        <v>44</v>
      </c>
      <c r="D3949" t="s">
        <v>27</v>
      </c>
      <c r="E3949" s="9">
        <v>3</v>
      </c>
      <c r="F3949" t="str">
        <f t="shared" si="61"/>
        <v>Aggregate1-in-2September System Peak DayAll3</v>
      </c>
      <c r="G3949">
        <v>24.27487</v>
      </c>
      <c r="H3949">
        <v>24.27487</v>
      </c>
      <c r="I3949">
        <v>71.460899999999995</v>
      </c>
      <c r="J3949">
        <v>0</v>
      </c>
      <c r="K3949">
        <v>0</v>
      </c>
      <c r="L3949">
        <v>0</v>
      </c>
      <c r="M3949">
        <v>0</v>
      </c>
      <c r="N3949">
        <v>0</v>
      </c>
      <c r="O3949">
        <v>23602</v>
      </c>
    </row>
    <row r="3950" spans="1:15">
      <c r="A3950" t="s">
        <v>31</v>
      </c>
      <c r="B3950" t="s">
        <v>40</v>
      </c>
      <c r="C3950" t="s">
        <v>44</v>
      </c>
      <c r="D3950" t="s">
        <v>27</v>
      </c>
      <c r="E3950" s="9">
        <v>4</v>
      </c>
      <c r="F3950" t="str">
        <f t="shared" si="61"/>
        <v>Average Per Ton1-in-2September System Peak DayAll4</v>
      </c>
      <c r="G3950">
        <v>0.2172482</v>
      </c>
      <c r="H3950">
        <v>0.2172482</v>
      </c>
      <c r="I3950">
        <v>72.089699999999993</v>
      </c>
      <c r="J3950">
        <v>0</v>
      </c>
      <c r="K3950">
        <v>0</v>
      </c>
      <c r="L3950">
        <v>0</v>
      </c>
      <c r="M3950">
        <v>0</v>
      </c>
      <c r="N3950">
        <v>0</v>
      </c>
      <c r="O3950">
        <v>23602</v>
      </c>
    </row>
    <row r="3951" spans="1:15">
      <c r="A3951" t="s">
        <v>29</v>
      </c>
      <c r="B3951" t="s">
        <v>40</v>
      </c>
      <c r="C3951" t="s">
        <v>44</v>
      </c>
      <c r="D3951" t="s">
        <v>27</v>
      </c>
      <c r="E3951" s="9">
        <v>4</v>
      </c>
      <c r="F3951" t="str">
        <f t="shared" si="61"/>
        <v>Average Per Premise1-in-2September System Peak DayAll4</v>
      </c>
      <c r="G3951">
        <v>0.93126140000000002</v>
      </c>
      <c r="H3951">
        <v>0.93126140000000002</v>
      </c>
      <c r="I3951">
        <v>72.089699999999993</v>
      </c>
      <c r="J3951">
        <v>0</v>
      </c>
      <c r="K3951">
        <v>0</v>
      </c>
      <c r="L3951">
        <v>0</v>
      </c>
      <c r="M3951">
        <v>0</v>
      </c>
      <c r="N3951">
        <v>0</v>
      </c>
      <c r="O3951">
        <v>23602</v>
      </c>
    </row>
    <row r="3952" spans="1:15">
      <c r="A3952" t="s">
        <v>30</v>
      </c>
      <c r="B3952" t="s">
        <v>40</v>
      </c>
      <c r="C3952" t="s">
        <v>44</v>
      </c>
      <c r="D3952" t="s">
        <v>27</v>
      </c>
      <c r="E3952" s="9">
        <v>4</v>
      </c>
      <c r="F3952" t="str">
        <f t="shared" si="61"/>
        <v>Average Per Device1-in-2September System Peak DayAll4</v>
      </c>
      <c r="G3952">
        <v>0.77398520000000004</v>
      </c>
      <c r="H3952">
        <v>0.77398520000000004</v>
      </c>
      <c r="I3952">
        <v>72.089699999999993</v>
      </c>
      <c r="J3952">
        <v>0</v>
      </c>
      <c r="K3952">
        <v>0</v>
      </c>
      <c r="L3952">
        <v>0</v>
      </c>
      <c r="M3952">
        <v>0</v>
      </c>
      <c r="N3952">
        <v>0</v>
      </c>
      <c r="O3952">
        <v>23602</v>
      </c>
    </row>
    <row r="3953" spans="1:15">
      <c r="A3953" t="s">
        <v>52</v>
      </c>
      <c r="B3953" t="s">
        <v>40</v>
      </c>
      <c r="C3953" t="s">
        <v>44</v>
      </c>
      <c r="D3953" t="s">
        <v>27</v>
      </c>
      <c r="E3953" s="9">
        <v>4</v>
      </c>
      <c r="F3953" t="str">
        <f t="shared" si="61"/>
        <v>Aggregate1-in-2September System Peak DayAll4</v>
      </c>
      <c r="G3953">
        <v>21.97963</v>
      </c>
      <c r="H3953">
        <v>21.97963</v>
      </c>
      <c r="I3953">
        <v>72.089699999999993</v>
      </c>
      <c r="J3953">
        <v>0</v>
      </c>
      <c r="K3953">
        <v>0</v>
      </c>
      <c r="L3953">
        <v>0</v>
      </c>
      <c r="M3953">
        <v>0</v>
      </c>
      <c r="N3953">
        <v>0</v>
      </c>
      <c r="O3953">
        <v>23602</v>
      </c>
    </row>
    <row r="3954" spans="1:15">
      <c r="A3954" t="s">
        <v>31</v>
      </c>
      <c r="B3954" t="s">
        <v>40</v>
      </c>
      <c r="C3954" t="s">
        <v>44</v>
      </c>
      <c r="D3954" t="s">
        <v>27</v>
      </c>
      <c r="E3954" s="9">
        <v>5</v>
      </c>
      <c r="F3954" t="str">
        <f t="shared" si="61"/>
        <v>Average Per Ton1-in-2September System Peak DayAll5</v>
      </c>
      <c r="G3954">
        <v>0.20711940000000001</v>
      </c>
      <c r="H3954">
        <v>0.20711940000000001</v>
      </c>
      <c r="I3954">
        <v>71.581999999999994</v>
      </c>
      <c r="J3954">
        <v>0</v>
      </c>
      <c r="K3954">
        <v>0</v>
      </c>
      <c r="L3954">
        <v>0</v>
      </c>
      <c r="M3954">
        <v>0</v>
      </c>
      <c r="N3954">
        <v>0</v>
      </c>
      <c r="O3954">
        <v>23602</v>
      </c>
    </row>
    <row r="3955" spans="1:15">
      <c r="A3955" t="s">
        <v>29</v>
      </c>
      <c r="B3955" t="s">
        <v>40</v>
      </c>
      <c r="C3955" t="s">
        <v>44</v>
      </c>
      <c r="D3955" t="s">
        <v>27</v>
      </c>
      <c r="E3955" s="9">
        <v>5</v>
      </c>
      <c r="F3955" t="str">
        <f t="shared" si="61"/>
        <v>Average Per Premise1-in-2September System Peak DayAll5</v>
      </c>
      <c r="G3955">
        <v>0.88784300000000005</v>
      </c>
      <c r="H3955">
        <v>0.88784300000000005</v>
      </c>
      <c r="I3955">
        <v>71.581999999999994</v>
      </c>
      <c r="J3955">
        <v>0</v>
      </c>
      <c r="K3955">
        <v>0</v>
      </c>
      <c r="L3955">
        <v>0</v>
      </c>
      <c r="M3955">
        <v>0</v>
      </c>
      <c r="N3955">
        <v>0</v>
      </c>
      <c r="O3955">
        <v>23602</v>
      </c>
    </row>
    <row r="3956" spans="1:15">
      <c r="A3956" t="s">
        <v>30</v>
      </c>
      <c r="B3956" t="s">
        <v>40</v>
      </c>
      <c r="C3956" t="s">
        <v>44</v>
      </c>
      <c r="D3956" t="s">
        <v>27</v>
      </c>
      <c r="E3956" s="9">
        <v>5</v>
      </c>
      <c r="F3956" t="str">
        <f t="shared" si="61"/>
        <v>Average Per Device1-in-2September System Peak DayAll5</v>
      </c>
      <c r="G3956">
        <v>0.73789950000000004</v>
      </c>
      <c r="H3956">
        <v>0.73789950000000004</v>
      </c>
      <c r="I3956">
        <v>71.581999999999994</v>
      </c>
      <c r="J3956">
        <v>0</v>
      </c>
      <c r="K3956">
        <v>0</v>
      </c>
      <c r="L3956">
        <v>0</v>
      </c>
      <c r="M3956">
        <v>0</v>
      </c>
      <c r="N3956">
        <v>0</v>
      </c>
      <c r="O3956">
        <v>23602</v>
      </c>
    </row>
    <row r="3957" spans="1:15">
      <c r="A3957" t="s">
        <v>52</v>
      </c>
      <c r="B3957" t="s">
        <v>40</v>
      </c>
      <c r="C3957" t="s">
        <v>44</v>
      </c>
      <c r="D3957" t="s">
        <v>27</v>
      </c>
      <c r="E3957" s="9">
        <v>5</v>
      </c>
      <c r="F3957" t="str">
        <f t="shared" si="61"/>
        <v>Aggregate1-in-2September System Peak DayAll5</v>
      </c>
      <c r="G3957">
        <v>20.95487</v>
      </c>
      <c r="H3957">
        <v>20.95487</v>
      </c>
      <c r="I3957">
        <v>71.581999999999994</v>
      </c>
      <c r="J3957">
        <v>0</v>
      </c>
      <c r="K3957">
        <v>0</v>
      </c>
      <c r="L3957">
        <v>0</v>
      </c>
      <c r="M3957">
        <v>0</v>
      </c>
      <c r="N3957">
        <v>0</v>
      </c>
      <c r="O3957">
        <v>23602</v>
      </c>
    </row>
    <row r="3958" spans="1:15">
      <c r="A3958" t="s">
        <v>31</v>
      </c>
      <c r="B3958" t="s">
        <v>40</v>
      </c>
      <c r="C3958" t="s">
        <v>44</v>
      </c>
      <c r="D3958" t="s">
        <v>27</v>
      </c>
      <c r="E3958" s="9">
        <v>6</v>
      </c>
      <c r="F3958" t="str">
        <f t="shared" si="61"/>
        <v>Average Per Ton1-in-2September System Peak DayAll6</v>
      </c>
      <c r="G3958">
        <v>0.21726860000000001</v>
      </c>
      <c r="H3958">
        <v>0.21726860000000001</v>
      </c>
      <c r="I3958">
        <v>71.494699999999995</v>
      </c>
      <c r="J3958">
        <v>0</v>
      </c>
      <c r="K3958">
        <v>0</v>
      </c>
      <c r="L3958">
        <v>0</v>
      </c>
      <c r="M3958">
        <v>0</v>
      </c>
      <c r="N3958">
        <v>0</v>
      </c>
      <c r="O3958">
        <v>23602</v>
      </c>
    </row>
    <row r="3959" spans="1:15">
      <c r="A3959" t="s">
        <v>29</v>
      </c>
      <c r="B3959" t="s">
        <v>40</v>
      </c>
      <c r="C3959" t="s">
        <v>44</v>
      </c>
      <c r="D3959" t="s">
        <v>27</v>
      </c>
      <c r="E3959" s="9">
        <v>6</v>
      </c>
      <c r="F3959" t="str">
        <f t="shared" si="61"/>
        <v>Average Per Premise1-in-2September System Peak DayAll6</v>
      </c>
      <c r="G3959">
        <v>0.93134870000000003</v>
      </c>
      <c r="H3959">
        <v>0.93134870000000003</v>
      </c>
      <c r="I3959">
        <v>71.494699999999995</v>
      </c>
      <c r="J3959">
        <v>0</v>
      </c>
      <c r="K3959">
        <v>0</v>
      </c>
      <c r="L3959">
        <v>0</v>
      </c>
      <c r="M3959">
        <v>0</v>
      </c>
      <c r="N3959">
        <v>0</v>
      </c>
      <c r="O3959">
        <v>23602</v>
      </c>
    </row>
    <row r="3960" spans="1:15">
      <c r="A3960" t="s">
        <v>30</v>
      </c>
      <c r="B3960" t="s">
        <v>40</v>
      </c>
      <c r="C3960" t="s">
        <v>44</v>
      </c>
      <c r="D3960" t="s">
        <v>27</v>
      </c>
      <c r="E3960" s="9">
        <v>6</v>
      </c>
      <c r="F3960" t="str">
        <f t="shared" si="61"/>
        <v>Average Per Device1-in-2September System Peak DayAll6</v>
      </c>
      <c r="G3960">
        <v>0.77405780000000002</v>
      </c>
      <c r="H3960">
        <v>0.77405780000000002</v>
      </c>
      <c r="I3960">
        <v>71.494699999999995</v>
      </c>
      <c r="J3960">
        <v>0</v>
      </c>
      <c r="K3960">
        <v>0</v>
      </c>
      <c r="L3960">
        <v>0</v>
      </c>
      <c r="M3960">
        <v>0</v>
      </c>
      <c r="N3960">
        <v>0</v>
      </c>
      <c r="O3960">
        <v>23602</v>
      </c>
    </row>
    <row r="3961" spans="1:15">
      <c r="A3961" t="s">
        <v>52</v>
      </c>
      <c r="B3961" t="s">
        <v>40</v>
      </c>
      <c r="C3961" t="s">
        <v>44</v>
      </c>
      <c r="D3961" t="s">
        <v>27</v>
      </c>
      <c r="E3961" s="9">
        <v>6</v>
      </c>
      <c r="F3961" t="str">
        <f t="shared" si="61"/>
        <v>Aggregate1-in-2September System Peak DayAll6</v>
      </c>
      <c r="G3961">
        <v>21.98169</v>
      </c>
      <c r="H3961">
        <v>21.98169</v>
      </c>
      <c r="I3961">
        <v>71.494699999999995</v>
      </c>
      <c r="J3961">
        <v>0</v>
      </c>
      <c r="K3961">
        <v>0</v>
      </c>
      <c r="L3961">
        <v>0</v>
      </c>
      <c r="M3961">
        <v>0</v>
      </c>
      <c r="N3961">
        <v>0</v>
      </c>
      <c r="O3961">
        <v>23602</v>
      </c>
    </row>
    <row r="3962" spans="1:15">
      <c r="A3962" t="s">
        <v>31</v>
      </c>
      <c r="B3962" t="s">
        <v>40</v>
      </c>
      <c r="C3962" t="s">
        <v>44</v>
      </c>
      <c r="D3962" t="s">
        <v>27</v>
      </c>
      <c r="E3962" s="9">
        <v>7</v>
      </c>
      <c r="F3962" t="str">
        <f t="shared" si="61"/>
        <v>Average Per Ton1-in-2September System Peak DayAll7</v>
      </c>
      <c r="G3962">
        <v>0.24968870000000001</v>
      </c>
      <c r="H3962">
        <v>0.24968870000000001</v>
      </c>
      <c r="I3962">
        <v>72.026499999999999</v>
      </c>
      <c r="J3962">
        <v>0</v>
      </c>
      <c r="K3962">
        <v>0</v>
      </c>
      <c r="L3962">
        <v>0</v>
      </c>
      <c r="M3962">
        <v>0</v>
      </c>
      <c r="N3962">
        <v>0</v>
      </c>
      <c r="O3962">
        <v>23602</v>
      </c>
    </row>
    <row r="3963" spans="1:15">
      <c r="A3963" t="s">
        <v>29</v>
      </c>
      <c r="B3963" t="s">
        <v>40</v>
      </c>
      <c r="C3963" t="s">
        <v>44</v>
      </c>
      <c r="D3963" t="s">
        <v>27</v>
      </c>
      <c r="E3963" s="9">
        <v>7</v>
      </c>
      <c r="F3963" t="str">
        <f t="shared" si="61"/>
        <v>Average Per Premise1-in-2September System Peak DayAll7</v>
      </c>
      <c r="G3963">
        <v>1.0703210000000001</v>
      </c>
      <c r="H3963">
        <v>1.0703210000000001</v>
      </c>
      <c r="I3963">
        <v>72.026499999999999</v>
      </c>
      <c r="J3963">
        <v>0</v>
      </c>
      <c r="K3963">
        <v>0</v>
      </c>
      <c r="L3963">
        <v>0</v>
      </c>
      <c r="M3963">
        <v>0</v>
      </c>
      <c r="N3963">
        <v>0</v>
      </c>
      <c r="O3963">
        <v>23602</v>
      </c>
    </row>
    <row r="3964" spans="1:15">
      <c r="A3964" t="s">
        <v>30</v>
      </c>
      <c r="B3964" t="s">
        <v>40</v>
      </c>
      <c r="C3964" t="s">
        <v>44</v>
      </c>
      <c r="D3964" t="s">
        <v>27</v>
      </c>
      <c r="E3964" s="9">
        <v>7</v>
      </c>
      <c r="F3964" t="str">
        <f t="shared" si="61"/>
        <v>Average Per Device1-in-2September System Peak DayAll7</v>
      </c>
      <c r="G3964">
        <v>0.88956000000000002</v>
      </c>
      <c r="H3964">
        <v>0.88956000000000002</v>
      </c>
      <c r="I3964">
        <v>72.026499999999999</v>
      </c>
      <c r="J3964">
        <v>0</v>
      </c>
      <c r="K3964">
        <v>0</v>
      </c>
      <c r="L3964">
        <v>0</v>
      </c>
      <c r="M3964">
        <v>0</v>
      </c>
      <c r="N3964">
        <v>0</v>
      </c>
      <c r="O3964">
        <v>23602</v>
      </c>
    </row>
    <row r="3965" spans="1:15">
      <c r="A3965" t="s">
        <v>52</v>
      </c>
      <c r="B3965" t="s">
        <v>40</v>
      </c>
      <c r="C3965" t="s">
        <v>44</v>
      </c>
      <c r="D3965" t="s">
        <v>27</v>
      </c>
      <c r="E3965" s="9">
        <v>7</v>
      </c>
      <c r="F3965" t="str">
        <f t="shared" si="61"/>
        <v>Aggregate1-in-2September System Peak DayAll7</v>
      </c>
      <c r="G3965">
        <v>25.26172</v>
      </c>
      <c r="H3965">
        <v>25.26172</v>
      </c>
      <c r="I3965">
        <v>72.026499999999999</v>
      </c>
      <c r="J3965">
        <v>0</v>
      </c>
      <c r="K3965">
        <v>0</v>
      </c>
      <c r="L3965">
        <v>0</v>
      </c>
      <c r="M3965">
        <v>0</v>
      </c>
      <c r="N3965">
        <v>0</v>
      </c>
      <c r="O3965">
        <v>23602</v>
      </c>
    </row>
    <row r="3966" spans="1:15">
      <c r="A3966" t="s">
        <v>31</v>
      </c>
      <c r="B3966" t="s">
        <v>40</v>
      </c>
      <c r="C3966" t="s">
        <v>44</v>
      </c>
      <c r="D3966" t="s">
        <v>27</v>
      </c>
      <c r="E3966" s="9">
        <v>8</v>
      </c>
      <c r="F3966" t="str">
        <f t="shared" si="61"/>
        <v>Average Per Ton1-in-2September System Peak DayAll8</v>
      </c>
      <c r="G3966">
        <v>0.2650458</v>
      </c>
      <c r="H3966">
        <v>0.2650458</v>
      </c>
      <c r="I3966">
        <v>77.121499999999997</v>
      </c>
      <c r="J3966">
        <v>0</v>
      </c>
      <c r="K3966">
        <v>0</v>
      </c>
      <c r="L3966">
        <v>0</v>
      </c>
      <c r="M3966">
        <v>0</v>
      </c>
      <c r="N3966">
        <v>0</v>
      </c>
      <c r="O3966">
        <v>23602</v>
      </c>
    </row>
    <row r="3967" spans="1:15">
      <c r="A3967" t="s">
        <v>29</v>
      </c>
      <c r="B3967" t="s">
        <v>40</v>
      </c>
      <c r="C3967" t="s">
        <v>44</v>
      </c>
      <c r="D3967" t="s">
        <v>27</v>
      </c>
      <c r="E3967" s="9">
        <v>8</v>
      </c>
      <c r="F3967" t="str">
        <f t="shared" si="61"/>
        <v>Average Per Premise1-in-2September System Peak DayAll8</v>
      </c>
      <c r="G3967">
        <v>1.1361509999999999</v>
      </c>
      <c r="H3967">
        <v>1.1361509999999999</v>
      </c>
      <c r="I3967">
        <v>77.121499999999997</v>
      </c>
      <c r="J3967">
        <v>0</v>
      </c>
      <c r="K3967">
        <v>0</v>
      </c>
      <c r="L3967">
        <v>0</v>
      </c>
      <c r="M3967">
        <v>0</v>
      </c>
      <c r="N3967">
        <v>0</v>
      </c>
      <c r="O3967">
        <v>23602</v>
      </c>
    </row>
    <row r="3968" spans="1:15">
      <c r="A3968" t="s">
        <v>30</v>
      </c>
      <c r="B3968" t="s">
        <v>40</v>
      </c>
      <c r="C3968" t="s">
        <v>44</v>
      </c>
      <c r="D3968" t="s">
        <v>27</v>
      </c>
      <c r="E3968" s="9">
        <v>8</v>
      </c>
      <c r="F3968" t="str">
        <f t="shared" si="61"/>
        <v>Average Per Device1-in-2September System Peak DayAll8</v>
      </c>
      <c r="G3968">
        <v>0.94427240000000001</v>
      </c>
      <c r="H3968">
        <v>0.94427240000000001</v>
      </c>
      <c r="I3968">
        <v>77.121499999999997</v>
      </c>
      <c r="J3968">
        <v>0</v>
      </c>
      <c r="K3968">
        <v>0</v>
      </c>
      <c r="L3968">
        <v>0</v>
      </c>
      <c r="M3968">
        <v>0</v>
      </c>
      <c r="N3968">
        <v>0</v>
      </c>
      <c r="O3968">
        <v>23602</v>
      </c>
    </row>
    <row r="3969" spans="1:15">
      <c r="A3969" t="s">
        <v>52</v>
      </c>
      <c r="B3969" t="s">
        <v>40</v>
      </c>
      <c r="C3969" t="s">
        <v>44</v>
      </c>
      <c r="D3969" t="s">
        <v>27</v>
      </c>
      <c r="E3969" s="9">
        <v>8</v>
      </c>
      <c r="F3969" t="str">
        <f t="shared" si="61"/>
        <v>Aggregate1-in-2September System Peak DayAll8</v>
      </c>
      <c r="G3969">
        <v>26.815449999999998</v>
      </c>
      <c r="H3969">
        <v>26.815449999999998</v>
      </c>
      <c r="I3969">
        <v>77.121499999999997</v>
      </c>
      <c r="J3969">
        <v>0</v>
      </c>
      <c r="K3969">
        <v>0</v>
      </c>
      <c r="L3969">
        <v>0</v>
      </c>
      <c r="M3969">
        <v>0</v>
      </c>
      <c r="N3969">
        <v>0</v>
      </c>
      <c r="O3969">
        <v>23602</v>
      </c>
    </row>
    <row r="3970" spans="1:15">
      <c r="A3970" t="s">
        <v>31</v>
      </c>
      <c r="B3970" t="s">
        <v>40</v>
      </c>
      <c r="C3970" t="s">
        <v>44</v>
      </c>
      <c r="D3970" t="s">
        <v>27</v>
      </c>
      <c r="E3970" s="9">
        <v>9</v>
      </c>
      <c r="F3970" t="str">
        <f t="shared" si="61"/>
        <v>Average Per Ton1-in-2September System Peak DayAll9</v>
      </c>
      <c r="G3970">
        <v>0.28999029999999998</v>
      </c>
      <c r="H3970">
        <v>0.28999029999999998</v>
      </c>
      <c r="I3970">
        <v>82.082099999999997</v>
      </c>
      <c r="J3970">
        <v>0</v>
      </c>
      <c r="K3970">
        <v>0</v>
      </c>
      <c r="L3970">
        <v>0</v>
      </c>
      <c r="M3970">
        <v>0</v>
      </c>
      <c r="N3970">
        <v>0</v>
      </c>
      <c r="O3970">
        <v>23602</v>
      </c>
    </row>
    <row r="3971" spans="1:15">
      <c r="A3971" t="s">
        <v>29</v>
      </c>
      <c r="B3971" t="s">
        <v>40</v>
      </c>
      <c r="C3971" t="s">
        <v>44</v>
      </c>
      <c r="D3971" t="s">
        <v>27</v>
      </c>
      <c r="E3971" s="9">
        <v>9</v>
      </c>
      <c r="F3971" t="str">
        <f t="shared" ref="F3971:F4033" si="62">CONCATENATE(A3971,B3971,C3971,D3971,E3971)</f>
        <v>Average Per Premise1-in-2September System Peak DayAll9</v>
      </c>
      <c r="G3971">
        <v>1.243079</v>
      </c>
      <c r="H3971">
        <v>1.243079</v>
      </c>
      <c r="I3971">
        <v>82.082099999999997</v>
      </c>
      <c r="J3971">
        <v>0</v>
      </c>
      <c r="K3971">
        <v>0</v>
      </c>
      <c r="L3971">
        <v>0</v>
      </c>
      <c r="M3971">
        <v>0</v>
      </c>
      <c r="N3971">
        <v>0</v>
      </c>
      <c r="O3971">
        <v>23602</v>
      </c>
    </row>
    <row r="3972" spans="1:15">
      <c r="A3972" t="s">
        <v>30</v>
      </c>
      <c r="B3972" t="s">
        <v>40</v>
      </c>
      <c r="C3972" t="s">
        <v>44</v>
      </c>
      <c r="D3972" t="s">
        <v>27</v>
      </c>
      <c r="E3972" s="9">
        <v>9</v>
      </c>
      <c r="F3972" t="str">
        <f t="shared" si="62"/>
        <v>Average Per Device1-in-2September System Peak DayAll9</v>
      </c>
      <c r="G3972">
        <v>1.033142</v>
      </c>
      <c r="H3972">
        <v>1.033142</v>
      </c>
      <c r="I3972">
        <v>82.082099999999997</v>
      </c>
      <c r="J3972">
        <v>0</v>
      </c>
      <c r="K3972">
        <v>0</v>
      </c>
      <c r="L3972">
        <v>0</v>
      </c>
      <c r="M3972">
        <v>0</v>
      </c>
      <c r="N3972">
        <v>0</v>
      </c>
      <c r="O3972">
        <v>23602</v>
      </c>
    </row>
    <row r="3973" spans="1:15">
      <c r="A3973" t="s">
        <v>52</v>
      </c>
      <c r="B3973" t="s">
        <v>40</v>
      </c>
      <c r="C3973" t="s">
        <v>44</v>
      </c>
      <c r="D3973" t="s">
        <v>27</v>
      </c>
      <c r="E3973" s="9">
        <v>9</v>
      </c>
      <c r="F3973" t="str">
        <f t="shared" si="62"/>
        <v>Aggregate1-in-2September System Peak DayAll9</v>
      </c>
      <c r="G3973">
        <v>29.33916</v>
      </c>
      <c r="H3973">
        <v>29.33916</v>
      </c>
      <c r="I3973">
        <v>82.082099999999997</v>
      </c>
      <c r="J3973">
        <v>0</v>
      </c>
      <c r="K3973">
        <v>0</v>
      </c>
      <c r="L3973">
        <v>0</v>
      </c>
      <c r="M3973">
        <v>0</v>
      </c>
      <c r="N3973">
        <v>0</v>
      </c>
      <c r="O3973">
        <v>23602</v>
      </c>
    </row>
    <row r="3974" spans="1:15">
      <c r="A3974" t="s">
        <v>31</v>
      </c>
      <c r="B3974" t="s">
        <v>40</v>
      </c>
      <c r="C3974" t="s">
        <v>44</v>
      </c>
      <c r="D3974" t="s">
        <v>27</v>
      </c>
      <c r="E3974" s="9">
        <v>10</v>
      </c>
      <c r="F3974" t="str">
        <f t="shared" si="62"/>
        <v>Average Per Ton1-in-2September System Peak DayAll10</v>
      </c>
      <c r="G3974">
        <v>0.32069249999999999</v>
      </c>
      <c r="H3974">
        <v>0.32069249999999999</v>
      </c>
      <c r="I3974">
        <v>87.037999999999997</v>
      </c>
      <c r="J3974">
        <v>0</v>
      </c>
      <c r="K3974">
        <v>0</v>
      </c>
      <c r="L3974">
        <v>0</v>
      </c>
      <c r="M3974">
        <v>0</v>
      </c>
      <c r="N3974">
        <v>0</v>
      </c>
      <c r="O3974">
        <v>23602</v>
      </c>
    </row>
    <row r="3975" spans="1:15">
      <c r="A3975" t="s">
        <v>29</v>
      </c>
      <c r="B3975" t="s">
        <v>40</v>
      </c>
      <c r="C3975" t="s">
        <v>44</v>
      </c>
      <c r="D3975" t="s">
        <v>27</v>
      </c>
      <c r="E3975" s="9">
        <v>10</v>
      </c>
      <c r="F3975" t="str">
        <f t="shared" si="62"/>
        <v>Average Per Premise1-in-2September System Peak DayAll10</v>
      </c>
      <c r="G3975">
        <v>1.3746879999999999</v>
      </c>
      <c r="H3975">
        <v>1.3746879999999999</v>
      </c>
      <c r="I3975">
        <v>87.037999999999997</v>
      </c>
      <c r="J3975">
        <v>0</v>
      </c>
      <c r="K3975">
        <v>0</v>
      </c>
      <c r="L3975">
        <v>0</v>
      </c>
      <c r="M3975">
        <v>0</v>
      </c>
      <c r="N3975">
        <v>0</v>
      </c>
      <c r="O3975">
        <v>23602</v>
      </c>
    </row>
    <row r="3976" spans="1:15">
      <c r="A3976" t="s">
        <v>30</v>
      </c>
      <c r="B3976" t="s">
        <v>40</v>
      </c>
      <c r="C3976" t="s">
        <v>44</v>
      </c>
      <c r="D3976" t="s">
        <v>27</v>
      </c>
      <c r="E3976" s="9">
        <v>10</v>
      </c>
      <c r="F3976" t="str">
        <f t="shared" si="62"/>
        <v>Average Per Device1-in-2September System Peak DayAll10</v>
      </c>
      <c r="G3976">
        <v>1.1425240000000001</v>
      </c>
      <c r="H3976">
        <v>1.1425240000000001</v>
      </c>
      <c r="I3976">
        <v>87.037999999999997</v>
      </c>
      <c r="J3976">
        <v>0</v>
      </c>
      <c r="K3976">
        <v>0</v>
      </c>
      <c r="L3976">
        <v>0</v>
      </c>
      <c r="M3976">
        <v>0</v>
      </c>
      <c r="N3976">
        <v>0</v>
      </c>
      <c r="O3976">
        <v>23602</v>
      </c>
    </row>
    <row r="3977" spans="1:15">
      <c r="A3977" t="s">
        <v>52</v>
      </c>
      <c r="B3977" t="s">
        <v>40</v>
      </c>
      <c r="C3977" t="s">
        <v>44</v>
      </c>
      <c r="D3977" t="s">
        <v>27</v>
      </c>
      <c r="E3977" s="9">
        <v>10</v>
      </c>
      <c r="F3977" t="str">
        <f t="shared" si="62"/>
        <v>Aggregate1-in-2September System Peak DayAll10</v>
      </c>
      <c r="G3977">
        <v>32.445390000000003</v>
      </c>
      <c r="H3977">
        <v>32.445390000000003</v>
      </c>
      <c r="I3977">
        <v>87.037999999999997</v>
      </c>
      <c r="J3977">
        <v>0</v>
      </c>
      <c r="K3977">
        <v>0</v>
      </c>
      <c r="L3977">
        <v>0</v>
      </c>
      <c r="M3977">
        <v>0</v>
      </c>
      <c r="N3977">
        <v>0</v>
      </c>
      <c r="O3977">
        <v>23602</v>
      </c>
    </row>
    <row r="3978" spans="1:15">
      <c r="A3978" t="s">
        <v>31</v>
      </c>
      <c r="B3978" t="s">
        <v>40</v>
      </c>
      <c r="C3978" t="s">
        <v>44</v>
      </c>
      <c r="D3978" t="s">
        <v>27</v>
      </c>
      <c r="E3978" s="9">
        <v>11</v>
      </c>
      <c r="F3978" t="str">
        <f t="shared" si="62"/>
        <v>Average Per Ton1-in-2September System Peak DayAll11</v>
      </c>
      <c r="G3978">
        <v>0.37927159999999999</v>
      </c>
      <c r="H3978">
        <v>0.37927159999999999</v>
      </c>
      <c r="I3978">
        <v>90.138199999999998</v>
      </c>
      <c r="J3978">
        <v>0</v>
      </c>
      <c r="K3978">
        <v>0</v>
      </c>
      <c r="L3978">
        <v>0</v>
      </c>
      <c r="M3978">
        <v>0</v>
      </c>
      <c r="N3978">
        <v>0</v>
      </c>
      <c r="O3978">
        <v>23602</v>
      </c>
    </row>
    <row r="3979" spans="1:15">
      <c r="A3979" t="s">
        <v>29</v>
      </c>
      <c r="B3979" t="s">
        <v>40</v>
      </c>
      <c r="C3979" t="s">
        <v>44</v>
      </c>
      <c r="D3979" t="s">
        <v>27</v>
      </c>
      <c r="E3979" s="9">
        <v>11</v>
      </c>
      <c r="F3979" t="str">
        <f t="shared" si="62"/>
        <v>Average Per Premise1-in-2September System Peak DayAll11</v>
      </c>
      <c r="G3979">
        <v>1.6257950000000001</v>
      </c>
      <c r="H3979">
        <v>1.6257950000000001</v>
      </c>
      <c r="I3979">
        <v>90.138199999999998</v>
      </c>
      <c r="J3979">
        <v>0</v>
      </c>
      <c r="K3979">
        <v>0</v>
      </c>
      <c r="L3979">
        <v>0</v>
      </c>
      <c r="M3979">
        <v>0</v>
      </c>
      <c r="N3979">
        <v>0</v>
      </c>
      <c r="O3979">
        <v>23602</v>
      </c>
    </row>
    <row r="3980" spans="1:15">
      <c r="A3980" t="s">
        <v>30</v>
      </c>
      <c r="B3980" t="s">
        <v>40</v>
      </c>
      <c r="C3980" t="s">
        <v>44</v>
      </c>
      <c r="D3980" t="s">
        <v>27</v>
      </c>
      <c r="E3980" s="9">
        <v>11</v>
      </c>
      <c r="F3980" t="str">
        <f t="shared" si="62"/>
        <v>Average Per Device1-in-2September System Peak DayAll11</v>
      </c>
      <c r="G3980">
        <v>1.3512219999999999</v>
      </c>
      <c r="H3980">
        <v>1.3512219999999999</v>
      </c>
      <c r="I3980">
        <v>90.138199999999998</v>
      </c>
      <c r="J3980">
        <v>0</v>
      </c>
      <c r="K3980">
        <v>0</v>
      </c>
      <c r="L3980">
        <v>0</v>
      </c>
      <c r="M3980">
        <v>0</v>
      </c>
      <c r="N3980">
        <v>0</v>
      </c>
      <c r="O3980">
        <v>23602</v>
      </c>
    </row>
    <row r="3981" spans="1:15">
      <c r="A3981" t="s">
        <v>52</v>
      </c>
      <c r="B3981" t="s">
        <v>40</v>
      </c>
      <c r="C3981" t="s">
        <v>44</v>
      </c>
      <c r="D3981" t="s">
        <v>27</v>
      </c>
      <c r="E3981" s="9">
        <v>11</v>
      </c>
      <c r="F3981" t="str">
        <f t="shared" si="62"/>
        <v>Aggregate1-in-2September System Peak DayAll11</v>
      </c>
      <c r="G3981">
        <v>38.372010000000003</v>
      </c>
      <c r="H3981">
        <v>38.372010000000003</v>
      </c>
      <c r="I3981">
        <v>90.138199999999998</v>
      </c>
      <c r="J3981">
        <v>0</v>
      </c>
      <c r="K3981">
        <v>0</v>
      </c>
      <c r="L3981">
        <v>0</v>
      </c>
      <c r="M3981">
        <v>0</v>
      </c>
      <c r="N3981">
        <v>0</v>
      </c>
      <c r="O3981">
        <v>23602</v>
      </c>
    </row>
    <row r="3982" spans="1:15">
      <c r="A3982" t="s">
        <v>31</v>
      </c>
      <c r="B3982" t="s">
        <v>40</v>
      </c>
      <c r="C3982" t="s">
        <v>44</v>
      </c>
      <c r="D3982" t="s">
        <v>27</v>
      </c>
      <c r="E3982" s="9">
        <v>12</v>
      </c>
      <c r="F3982" t="str">
        <f t="shared" si="62"/>
        <v>Average Per Ton1-in-2September System Peak DayAll12</v>
      </c>
      <c r="G3982">
        <v>0.44565739999999998</v>
      </c>
      <c r="H3982">
        <v>0.44565739999999998</v>
      </c>
      <c r="I3982">
        <v>91.727599999999995</v>
      </c>
      <c r="J3982">
        <v>0</v>
      </c>
      <c r="K3982">
        <v>0</v>
      </c>
      <c r="L3982">
        <v>0</v>
      </c>
      <c r="M3982">
        <v>0</v>
      </c>
      <c r="N3982">
        <v>0</v>
      </c>
      <c r="O3982">
        <v>23602</v>
      </c>
    </row>
    <row r="3983" spans="1:15">
      <c r="A3983" t="s">
        <v>29</v>
      </c>
      <c r="B3983" t="s">
        <v>40</v>
      </c>
      <c r="C3983" t="s">
        <v>44</v>
      </c>
      <c r="D3983" t="s">
        <v>27</v>
      </c>
      <c r="E3983" s="9">
        <v>12</v>
      </c>
      <c r="F3983" t="str">
        <f t="shared" si="62"/>
        <v>Average Per Premise1-in-2September System Peak DayAll12</v>
      </c>
      <c r="G3983">
        <v>1.910366</v>
      </c>
      <c r="H3983">
        <v>1.910366</v>
      </c>
      <c r="I3983">
        <v>91.727599999999995</v>
      </c>
      <c r="J3983">
        <v>0</v>
      </c>
      <c r="K3983">
        <v>0</v>
      </c>
      <c r="L3983">
        <v>0</v>
      </c>
      <c r="M3983">
        <v>0</v>
      </c>
      <c r="N3983">
        <v>0</v>
      </c>
      <c r="O3983">
        <v>23602</v>
      </c>
    </row>
    <row r="3984" spans="1:15">
      <c r="A3984" t="s">
        <v>30</v>
      </c>
      <c r="B3984" t="s">
        <v>40</v>
      </c>
      <c r="C3984" t="s">
        <v>44</v>
      </c>
      <c r="D3984" t="s">
        <v>27</v>
      </c>
      <c r="E3984" s="9">
        <v>12</v>
      </c>
      <c r="F3984" t="str">
        <f t="shared" si="62"/>
        <v>Average Per Device1-in-2September System Peak DayAll12</v>
      </c>
      <c r="G3984">
        <v>1.5877330000000001</v>
      </c>
      <c r="H3984">
        <v>1.5877330000000001</v>
      </c>
      <c r="I3984">
        <v>91.727599999999995</v>
      </c>
      <c r="J3984">
        <v>0</v>
      </c>
      <c r="K3984">
        <v>0</v>
      </c>
      <c r="L3984">
        <v>0</v>
      </c>
      <c r="M3984">
        <v>0</v>
      </c>
      <c r="N3984">
        <v>0</v>
      </c>
      <c r="O3984">
        <v>23602</v>
      </c>
    </row>
    <row r="3985" spans="1:15">
      <c r="A3985" t="s">
        <v>52</v>
      </c>
      <c r="B3985" t="s">
        <v>40</v>
      </c>
      <c r="C3985" t="s">
        <v>44</v>
      </c>
      <c r="D3985" t="s">
        <v>27</v>
      </c>
      <c r="E3985" s="9">
        <v>12</v>
      </c>
      <c r="F3985" t="str">
        <f t="shared" si="62"/>
        <v>Aggregate1-in-2September System Peak DayAll12</v>
      </c>
      <c r="G3985">
        <v>45.088450000000002</v>
      </c>
      <c r="H3985">
        <v>45.088450000000002</v>
      </c>
      <c r="I3985">
        <v>91.727599999999995</v>
      </c>
      <c r="J3985">
        <v>0</v>
      </c>
      <c r="K3985">
        <v>0</v>
      </c>
      <c r="L3985">
        <v>0</v>
      </c>
      <c r="M3985">
        <v>0</v>
      </c>
      <c r="N3985">
        <v>0</v>
      </c>
      <c r="O3985">
        <v>23602</v>
      </c>
    </row>
    <row r="3986" spans="1:15">
      <c r="A3986" t="s">
        <v>31</v>
      </c>
      <c r="B3986" t="s">
        <v>40</v>
      </c>
      <c r="C3986" t="s">
        <v>44</v>
      </c>
      <c r="D3986" t="s">
        <v>27</v>
      </c>
      <c r="E3986" s="9">
        <v>13</v>
      </c>
      <c r="F3986" t="str">
        <f t="shared" si="62"/>
        <v>Average Per Ton1-in-2September System Peak DayAll13</v>
      </c>
      <c r="G3986">
        <v>0.51350819999999997</v>
      </c>
      <c r="H3986">
        <v>0.51350819999999997</v>
      </c>
      <c r="I3986">
        <v>90.480699999999999</v>
      </c>
      <c r="J3986">
        <v>0</v>
      </c>
      <c r="K3986">
        <v>0</v>
      </c>
      <c r="L3986">
        <v>0</v>
      </c>
      <c r="M3986">
        <v>0</v>
      </c>
      <c r="N3986">
        <v>0</v>
      </c>
      <c r="O3986">
        <v>23602</v>
      </c>
    </row>
    <row r="3987" spans="1:15">
      <c r="A3987" t="s">
        <v>29</v>
      </c>
      <c r="B3987" t="s">
        <v>40</v>
      </c>
      <c r="C3987" t="s">
        <v>44</v>
      </c>
      <c r="D3987" t="s">
        <v>27</v>
      </c>
      <c r="E3987" s="9">
        <v>13</v>
      </c>
      <c r="F3987" t="str">
        <f t="shared" si="62"/>
        <v>Average Per Premise1-in-2September System Peak DayAll13</v>
      </c>
      <c r="G3987">
        <v>2.2012160000000001</v>
      </c>
      <c r="H3987">
        <v>2.2012160000000001</v>
      </c>
      <c r="I3987">
        <v>90.480699999999999</v>
      </c>
      <c r="J3987">
        <v>0</v>
      </c>
      <c r="K3987">
        <v>0</v>
      </c>
      <c r="L3987">
        <v>0</v>
      </c>
      <c r="M3987">
        <v>0</v>
      </c>
      <c r="N3987">
        <v>0</v>
      </c>
      <c r="O3987">
        <v>23602</v>
      </c>
    </row>
    <row r="3988" spans="1:15">
      <c r="A3988" t="s">
        <v>30</v>
      </c>
      <c r="B3988" t="s">
        <v>40</v>
      </c>
      <c r="C3988" t="s">
        <v>44</v>
      </c>
      <c r="D3988" t="s">
        <v>27</v>
      </c>
      <c r="E3988" s="9">
        <v>13</v>
      </c>
      <c r="F3988" t="str">
        <f t="shared" si="62"/>
        <v>Average Per Device1-in-2September System Peak DayAll13</v>
      </c>
      <c r="G3988">
        <v>1.829464</v>
      </c>
      <c r="H3988">
        <v>1.829464</v>
      </c>
      <c r="I3988">
        <v>90.480699999999999</v>
      </c>
      <c r="J3988">
        <v>0</v>
      </c>
      <c r="K3988">
        <v>0</v>
      </c>
      <c r="L3988">
        <v>0</v>
      </c>
      <c r="M3988">
        <v>0</v>
      </c>
      <c r="N3988">
        <v>0</v>
      </c>
      <c r="O3988">
        <v>23602</v>
      </c>
    </row>
    <row r="3989" spans="1:15">
      <c r="A3989" t="s">
        <v>52</v>
      </c>
      <c r="B3989" t="s">
        <v>40</v>
      </c>
      <c r="C3989" t="s">
        <v>44</v>
      </c>
      <c r="D3989" t="s">
        <v>27</v>
      </c>
      <c r="E3989" s="9">
        <v>13</v>
      </c>
      <c r="F3989" t="str">
        <f t="shared" si="62"/>
        <v>Aggregate1-in-2September System Peak DayAll13</v>
      </c>
      <c r="G3989">
        <v>51.953110000000002</v>
      </c>
      <c r="H3989">
        <v>51.953110000000002</v>
      </c>
      <c r="I3989">
        <v>90.480699999999999</v>
      </c>
      <c r="J3989">
        <v>0</v>
      </c>
      <c r="K3989">
        <v>0</v>
      </c>
      <c r="L3989">
        <v>0</v>
      </c>
      <c r="M3989">
        <v>0</v>
      </c>
      <c r="N3989">
        <v>0</v>
      </c>
      <c r="O3989">
        <v>23602</v>
      </c>
    </row>
    <row r="3990" spans="1:15">
      <c r="A3990" t="s">
        <v>31</v>
      </c>
      <c r="B3990" t="s">
        <v>40</v>
      </c>
      <c r="C3990" t="s">
        <v>44</v>
      </c>
      <c r="D3990" t="s">
        <v>27</v>
      </c>
      <c r="E3990" s="9">
        <v>14</v>
      </c>
      <c r="F3990" t="str">
        <f t="shared" si="62"/>
        <v>Average Per Ton1-in-2September System Peak DayAll14</v>
      </c>
      <c r="G3990">
        <v>0.41728599999999999</v>
      </c>
      <c r="H3990">
        <v>0.55595609999999995</v>
      </c>
      <c r="I3990">
        <v>89.743499999999997</v>
      </c>
      <c r="J3990">
        <v>0.10505009999999999</v>
      </c>
      <c r="K3990">
        <v>0.124913</v>
      </c>
      <c r="L3990">
        <v>0.13866999999999999</v>
      </c>
      <c r="M3990">
        <v>0.15242700000000001</v>
      </c>
      <c r="N3990">
        <v>0.17229</v>
      </c>
      <c r="O3990">
        <v>23602</v>
      </c>
    </row>
    <row r="3991" spans="1:15">
      <c r="A3991" t="s">
        <v>29</v>
      </c>
      <c r="B3991" t="s">
        <v>40</v>
      </c>
      <c r="C3991" t="s">
        <v>44</v>
      </c>
      <c r="D3991" t="s">
        <v>27</v>
      </c>
      <c r="E3991" s="9">
        <v>14</v>
      </c>
      <c r="F3991" t="str">
        <f t="shared" si="62"/>
        <v>Average Per Premise1-in-2September System Peak DayAll14</v>
      </c>
      <c r="G3991">
        <v>1.788748</v>
      </c>
      <c r="H3991">
        <v>2.3831739999999999</v>
      </c>
      <c r="I3991">
        <v>89.743499999999997</v>
      </c>
      <c r="J3991">
        <v>0.45031009999999999</v>
      </c>
      <c r="K3991">
        <v>0.53545509999999996</v>
      </c>
      <c r="L3991">
        <v>0.59442620000000002</v>
      </c>
      <c r="M3991">
        <v>0.65339740000000002</v>
      </c>
      <c r="N3991">
        <v>0.73854229999999998</v>
      </c>
      <c r="O3991">
        <v>23602</v>
      </c>
    </row>
    <row r="3992" spans="1:15">
      <c r="A3992" t="s">
        <v>30</v>
      </c>
      <c r="B3992" t="s">
        <v>40</v>
      </c>
      <c r="C3992" t="s">
        <v>44</v>
      </c>
      <c r="D3992" t="s">
        <v>27</v>
      </c>
      <c r="E3992" s="9">
        <v>14</v>
      </c>
      <c r="F3992" t="str">
        <f t="shared" si="62"/>
        <v>Average Per Device1-in-2September System Peak DayAll14</v>
      </c>
      <c r="G3992">
        <v>1.4866550000000001</v>
      </c>
      <c r="H3992">
        <v>1.9806919999999999</v>
      </c>
      <c r="I3992">
        <v>89.743499999999997</v>
      </c>
      <c r="J3992">
        <v>0.37425940000000002</v>
      </c>
      <c r="K3992">
        <v>0.4450247</v>
      </c>
      <c r="L3992">
        <v>0.49403649999999999</v>
      </c>
      <c r="M3992">
        <v>0.54304830000000004</v>
      </c>
      <c r="N3992">
        <v>0.61381350000000001</v>
      </c>
      <c r="O3992">
        <v>23602</v>
      </c>
    </row>
    <row r="3993" spans="1:15">
      <c r="A3993" t="s">
        <v>52</v>
      </c>
      <c r="B3993" t="s">
        <v>40</v>
      </c>
      <c r="C3993" t="s">
        <v>44</v>
      </c>
      <c r="D3993" t="s">
        <v>27</v>
      </c>
      <c r="E3993" s="9">
        <v>14</v>
      </c>
      <c r="F3993" t="str">
        <f t="shared" si="62"/>
        <v>Aggregate1-in-2September System Peak DayAll14</v>
      </c>
      <c r="G3993">
        <v>42.218040000000002</v>
      </c>
      <c r="H3993">
        <v>56.247680000000003</v>
      </c>
      <c r="I3993">
        <v>89.743499999999997</v>
      </c>
      <c r="J3993">
        <v>10.628220000000001</v>
      </c>
      <c r="K3993">
        <v>12.63781</v>
      </c>
      <c r="L3993">
        <v>14.02965</v>
      </c>
      <c r="M3993">
        <v>15.421480000000001</v>
      </c>
      <c r="N3993">
        <v>17.431080000000001</v>
      </c>
      <c r="O3993">
        <v>23602</v>
      </c>
    </row>
    <row r="3994" spans="1:15">
      <c r="A3994" t="s">
        <v>31</v>
      </c>
      <c r="B3994" t="s">
        <v>40</v>
      </c>
      <c r="C3994" t="s">
        <v>44</v>
      </c>
      <c r="D3994" t="s">
        <v>27</v>
      </c>
      <c r="E3994" s="9">
        <v>15</v>
      </c>
      <c r="F3994" t="str">
        <f t="shared" si="62"/>
        <v>Average Per Ton1-in-2September System Peak DayAll15</v>
      </c>
      <c r="G3994">
        <v>0.43503770000000003</v>
      </c>
      <c r="H3994">
        <v>0.60076499999999999</v>
      </c>
      <c r="I3994">
        <v>89.528099999999995</v>
      </c>
      <c r="J3994">
        <v>0.12551670000000001</v>
      </c>
      <c r="K3994">
        <v>0.1492734</v>
      </c>
      <c r="L3994">
        <v>0.16572729999999999</v>
      </c>
      <c r="M3994">
        <v>0.18218110000000001</v>
      </c>
      <c r="N3994">
        <v>0.20593790000000001</v>
      </c>
      <c r="O3994">
        <v>23602</v>
      </c>
    </row>
    <row r="3995" spans="1:15">
      <c r="A3995" t="s">
        <v>29</v>
      </c>
      <c r="B3995" t="s">
        <v>40</v>
      </c>
      <c r="C3995" t="s">
        <v>44</v>
      </c>
      <c r="D3995" t="s">
        <v>27</v>
      </c>
      <c r="E3995" s="9">
        <v>15</v>
      </c>
      <c r="F3995" t="str">
        <f t="shared" si="62"/>
        <v>Average Per Premise1-in-2September System Peak DayAll15</v>
      </c>
      <c r="G3995">
        <v>1.864843</v>
      </c>
      <c r="H3995">
        <v>2.5752540000000002</v>
      </c>
      <c r="I3995">
        <v>89.528099999999995</v>
      </c>
      <c r="J3995">
        <v>0.53804280000000004</v>
      </c>
      <c r="K3995">
        <v>0.63987899999999998</v>
      </c>
      <c r="L3995">
        <v>0.71041049999999994</v>
      </c>
      <c r="M3995">
        <v>0.78094200000000003</v>
      </c>
      <c r="N3995">
        <v>0.88277819999999996</v>
      </c>
      <c r="O3995">
        <v>23602</v>
      </c>
    </row>
    <row r="3996" spans="1:15">
      <c r="A3996" t="s">
        <v>30</v>
      </c>
      <c r="B3996" t="s">
        <v>40</v>
      </c>
      <c r="C3996" t="s">
        <v>44</v>
      </c>
      <c r="D3996" t="s">
        <v>27</v>
      </c>
      <c r="E3996" s="9">
        <v>15</v>
      </c>
      <c r="F3996" t="str">
        <f t="shared" si="62"/>
        <v>Average Per Device1-in-2September System Peak DayAll15</v>
      </c>
      <c r="G3996">
        <v>1.5498989999999999</v>
      </c>
      <c r="H3996">
        <v>2.1403319999999999</v>
      </c>
      <c r="I3996">
        <v>89.528099999999995</v>
      </c>
      <c r="J3996">
        <v>0.4471754</v>
      </c>
      <c r="K3996">
        <v>0.53181299999999998</v>
      </c>
      <c r="L3996">
        <v>0.59043279999999998</v>
      </c>
      <c r="M3996">
        <v>0.64905250000000003</v>
      </c>
      <c r="N3996">
        <v>0.73369010000000001</v>
      </c>
      <c r="O3996">
        <v>23602</v>
      </c>
    </row>
    <row r="3997" spans="1:15">
      <c r="A3997" t="s">
        <v>52</v>
      </c>
      <c r="B3997" t="s">
        <v>40</v>
      </c>
      <c r="C3997" t="s">
        <v>44</v>
      </c>
      <c r="D3997" t="s">
        <v>27</v>
      </c>
      <c r="E3997" s="9">
        <v>15</v>
      </c>
      <c r="F3997" t="str">
        <f t="shared" si="62"/>
        <v>Aggregate1-in-2September System Peak DayAll15</v>
      </c>
      <c r="G3997">
        <v>44.014029999999998</v>
      </c>
      <c r="H3997">
        <v>60.781140000000001</v>
      </c>
      <c r="I3997">
        <v>89.528099999999995</v>
      </c>
      <c r="J3997">
        <v>12.69889</v>
      </c>
      <c r="K3997">
        <v>15.10242</v>
      </c>
      <c r="L3997">
        <v>16.767109999999999</v>
      </c>
      <c r="M3997">
        <v>18.431789999999999</v>
      </c>
      <c r="N3997">
        <v>20.835329999999999</v>
      </c>
      <c r="O3997">
        <v>23602</v>
      </c>
    </row>
    <row r="3998" spans="1:15">
      <c r="A3998" t="s">
        <v>31</v>
      </c>
      <c r="B3998" t="s">
        <v>40</v>
      </c>
      <c r="C3998" t="s">
        <v>44</v>
      </c>
      <c r="D3998" t="s">
        <v>27</v>
      </c>
      <c r="E3998" s="9">
        <v>16</v>
      </c>
      <c r="F3998" t="str">
        <f t="shared" si="62"/>
        <v>Average Per Ton1-in-2September System Peak DayAll16</v>
      </c>
      <c r="G3998">
        <v>0.46939910000000001</v>
      </c>
      <c r="H3998">
        <v>0.65502260000000001</v>
      </c>
      <c r="I3998">
        <v>88.595299999999995</v>
      </c>
      <c r="J3998">
        <v>0.1405951</v>
      </c>
      <c r="K3998">
        <v>0.16719819999999999</v>
      </c>
      <c r="L3998">
        <v>0.1856235</v>
      </c>
      <c r="M3998">
        <v>0.2040487</v>
      </c>
      <c r="N3998">
        <v>0.23065189999999999</v>
      </c>
      <c r="O3998">
        <v>23602</v>
      </c>
    </row>
    <row r="3999" spans="1:15">
      <c r="A3999" t="s">
        <v>29</v>
      </c>
      <c r="B3999" t="s">
        <v>40</v>
      </c>
      <c r="C3999" t="s">
        <v>44</v>
      </c>
      <c r="D3999" t="s">
        <v>27</v>
      </c>
      <c r="E3999" s="9">
        <v>16</v>
      </c>
      <c r="F3999" t="str">
        <f t="shared" si="62"/>
        <v>Average Per Premise1-in-2September System Peak DayAll16</v>
      </c>
      <c r="G3999">
        <v>2.0121380000000002</v>
      </c>
      <c r="H3999">
        <v>2.8078349999999999</v>
      </c>
      <c r="I3999">
        <v>88.595299999999995</v>
      </c>
      <c r="J3999">
        <v>0.60267820000000005</v>
      </c>
      <c r="K3999">
        <v>0.71671580000000001</v>
      </c>
      <c r="L3999">
        <v>0.79569800000000002</v>
      </c>
      <c r="M3999">
        <v>0.87468020000000002</v>
      </c>
      <c r="N3999">
        <v>0.98871790000000004</v>
      </c>
      <c r="O3999">
        <v>23602</v>
      </c>
    </row>
    <row r="4000" spans="1:15">
      <c r="A4000" t="s">
        <v>30</v>
      </c>
      <c r="B4000" t="s">
        <v>40</v>
      </c>
      <c r="C4000" t="s">
        <v>44</v>
      </c>
      <c r="D4000" t="s">
        <v>27</v>
      </c>
      <c r="E4000" s="9">
        <v>16</v>
      </c>
      <c r="F4000" t="str">
        <f t="shared" si="62"/>
        <v>Average Per Device1-in-2September System Peak DayAll16</v>
      </c>
      <c r="G4000">
        <v>1.6723170000000001</v>
      </c>
      <c r="H4000">
        <v>2.333634</v>
      </c>
      <c r="I4000">
        <v>88.595299999999995</v>
      </c>
      <c r="J4000">
        <v>0.50089479999999997</v>
      </c>
      <c r="K4000">
        <v>0.59567320000000001</v>
      </c>
      <c r="L4000">
        <v>0.66131649999999997</v>
      </c>
      <c r="M4000">
        <v>0.72695969999999999</v>
      </c>
      <c r="N4000">
        <v>0.82173810000000003</v>
      </c>
      <c r="O4000">
        <v>23602</v>
      </c>
    </row>
    <row r="4001" spans="1:15">
      <c r="A4001" t="s">
        <v>52</v>
      </c>
      <c r="B4001" t="s">
        <v>40</v>
      </c>
      <c r="C4001" t="s">
        <v>44</v>
      </c>
      <c r="D4001" t="s">
        <v>27</v>
      </c>
      <c r="E4001" s="9">
        <v>16</v>
      </c>
      <c r="F4001" t="str">
        <f t="shared" si="62"/>
        <v>Aggregate1-in-2September System Peak DayAll16</v>
      </c>
      <c r="G4001">
        <v>47.490470000000002</v>
      </c>
      <c r="H4001">
        <v>66.270529999999994</v>
      </c>
      <c r="I4001">
        <v>88.595299999999995</v>
      </c>
      <c r="J4001">
        <v>14.224410000000001</v>
      </c>
      <c r="K4001">
        <v>16.915929999999999</v>
      </c>
      <c r="L4001">
        <v>18.780059999999999</v>
      </c>
      <c r="M4001">
        <v>20.644200000000001</v>
      </c>
      <c r="N4001">
        <v>23.335719999999998</v>
      </c>
      <c r="O4001">
        <v>23602</v>
      </c>
    </row>
    <row r="4002" spans="1:15">
      <c r="A4002" t="s">
        <v>31</v>
      </c>
      <c r="B4002" t="s">
        <v>40</v>
      </c>
      <c r="C4002" t="s">
        <v>44</v>
      </c>
      <c r="D4002" t="s">
        <v>27</v>
      </c>
      <c r="E4002" s="9">
        <v>17</v>
      </c>
      <c r="F4002" t="str">
        <f t="shared" si="62"/>
        <v>Average Per Ton1-in-2September System Peak DayAll17</v>
      </c>
      <c r="G4002">
        <v>0.50815509999999997</v>
      </c>
      <c r="H4002">
        <v>0.71515870000000004</v>
      </c>
      <c r="I4002">
        <v>88.069199999999995</v>
      </c>
      <c r="J4002">
        <v>0.15673500000000001</v>
      </c>
      <c r="K4002">
        <v>0.18643409999999999</v>
      </c>
      <c r="L4002">
        <v>0.20700360000000001</v>
      </c>
      <c r="M4002">
        <v>0.227573</v>
      </c>
      <c r="N4002">
        <v>0.2572721</v>
      </c>
      <c r="O4002">
        <v>23602</v>
      </c>
    </row>
    <row r="4003" spans="1:15">
      <c r="A4003" t="s">
        <v>29</v>
      </c>
      <c r="B4003" t="s">
        <v>40</v>
      </c>
      <c r="C4003" t="s">
        <v>44</v>
      </c>
      <c r="D4003" t="s">
        <v>27</v>
      </c>
      <c r="E4003" s="9">
        <v>17</v>
      </c>
      <c r="F4003" t="str">
        <f t="shared" si="62"/>
        <v>Average Per Premise1-in-2September System Peak DayAll17</v>
      </c>
      <c r="G4003">
        <v>2.1782699999999999</v>
      </c>
      <c r="H4003">
        <v>3.0656159999999999</v>
      </c>
      <c r="I4003">
        <v>88.069199999999995</v>
      </c>
      <c r="J4003">
        <v>0.67186420000000002</v>
      </c>
      <c r="K4003">
        <v>0.79917289999999996</v>
      </c>
      <c r="L4003">
        <v>0.88734650000000004</v>
      </c>
      <c r="M4003">
        <v>0.97552000000000005</v>
      </c>
      <c r="N4003">
        <v>1.1028290000000001</v>
      </c>
      <c r="O4003">
        <v>23602</v>
      </c>
    </row>
    <row r="4004" spans="1:15">
      <c r="A4004" t="s">
        <v>30</v>
      </c>
      <c r="B4004" t="s">
        <v>40</v>
      </c>
      <c r="C4004" t="s">
        <v>44</v>
      </c>
      <c r="D4004" t="s">
        <v>27</v>
      </c>
      <c r="E4004" s="9">
        <v>17</v>
      </c>
      <c r="F4004" t="str">
        <f t="shared" si="62"/>
        <v>Average Per Device1-in-2September System Peak DayAll17</v>
      </c>
      <c r="G4004">
        <v>1.810392</v>
      </c>
      <c r="H4004">
        <v>2.547879</v>
      </c>
      <c r="I4004">
        <v>88.069199999999995</v>
      </c>
      <c r="J4004">
        <v>0.55839629999999996</v>
      </c>
      <c r="K4004">
        <v>0.66420449999999998</v>
      </c>
      <c r="L4004">
        <v>0.73748689999999995</v>
      </c>
      <c r="M4004">
        <v>0.81076919999999997</v>
      </c>
      <c r="N4004">
        <v>0.91657739999999999</v>
      </c>
      <c r="O4004">
        <v>23602</v>
      </c>
    </row>
    <row r="4005" spans="1:15">
      <c r="A4005" t="s">
        <v>52</v>
      </c>
      <c r="B4005" t="s">
        <v>40</v>
      </c>
      <c r="C4005" t="s">
        <v>44</v>
      </c>
      <c r="D4005" t="s">
        <v>27</v>
      </c>
      <c r="E4005" s="9">
        <v>17</v>
      </c>
      <c r="F4005" t="str">
        <f t="shared" si="62"/>
        <v>Aggregate1-in-2September System Peak DayAll17</v>
      </c>
      <c r="G4005">
        <v>51.411520000000003</v>
      </c>
      <c r="H4005">
        <v>72.354680000000002</v>
      </c>
      <c r="I4005">
        <v>88.069199999999995</v>
      </c>
      <c r="J4005">
        <v>15.857340000000001</v>
      </c>
      <c r="K4005">
        <v>18.862079999999999</v>
      </c>
      <c r="L4005">
        <v>20.943149999999999</v>
      </c>
      <c r="M4005">
        <v>23.02422</v>
      </c>
      <c r="N4005">
        <v>26.028970000000001</v>
      </c>
      <c r="O4005">
        <v>23602</v>
      </c>
    </row>
    <row r="4006" spans="1:15">
      <c r="A4006" t="s">
        <v>31</v>
      </c>
      <c r="B4006" t="s">
        <v>40</v>
      </c>
      <c r="C4006" t="s">
        <v>44</v>
      </c>
      <c r="D4006" t="s">
        <v>27</v>
      </c>
      <c r="E4006" s="9">
        <v>18</v>
      </c>
      <c r="F4006" t="str">
        <f t="shared" si="62"/>
        <v>Average Per Ton1-in-2September System Peak DayAll18</v>
      </c>
      <c r="G4006">
        <v>0.58082549999999999</v>
      </c>
      <c r="H4006">
        <v>0.75427049999999995</v>
      </c>
      <c r="I4006">
        <v>85.247100000000003</v>
      </c>
      <c r="J4006">
        <v>0.13134979999999999</v>
      </c>
      <c r="K4006">
        <v>0.15621989999999999</v>
      </c>
      <c r="L4006">
        <v>0.17344499999999999</v>
      </c>
      <c r="M4006">
        <v>0.19067000000000001</v>
      </c>
      <c r="N4006">
        <v>0.21554019999999999</v>
      </c>
      <c r="O4006">
        <v>23602</v>
      </c>
    </row>
    <row r="4007" spans="1:15">
      <c r="A4007" t="s">
        <v>29</v>
      </c>
      <c r="B4007" t="s">
        <v>40</v>
      </c>
      <c r="C4007" t="s">
        <v>44</v>
      </c>
      <c r="D4007" t="s">
        <v>27</v>
      </c>
      <c r="E4007" s="9">
        <v>18</v>
      </c>
      <c r="F4007" t="str">
        <f t="shared" si="62"/>
        <v>Average Per Premise1-in-2September System Peak DayAll18</v>
      </c>
      <c r="G4007">
        <v>2.4897809999999998</v>
      </c>
      <c r="H4007">
        <v>3.2332740000000002</v>
      </c>
      <c r="I4007">
        <v>85.247100000000003</v>
      </c>
      <c r="J4007">
        <v>0.56304699999999996</v>
      </c>
      <c r="K4007">
        <v>0.66965609999999998</v>
      </c>
      <c r="L4007">
        <v>0.74349330000000002</v>
      </c>
      <c r="M4007">
        <v>0.81733049999999996</v>
      </c>
      <c r="N4007">
        <v>0.92393959999999997</v>
      </c>
      <c r="O4007">
        <v>23602</v>
      </c>
    </row>
    <row r="4008" spans="1:15">
      <c r="A4008" t="s">
        <v>30</v>
      </c>
      <c r="B4008" t="s">
        <v>40</v>
      </c>
      <c r="C4008" t="s">
        <v>44</v>
      </c>
      <c r="D4008" t="s">
        <v>27</v>
      </c>
      <c r="E4008" s="9">
        <v>18</v>
      </c>
      <c r="F4008" t="str">
        <f t="shared" si="62"/>
        <v>Average Per Device1-in-2September System Peak DayAll18</v>
      </c>
      <c r="G4008">
        <v>2.0692940000000002</v>
      </c>
      <c r="H4008">
        <v>2.6872220000000002</v>
      </c>
      <c r="I4008">
        <v>85.247100000000003</v>
      </c>
      <c r="J4008">
        <v>0.4679567</v>
      </c>
      <c r="K4008">
        <v>0.55656119999999998</v>
      </c>
      <c r="L4008">
        <v>0.61792840000000004</v>
      </c>
      <c r="M4008">
        <v>0.6792956</v>
      </c>
      <c r="N4008">
        <v>0.76790000000000003</v>
      </c>
      <c r="O4008">
        <v>23602</v>
      </c>
    </row>
    <row r="4009" spans="1:15">
      <c r="A4009" t="s">
        <v>52</v>
      </c>
      <c r="B4009" t="s">
        <v>40</v>
      </c>
      <c r="C4009" t="s">
        <v>44</v>
      </c>
      <c r="D4009" t="s">
        <v>27</v>
      </c>
      <c r="E4009" s="9">
        <v>18</v>
      </c>
      <c r="F4009" t="str">
        <f t="shared" si="62"/>
        <v>Aggregate1-in-2September System Peak DayAll18</v>
      </c>
      <c r="G4009">
        <v>58.763800000000003</v>
      </c>
      <c r="H4009">
        <v>76.311729999999997</v>
      </c>
      <c r="I4009">
        <v>85.247100000000003</v>
      </c>
      <c r="J4009">
        <v>13.28904</v>
      </c>
      <c r="K4009">
        <v>15.80522</v>
      </c>
      <c r="L4009">
        <v>17.547930000000001</v>
      </c>
      <c r="M4009">
        <v>19.29064</v>
      </c>
      <c r="N4009">
        <v>21.806819999999998</v>
      </c>
      <c r="O4009">
        <v>23602</v>
      </c>
    </row>
    <row r="4010" spans="1:15">
      <c r="A4010" t="s">
        <v>31</v>
      </c>
      <c r="B4010" t="s">
        <v>40</v>
      </c>
      <c r="C4010" t="s">
        <v>44</v>
      </c>
      <c r="D4010" t="s">
        <v>27</v>
      </c>
      <c r="E4010" s="9">
        <v>19</v>
      </c>
      <c r="F4010" t="str">
        <f t="shared" si="62"/>
        <v>Average Per Ton1-in-2September System Peak DayAll19</v>
      </c>
      <c r="G4010">
        <v>0.74941290000000005</v>
      </c>
      <c r="H4010">
        <v>0.72828749999999998</v>
      </c>
      <c r="I4010">
        <v>81.300899999999999</v>
      </c>
      <c r="J4010">
        <v>0</v>
      </c>
      <c r="K4010">
        <v>0</v>
      </c>
      <c r="L4010">
        <v>0</v>
      </c>
      <c r="M4010">
        <v>0</v>
      </c>
      <c r="N4010">
        <v>0</v>
      </c>
      <c r="O4010">
        <v>23602</v>
      </c>
    </row>
    <row r="4011" spans="1:15">
      <c r="A4011" t="s">
        <v>29</v>
      </c>
      <c r="B4011" t="s">
        <v>40</v>
      </c>
      <c r="C4011" t="s">
        <v>44</v>
      </c>
      <c r="D4011" t="s">
        <v>27</v>
      </c>
      <c r="E4011" s="9">
        <v>19</v>
      </c>
      <c r="F4011" t="str">
        <f t="shared" si="62"/>
        <v>Average Per Premise1-in-2September System Peak DayAll19</v>
      </c>
      <c r="G4011">
        <v>3.2124510000000002</v>
      </c>
      <c r="H4011">
        <v>3.1218949999999999</v>
      </c>
      <c r="I4011">
        <v>81.300899999999999</v>
      </c>
      <c r="J4011">
        <v>0</v>
      </c>
      <c r="K4011">
        <v>0</v>
      </c>
      <c r="L4011">
        <v>0</v>
      </c>
      <c r="M4011">
        <v>0</v>
      </c>
      <c r="N4011">
        <v>0</v>
      </c>
      <c r="O4011">
        <v>23602</v>
      </c>
    </row>
    <row r="4012" spans="1:15">
      <c r="A4012" t="s">
        <v>30</v>
      </c>
      <c r="B4012" t="s">
        <v>40</v>
      </c>
      <c r="C4012" t="s">
        <v>44</v>
      </c>
      <c r="D4012" t="s">
        <v>27</v>
      </c>
      <c r="E4012" s="9">
        <v>19</v>
      </c>
      <c r="F4012" t="str">
        <f t="shared" si="62"/>
        <v>Average Per Device1-in-2September System Peak DayAll19</v>
      </c>
      <c r="G4012">
        <v>2.6699160000000002</v>
      </c>
      <c r="H4012">
        <v>2.5946530000000001</v>
      </c>
      <c r="I4012">
        <v>81.300899999999999</v>
      </c>
      <c r="J4012">
        <v>0</v>
      </c>
      <c r="K4012">
        <v>0</v>
      </c>
      <c r="L4012">
        <v>0</v>
      </c>
      <c r="M4012">
        <v>0</v>
      </c>
      <c r="N4012">
        <v>0</v>
      </c>
      <c r="O4012">
        <v>23602</v>
      </c>
    </row>
    <row r="4013" spans="1:15">
      <c r="A4013" t="s">
        <v>52</v>
      </c>
      <c r="B4013" t="s">
        <v>40</v>
      </c>
      <c r="C4013" t="s">
        <v>44</v>
      </c>
      <c r="D4013" t="s">
        <v>27</v>
      </c>
      <c r="E4013" s="9">
        <v>19</v>
      </c>
      <c r="F4013" t="str">
        <f t="shared" si="62"/>
        <v>Aggregate1-in-2September System Peak DayAll19</v>
      </c>
      <c r="G4013">
        <v>75.820269999999994</v>
      </c>
      <c r="H4013">
        <v>73.682959999999994</v>
      </c>
      <c r="I4013">
        <v>81.300899999999999</v>
      </c>
      <c r="J4013">
        <v>0</v>
      </c>
      <c r="K4013">
        <v>0</v>
      </c>
      <c r="L4013">
        <v>0</v>
      </c>
      <c r="M4013">
        <v>0</v>
      </c>
      <c r="N4013">
        <v>0</v>
      </c>
      <c r="O4013">
        <v>23602</v>
      </c>
    </row>
    <row r="4014" spans="1:15">
      <c r="A4014" t="s">
        <v>31</v>
      </c>
      <c r="B4014" t="s">
        <v>40</v>
      </c>
      <c r="C4014" t="s">
        <v>44</v>
      </c>
      <c r="D4014" t="s">
        <v>27</v>
      </c>
      <c r="E4014" s="9">
        <v>20</v>
      </c>
      <c r="F4014" t="str">
        <f t="shared" si="62"/>
        <v>Average Per Ton1-in-2September System Peak DayAll20</v>
      </c>
      <c r="G4014">
        <v>0.78363119999999997</v>
      </c>
      <c r="H4014">
        <v>0.68694350000000004</v>
      </c>
      <c r="I4014">
        <v>78.016999999999996</v>
      </c>
      <c r="J4014">
        <v>0</v>
      </c>
      <c r="K4014">
        <v>0</v>
      </c>
      <c r="L4014">
        <v>0</v>
      </c>
      <c r="M4014">
        <v>0</v>
      </c>
      <c r="N4014">
        <v>0</v>
      </c>
      <c r="O4014">
        <v>23602</v>
      </c>
    </row>
    <row r="4015" spans="1:15">
      <c r="A4015" t="s">
        <v>29</v>
      </c>
      <c r="B4015" t="s">
        <v>40</v>
      </c>
      <c r="C4015" t="s">
        <v>44</v>
      </c>
      <c r="D4015" t="s">
        <v>27</v>
      </c>
      <c r="E4015" s="9">
        <v>20</v>
      </c>
      <c r="F4015" t="str">
        <f t="shared" si="62"/>
        <v>Average Per Premise1-in-2September System Peak DayAll20</v>
      </c>
      <c r="G4015">
        <v>3.3591319999999998</v>
      </c>
      <c r="H4015">
        <v>2.9446690000000002</v>
      </c>
      <c r="I4015">
        <v>78.016999999999996</v>
      </c>
      <c r="J4015">
        <v>0</v>
      </c>
      <c r="K4015">
        <v>0</v>
      </c>
      <c r="L4015">
        <v>0</v>
      </c>
      <c r="M4015">
        <v>0</v>
      </c>
      <c r="N4015">
        <v>0</v>
      </c>
      <c r="O4015">
        <v>23602</v>
      </c>
    </row>
    <row r="4016" spans="1:15">
      <c r="A4016" t="s">
        <v>30</v>
      </c>
      <c r="B4016" t="s">
        <v>40</v>
      </c>
      <c r="C4016" t="s">
        <v>44</v>
      </c>
      <c r="D4016" t="s">
        <v>27</v>
      </c>
      <c r="E4016" s="9">
        <v>20</v>
      </c>
      <c r="F4016" t="str">
        <f t="shared" si="62"/>
        <v>Average Per Device1-in-2September System Peak DayAll20</v>
      </c>
      <c r="G4016">
        <v>2.7918249999999998</v>
      </c>
      <c r="H4016">
        <v>2.4473579999999999</v>
      </c>
      <c r="I4016">
        <v>78.016999999999996</v>
      </c>
      <c r="J4016">
        <v>0</v>
      </c>
      <c r="K4016">
        <v>0</v>
      </c>
      <c r="L4016">
        <v>0</v>
      </c>
      <c r="M4016">
        <v>0</v>
      </c>
      <c r="N4016">
        <v>0</v>
      </c>
      <c r="O4016">
        <v>23602</v>
      </c>
    </row>
    <row r="4017" spans="1:15">
      <c r="A4017" t="s">
        <v>52</v>
      </c>
      <c r="B4017" t="s">
        <v>40</v>
      </c>
      <c r="C4017" t="s">
        <v>44</v>
      </c>
      <c r="D4017" t="s">
        <v>27</v>
      </c>
      <c r="E4017" s="9">
        <v>20</v>
      </c>
      <c r="F4017" t="str">
        <f t="shared" si="62"/>
        <v>Aggregate1-in-2September System Peak DayAll20</v>
      </c>
      <c r="G4017">
        <v>79.282240000000002</v>
      </c>
      <c r="H4017">
        <v>69.500069999999994</v>
      </c>
      <c r="I4017">
        <v>78.016999999999996</v>
      </c>
      <c r="J4017">
        <v>0</v>
      </c>
      <c r="K4017">
        <v>0</v>
      </c>
      <c r="L4017">
        <v>0</v>
      </c>
      <c r="M4017">
        <v>0</v>
      </c>
      <c r="N4017">
        <v>0</v>
      </c>
      <c r="O4017">
        <v>23602</v>
      </c>
    </row>
    <row r="4018" spans="1:15">
      <c r="A4018" t="s">
        <v>31</v>
      </c>
      <c r="B4018" t="s">
        <v>40</v>
      </c>
      <c r="C4018" t="s">
        <v>44</v>
      </c>
      <c r="D4018" t="s">
        <v>27</v>
      </c>
      <c r="E4018" s="9">
        <v>21</v>
      </c>
      <c r="F4018" t="str">
        <f t="shared" si="62"/>
        <v>Average Per Ton1-in-2September System Peak DayAll21</v>
      </c>
      <c r="G4018">
        <v>0.74670210000000004</v>
      </c>
      <c r="H4018">
        <v>0.66165399999999996</v>
      </c>
      <c r="I4018">
        <v>75.739000000000004</v>
      </c>
      <c r="J4018">
        <v>0</v>
      </c>
      <c r="K4018">
        <v>0</v>
      </c>
      <c r="L4018">
        <v>0</v>
      </c>
      <c r="M4018">
        <v>0</v>
      </c>
      <c r="N4018">
        <v>0</v>
      </c>
      <c r="O4018">
        <v>23602</v>
      </c>
    </row>
    <row r="4019" spans="1:15">
      <c r="A4019" t="s">
        <v>29</v>
      </c>
      <c r="B4019" t="s">
        <v>40</v>
      </c>
      <c r="C4019" t="s">
        <v>44</v>
      </c>
      <c r="D4019" t="s">
        <v>27</v>
      </c>
      <c r="E4019" s="9">
        <v>21</v>
      </c>
      <c r="F4019" t="str">
        <f t="shared" si="62"/>
        <v>Average Per Premise1-in-2September System Peak DayAll21</v>
      </c>
      <c r="G4019">
        <v>3.200831</v>
      </c>
      <c r="H4019">
        <v>2.8362620000000001</v>
      </c>
      <c r="I4019">
        <v>75.739000000000004</v>
      </c>
      <c r="J4019">
        <v>0</v>
      </c>
      <c r="K4019">
        <v>0</v>
      </c>
      <c r="L4019">
        <v>0</v>
      </c>
      <c r="M4019">
        <v>0</v>
      </c>
      <c r="N4019">
        <v>0</v>
      </c>
      <c r="O4019">
        <v>23602</v>
      </c>
    </row>
    <row r="4020" spans="1:15">
      <c r="A4020" t="s">
        <v>30</v>
      </c>
      <c r="B4020" t="s">
        <v>40</v>
      </c>
      <c r="C4020" t="s">
        <v>44</v>
      </c>
      <c r="D4020" t="s">
        <v>27</v>
      </c>
      <c r="E4020" s="9">
        <v>21</v>
      </c>
      <c r="F4020" t="str">
        <f t="shared" si="62"/>
        <v>Average Per Device1-in-2September System Peak DayAll21</v>
      </c>
      <c r="G4020">
        <v>2.6602579999999998</v>
      </c>
      <c r="H4020">
        <v>2.357259</v>
      </c>
      <c r="I4020">
        <v>75.739000000000004</v>
      </c>
      <c r="J4020">
        <v>0</v>
      </c>
      <c r="K4020">
        <v>0</v>
      </c>
      <c r="L4020">
        <v>0</v>
      </c>
      <c r="M4020">
        <v>0</v>
      </c>
      <c r="N4020">
        <v>0</v>
      </c>
      <c r="O4020">
        <v>23602</v>
      </c>
    </row>
    <row r="4021" spans="1:15">
      <c r="A4021" t="s">
        <v>52</v>
      </c>
      <c r="B4021" t="s">
        <v>40</v>
      </c>
      <c r="C4021" t="s">
        <v>44</v>
      </c>
      <c r="D4021" t="s">
        <v>27</v>
      </c>
      <c r="E4021" s="9">
        <v>21</v>
      </c>
      <c r="F4021" t="str">
        <f t="shared" si="62"/>
        <v>Aggregate1-in-2September System Peak DayAll21</v>
      </c>
      <c r="G4021">
        <v>75.546009999999995</v>
      </c>
      <c r="H4021">
        <v>66.941450000000003</v>
      </c>
      <c r="I4021">
        <v>75.739000000000004</v>
      </c>
      <c r="J4021">
        <v>0</v>
      </c>
      <c r="K4021">
        <v>0</v>
      </c>
      <c r="L4021">
        <v>0</v>
      </c>
      <c r="M4021">
        <v>0</v>
      </c>
      <c r="N4021">
        <v>0</v>
      </c>
      <c r="O4021">
        <v>23602</v>
      </c>
    </row>
    <row r="4022" spans="1:15">
      <c r="A4022" t="s">
        <v>31</v>
      </c>
      <c r="B4022" t="s">
        <v>40</v>
      </c>
      <c r="C4022" t="s">
        <v>44</v>
      </c>
      <c r="D4022" t="s">
        <v>27</v>
      </c>
      <c r="E4022" s="9">
        <v>22</v>
      </c>
      <c r="F4022" t="str">
        <f t="shared" si="62"/>
        <v>Average Per Ton1-in-2September System Peak DayAll22</v>
      </c>
      <c r="G4022">
        <v>0.65190360000000003</v>
      </c>
      <c r="H4022">
        <v>0.59495140000000002</v>
      </c>
      <c r="I4022">
        <v>74.453900000000004</v>
      </c>
      <c r="J4022">
        <v>0</v>
      </c>
      <c r="K4022">
        <v>0</v>
      </c>
      <c r="L4022">
        <v>0</v>
      </c>
      <c r="M4022">
        <v>0</v>
      </c>
      <c r="N4022">
        <v>0</v>
      </c>
      <c r="O4022">
        <v>23602</v>
      </c>
    </row>
    <row r="4023" spans="1:15">
      <c r="A4023" t="s">
        <v>29</v>
      </c>
      <c r="B4023" t="s">
        <v>40</v>
      </c>
      <c r="C4023" t="s">
        <v>44</v>
      </c>
      <c r="D4023" t="s">
        <v>27</v>
      </c>
      <c r="E4023" s="9">
        <v>22</v>
      </c>
      <c r="F4023" t="str">
        <f t="shared" si="62"/>
        <v>Average Per Premise1-in-2September System Peak DayAll22</v>
      </c>
      <c r="G4023">
        <v>2.7944659999999999</v>
      </c>
      <c r="H4023">
        <v>2.5503330000000002</v>
      </c>
      <c r="I4023">
        <v>74.453900000000004</v>
      </c>
      <c r="J4023">
        <v>0</v>
      </c>
      <c r="K4023">
        <v>0</v>
      </c>
      <c r="L4023">
        <v>0</v>
      </c>
      <c r="M4023">
        <v>0</v>
      </c>
      <c r="N4023">
        <v>0</v>
      </c>
      <c r="O4023">
        <v>23602</v>
      </c>
    </row>
    <row r="4024" spans="1:15">
      <c r="A4024" t="s">
        <v>30</v>
      </c>
      <c r="B4024" t="s">
        <v>40</v>
      </c>
      <c r="C4024" t="s">
        <v>44</v>
      </c>
      <c r="D4024" t="s">
        <v>27</v>
      </c>
      <c r="E4024" s="9">
        <v>22</v>
      </c>
      <c r="F4024" t="str">
        <f t="shared" si="62"/>
        <v>Average Per Device1-in-2September System Peak DayAll22</v>
      </c>
      <c r="G4024">
        <v>2.3225220000000002</v>
      </c>
      <c r="H4024">
        <v>2.1196190000000001</v>
      </c>
      <c r="I4024">
        <v>74.453900000000004</v>
      </c>
      <c r="J4024">
        <v>0</v>
      </c>
      <c r="K4024">
        <v>0</v>
      </c>
      <c r="L4024">
        <v>0</v>
      </c>
      <c r="M4024">
        <v>0</v>
      </c>
      <c r="N4024">
        <v>0</v>
      </c>
      <c r="O4024">
        <v>23602</v>
      </c>
    </row>
    <row r="4025" spans="1:15">
      <c r="A4025" t="s">
        <v>52</v>
      </c>
      <c r="B4025" t="s">
        <v>40</v>
      </c>
      <c r="C4025" t="s">
        <v>44</v>
      </c>
      <c r="D4025" t="s">
        <v>27</v>
      </c>
      <c r="E4025" s="9">
        <v>22</v>
      </c>
      <c r="F4025" t="str">
        <f t="shared" si="62"/>
        <v>Aggregate1-in-2September System Peak DayAll22</v>
      </c>
      <c r="G4025">
        <v>65.954980000000006</v>
      </c>
      <c r="H4025">
        <v>60.192950000000003</v>
      </c>
      <c r="I4025">
        <v>74.453900000000004</v>
      </c>
      <c r="J4025">
        <v>0</v>
      </c>
      <c r="K4025">
        <v>0</v>
      </c>
      <c r="L4025">
        <v>0</v>
      </c>
      <c r="M4025">
        <v>0</v>
      </c>
      <c r="N4025">
        <v>0</v>
      </c>
      <c r="O4025">
        <v>23602</v>
      </c>
    </row>
    <row r="4026" spans="1:15">
      <c r="A4026" t="s">
        <v>31</v>
      </c>
      <c r="B4026" t="s">
        <v>40</v>
      </c>
      <c r="C4026" t="s">
        <v>44</v>
      </c>
      <c r="D4026" t="s">
        <v>27</v>
      </c>
      <c r="E4026" s="9">
        <v>23</v>
      </c>
      <c r="F4026" t="str">
        <f t="shared" si="62"/>
        <v>Average Per Ton1-in-2September System Peak DayAll23</v>
      </c>
      <c r="G4026">
        <v>0.52938459999999998</v>
      </c>
      <c r="H4026">
        <v>0.49454799999999999</v>
      </c>
      <c r="I4026">
        <v>72.490300000000005</v>
      </c>
      <c r="J4026">
        <v>0</v>
      </c>
      <c r="K4026">
        <v>0</v>
      </c>
      <c r="L4026">
        <v>0</v>
      </c>
      <c r="M4026">
        <v>0</v>
      </c>
      <c r="N4026">
        <v>0</v>
      </c>
      <c r="O4026">
        <v>23602</v>
      </c>
    </row>
    <row r="4027" spans="1:15">
      <c r="A4027" t="s">
        <v>29</v>
      </c>
      <c r="B4027" t="s">
        <v>40</v>
      </c>
      <c r="C4027" t="s">
        <v>44</v>
      </c>
      <c r="D4027" t="s">
        <v>27</v>
      </c>
      <c r="E4027" s="9">
        <v>23</v>
      </c>
      <c r="F4027" t="str">
        <f t="shared" si="62"/>
        <v>Average Per Premise1-in-2September System Peak DayAll23</v>
      </c>
      <c r="G4027">
        <v>2.2692730000000001</v>
      </c>
      <c r="H4027">
        <v>2.1199409999999999</v>
      </c>
      <c r="I4027">
        <v>72.490300000000005</v>
      </c>
      <c r="J4027">
        <v>0</v>
      </c>
      <c r="K4027">
        <v>0</v>
      </c>
      <c r="L4027">
        <v>0</v>
      </c>
      <c r="M4027">
        <v>0</v>
      </c>
      <c r="N4027">
        <v>0</v>
      </c>
      <c r="O4027">
        <v>23602</v>
      </c>
    </row>
    <row r="4028" spans="1:15">
      <c r="A4028" t="s">
        <v>30</v>
      </c>
      <c r="B4028" t="s">
        <v>40</v>
      </c>
      <c r="C4028" t="s">
        <v>44</v>
      </c>
      <c r="D4028" t="s">
        <v>27</v>
      </c>
      <c r="E4028" s="9">
        <v>23</v>
      </c>
      <c r="F4028" t="str">
        <f t="shared" si="62"/>
        <v>Average Per Device1-in-2September System Peak DayAll23</v>
      </c>
      <c r="G4028">
        <v>1.886026</v>
      </c>
      <c r="H4028">
        <v>1.7619149999999999</v>
      </c>
      <c r="I4028">
        <v>72.490300000000005</v>
      </c>
      <c r="J4028">
        <v>0</v>
      </c>
      <c r="K4028">
        <v>0</v>
      </c>
      <c r="L4028">
        <v>0</v>
      </c>
      <c r="M4028">
        <v>0</v>
      </c>
      <c r="N4028">
        <v>0</v>
      </c>
      <c r="O4028">
        <v>23602</v>
      </c>
    </row>
    <row r="4029" spans="1:15">
      <c r="A4029" t="s">
        <v>52</v>
      </c>
      <c r="B4029" t="s">
        <v>40</v>
      </c>
      <c r="C4029" t="s">
        <v>44</v>
      </c>
      <c r="D4029" t="s">
        <v>27</v>
      </c>
      <c r="E4029" s="9">
        <v>23</v>
      </c>
      <c r="F4029" t="str">
        <f t="shared" si="62"/>
        <v>Aggregate1-in-2September System Peak DayAll23</v>
      </c>
      <c r="G4029">
        <v>53.559379999999997</v>
      </c>
      <c r="H4029">
        <v>50.034849999999999</v>
      </c>
      <c r="I4029">
        <v>72.490300000000005</v>
      </c>
      <c r="J4029">
        <v>0</v>
      </c>
      <c r="K4029">
        <v>0</v>
      </c>
      <c r="L4029">
        <v>0</v>
      </c>
      <c r="M4029">
        <v>0</v>
      </c>
      <c r="N4029">
        <v>0</v>
      </c>
      <c r="O4029">
        <v>23602</v>
      </c>
    </row>
    <row r="4030" spans="1:15">
      <c r="A4030" t="s">
        <v>31</v>
      </c>
      <c r="B4030" t="s">
        <v>40</v>
      </c>
      <c r="C4030" t="s">
        <v>44</v>
      </c>
      <c r="D4030" t="s">
        <v>27</v>
      </c>
      <c r="E4030" s="9">
        <v>24</v>
      </c>
      <c r="F4030" t="str">
        <f t="shared" si="62"/>
        <v>Average Per Ton1-in-2September System Peak DayAll24</v>
      </c>
      <c r="G4030">
        <v>0.42609459999999999</v>
      </c>
      <c r="H4030">
        <v>0.4005378</v>
      </c>
      <c r="I4030">
        <v>71.977000000000004</v>
      </c>
      <c r="J4030">
        <v>0</v>
      </c>
      <c r="K4030">
        <v>0</v>
      </c>
      <c r="L4030">
        <v>0</v>
      </c>
      <c r="M4030">
        <v>0</v>
      </c>
      <c r="N4030">
        <v>0</v>
      </c>
      <c r="O4030">
        <v>23602</v>
      </c>
    </row>
    <row r="4031" spans="1:15">
      <c r="A4031" t="s">
        <v>29</v>
      </c>
      <c r="B4031" t="s">
        <v>40</v>
      </c>
      <c r="C4031" t="s">
        <v>44</v>
      </c>
      <c r="D4031" t="s">
        <v>27</v>
      </c>
      <c r="E4031" s="9">
        <v>24</v>
      </c>
      <c r="F4031" t="str">
        <f t="shared" si="62"/>
        <v>Average Per Premise1-in-2September System Peak DayAll24</v>
      </c>
      <c r="G4031">
        <v>1.8265070000000001</v>
      </c>
      <c r="H4031">
        <v>1.716955</v>
      </c>
      <c r="I4031">
        <v>71.977000000000004</v>
      </c>
      <c r="J4031">
        <v>0</v>
      </c>
      <c r="K4031">
        <v>0</v>
      </c>
      <c r="L4031">
        <v>0</v>
      </c>
      <c r="M4031">
        <v>0</v>
      </c>
      <c r="N4031">
        <v>0</v>
      </c>
      <c r="O4031">
        <v>23602</v>
      </c>
    </row>
    <row r="4032" spans="1:15">
      <c r="A4032" t="s">
        <v>30</v>
      </c>
      <c r="B4032" t="s">
        <v>40</v>
      </c>
      <c r="C4032" t="s">
        <v>44</v>
      </c>
      <c r="D4032" t="s">
        <v>27</v>
      </c>
      <c r="E4032" s="9">
        <v>24</v>
      </c>
      <c r="F4032" t="str">
        <f t="shared" si="62"/>
        <v>Average Per Device1-in-2September System Peak DayAll24</v>
      </c>
      <c r="G4032">
        <v>1.5180370000000001</v>
      </c>
      <c r="H4032">
        <v>1.426987</v>
      </c>
      <c r="I4032">
        <v>71.977000000000004</v>
      </c>
      <c r="J4032">
        <v>0</v>
      </c>
      <c r="K4032">
        <v>0</v>
      </c>
      <c r="L4032">
        <v>0</v>
      </c>
      <c r="M4032">
        <v>0</v>
      </c>
      <c r="N4032">
        <v>0</v>
      </c>
      <c r="O4032">
        <v>23602</v>
      </c>
    </row>
    <row r="4033" spans="1:15">
      <c r="A4033" t="s">
        <v>52</v>
      </c>
      <c r="B4033" t="s">
        <v>40</v>
      </c>
      <c r="C4033" t="s">
        <v>44</v>
      </c>
      <c r="D4033" t="s">
        <v>27</v>
      </c>
      <c r="E4033" s="9">
        <v>24</v>
      </c>
      <c r="F4033" t="str">
        <f t="shared" si="62"/>
        <v>Aggregate1-in-2September System Peak DayAll24</v>
      </c>
      <c r="G4033">
        <v>43.109229999999997</v>
      </c>
      <c r="H4033">
        <v>40.523569999999999</v>
      </c>
      <c r="I4033">
        <v>71.977000000000004</v>
      </c>
      <c r="J4033">
        <v>0</v>
      </c>
      <c r="K4033">
        <v>0</v>
      </c>
      <c r="L4033">
        <v>0</v>
      </c>
      <c r="M4033">
        <v>0</v>
      </c>
      <c r="N4033">
        <v>0</v>
      </c>
      <c r="O4033">
        <v>23602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A33" sqref="A33"/>
    </sheetView>
  </sheetViews>
  <sheetFormatPr defaultRowHeight="14.4"/>
  <cols>
    <col min="1" max="1" width="33.5546875" bestFit="1" customWidth="1"/>
    <col min="2" max="2" width="7.88671875" bestFit="1" customWidth="1"/>
    <col min="3" max="4" width="22.5546875" bestFit="1" customWidth="1"/>
    <col min="5" max="5" width="22.109375" bestFit="1" customWidth="1"/>
    <col min="6" max="6" width="21.109375" bestFit="1" customWidth="1"/>
    <col min="8" max="8" width="11.33203125" bestFit="1" customWidth="1"/>
    <col min="9" max="9" width="9" bestFit="1" customWidth="1"/>
  </cols>
  <sheetData>
    <row r="1" spans="1:11">
      <c r="A1" s="15"/>
      <c r="B1" s="15"/>
      <c r="C1" s="15"/>
      <c r="D1" s="15"/>
      <c r="E1" s="15"/>
      <c r="F1" s="15"/>
      <c r="H1" s="15"/>
      <c r="I1" s="15"/>
      <c r="J1" s="15"/>
      <c r="K1" s="15"/>
    </row>
    <row r="2" spans="1:11">
      <c r="A2" s="15" t="s">
        <v>45</v>
      </c>
      <c r="B2" s="16"/>
      <c r="C2" s="17"/>
      <c r="D2" s="17"/>
      <c r="E2" s="18"/>
      <c r="F2" s="15"/>
      <c r="H2" s="15"/>
      <c r="I2" s="15"/>
      <c r="J2" s="15"/>
      <c r="K2" s="15"/>
    </row>
    <row r="3" spans="1:11">
      <c r="A3" s="10" t="s">
        <v>46</v>
      </c>
      <c r="B3" s="16"/>
      <c r="C3" s="17"/>
      <c r="D3" s="17"/>
      <c r="E3" s="15"/>
      <c r="F3" s="15"/>
      <c r="H3" s="15"/>
      <c r="I3" s="15"/>
      <c r="J3" s="15"/>
      <c r="K3" s="15"/>
    </row>
    <row r="4" spans="1:11">
      <c r="A4" s="10" t="s">
        <v>47</v>
      </c>
      <c r="B4" s="16"/>
      <c r="C4" s="17"/>
      <c r="D4" s="17"/>
      <c r="E4" s="15"/>
      <c r="F4" s="15"/>
      <c r="H4" s="15"/>
      <c r="I4" s="15"/>
      <c r="J4" s="15"/>
      <c r="K4" s="15"/>
    </row>
    <row r="5" spans="1:11">
      <c r="A5" s="10" t="s">
        <v>41</v>
      </c>
      <c r="B5" s="16"/>
      <c r="C5" s="17"/>
      <c r="D5" s="17"/>
      <c r="E5" s="15"/>
      <c r="F5" s="15"/>
      <c r="H5" s="15"/>
      <c r="I5" s="15"/>
      <c r="J5" s="15"/>
      <c r="K5" s="15"/>
    </row>
    <row r="6" spans="1:11">
      <c r="A6" s="10" t="s">
        <v>42</v>
      </c>
      <c r="B6" s="16"/>
      <c r="C6" s="17"/>
      <c r="D6" s="17"/>
      <c r="E6" s="15"/>
      <c r="F6" s="15"/>
      <c r="H6" s="15"/>
      <c r="I6" s="15"/>
      <c r="J6" s="15"/>
      <c r="K6" s="15"/>
    </row>
    <row r="7" spans="1:11">
      <c r="A7" s="10" t="s">
        <v>44</v>
      </c>
      <c r="B7" s="16"/>
      <c r="C7" s="17"/>
      <c r="D7" s="17"/>
      <c r="E7" s="15"/>
      <c r="F7" s="15"/>
      <c r="H7" s="15"/>
      <c r="I7" s="15"/>
      <c r="J7" s="15"/>
      <c r="K7" s="15"/>
    </row>
    <row r="8" spans="1:11">
      <c r="A8" s="10" t="s">
        <v>53</v>
      </c>
      <c r="B8" s="16"/>
      <c r="C8" s="17"/>
      <c r="D8" s="17"/>
      <c r="E8" s="15"/>
      <c r="F8" s="15"/>
      <c r="H8" s="15"/>
      <c r="I8" s="15"/>
      <c r="J8" s="15"/>
      <c r="K8" s="15"/>
    </row>
    <row r="9" spans="1:11">
      <c r="A9" s="10"/>
      <c r="B9" s="16"/>
      <c r="C9" s="17"/>
      <c r="D9" s="17"/>
      <c r="E9" s="15"/>
      <c r="F9" s="15"/>
      <c r="H9" s="15"/>
      <c r="I9" s="15"/>
      <c r="J9" s="15"/>
      <c r="K9" s="23"/>
    </row>
    <row r="10" spans="1:11">
      <c r="A10" s="10" t="s">
        <v>40</v>
      </c>
      <c r="B10" s="15"/>
      <c r="C10" s="15"/>
      <c r="D10" s="15"/>
      <c r="E10" s="15"/>
      <c r="F10" s="15"/>
    </row>
    <row r="11" spans="1:11">
      <c r="A11" s="15" t="s">
        <v>43</v>
      </c>
      <c r="B11" s="15"/>
      <c r="C11" s="15"/>
      <c r="D11" s="15"/>
      <c r="E11" s="15"/>
      <c r="F11" s="15"/>
    </row>
    <row r="12" spans="1:11">
      <c r="A12" s="15"/>
      <c r="B12" s="15"/>
      <c r="C12" s="15"/>
      <c r="D12" s="15"/>
      <c r="E12" s="15"/>
      <c r="F12" s="15"/>
    </row>
    <row r="13" spans="1:11">
      <c r="A13" s="9" t="s">
        <v>29</v>
      </c>
    </row>
    <row r="14" spans="1:11">
      <c r="A14" s="9" t="s">
        <v>30</v>
      </c>
    </row>
    <row r="15" spans="1:11">
      <c r="A15" t="s">
        <v>31</v>
      </c>
    </row>
    <row r="16" spans="1:11">
      <c r="A16" t="s">
        <v>52</v>
      </c>
    </row>
    <row r="18" spans="1:1">
      <c r="A18" s="9" t="s">
        <v>27</v>
      </c>
    </row>
    <row r="19" spans="1:1">
      <c r="A19" s="9" t="s">
        <v>32</v>
      </c>
    </row>
    <row r="20" spans="1:1">
      <c r="A20" s="9" t="s">
        <v>33</v>
      </c>
    </row>
    <row r="22" spans="1:1">
      <c r="A22" s="54">
        <v>2014</v>
      </c>
    </row>
    <row r="23" spans="1:1">
      <c r="A23" s="55">
        <v>2015</v>
      </c>
    </row>
    <row r="24" spans="1:1">
      <c r="A24" s="54">
        <v>2016</v>
      </c>
    </row>
    <row r="25" spans="1:1">
      <c r="A25" s="55">
        <v>2017</v>
      </c>
    </row>
    <row r="26" spans="1:1">
      <c r="A26" s="54">
        <v>2018</v>
      </c>
    </row>
    <row r="27" spans="1:1">
      <c r="A27" s="55">
        <v>2019</v>
      </c>
    </row>
    <row r="28" spans="1:1">
      <c r="A28" s="54">
        <v>2020</v>
      </c>
    </row>
    <row r="29" spans="1:1">
      <c r="A29" s="55">
        <v>2021</v>
      </c>
    </row>
    <row r="30" spans="1:1">
      <c r="A30" s="54">
        <v>2022</v>
      </c>
    </row>
    <row r="31" spans="1:1">
      <c r="A31" s="55">
        <v>2023</v>
      </c>
    </row>
    <row r="32" spans="1:1">
      <c r="A32" s="54">
        <v>2024</v>
      </c>
    </row>
    <row r="33" spans="1:1">
      <c r="A33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 Ante Impacts</vt:lpstr>
      <vt:lpstr>Lookup</vt:lpstr>
      <vt:lpstr>Criteria</vt:lpstr>
      <vt:lpstr>cycle</vt:lpstr>
      <vt:lpstr>data</vt:lpstr>
      <vt:lpstr>daytype</vt:lpstr>
      <vt:lpstr>forecast_year</vt:lpstr>
      <vt:lpstr>type</vt:lpstr>
      <vt:lpstr>weatheryear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joh</cp:lastModifiedBy>
  <dcterms:created xsi:type="dcterms:W3CDTF">2011-10-10T22:52:04Z</dcterms:created>
  <dcterms:modified xsi:type="dcterms:W3CDTF">2014-03-27T20:29:04Z</dcterms:modified>
</cp:coreProperties>
</file>