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2/TO5-Cycle 5 Formula Rate Filing/December Filing/Cost Adjustment Workpapers/"/>
    </mc:Choice>
  </mc:AlternateContent>
  <xr:revisionPtr revIDLastSave="22" documentId="8_{963743A6-6B92-4545-9BCA-3C4B2CA6E5FC}" xr6:coauthVersionLast="47" xr6:coauthVersionMax="47" xr10:uidLastSave="{B6A799B3-C63A-4D60-B15F-F66E60A5D64D}"/>
  <bookViews>
    <workbookView xWindow="-108" yWindow="-108" windowWidth="23256" windowHeight="12576" xr2:uid="{00000000-000D-0000-FFFF-FFFF00000000}"/>
  </bookViews>
  <sheets>
    <sheet name="Total Cost Adj-TO5 Cycles 1-4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D19" i="5" s="1"/>
  <c r="E13" i="5"/>
  <c r="F13" i="5"/>
  <c r="F15" i="5" s="1"/>
  <c r="G11" i="5"/>
  <c r="G9" i="5"/>
  <c r="C13" i="5"/>
  <c r="F19" i="5" l="1"/>
  <c r="F17" i="5"/>
  <c r="F21" i="5" s="1"/>
  <c r="D15" i="5"/>
  <c r="C15" i="5"/>
  <c r="C19" i="5"/>
  <c r="E15" i="5"/>
  <c r="E17" i="5" s="1"/>
  <c r="E19" i="5"/>
  <c r="D17" i="5"/>
  <c r="C17" i="5"/>
  <c r="G13" i="5"/>
  <c r="D21" i="5" l="1"/>
  <c r="E21" i="5"/>
  <c r="G19" i="5"/>
  <c r="C21" i="5"/>
  <c r="G21" i="5" s="1"/>
  <c r="G17" i="5"/>
  <c r="G15" i="5"/>
  <c r="H9" i="5"/>
  <c r="A11" i="5" l="1"/>
  <c r="A13" i="5" l="1"/>
  <c r="H11" i="5"/>
  <c r="A15" i="5" l="1"/>
  <c r="A17" i="5" s="1"/>
  <c r="A19" i="5" s="1"/>
  <c r="A21" i="5" s="1"/>
  <c r="H13" i="5"/>
  <c r="H15" i="5" l="1"/>
  <c r="H17" i="5" s="1"/>
  <c r="H19" i="5" s="1"/>
  <c r="H21" i="5" s="1"/>
</calcChain>
</file>

<file path=xl/sharedStrings.xml><?xml version="1.0" encoding="utf-8"?>
<sst xmlns="http://schemas.openxmlformats.org/spreadsheetml/2006/main" count="23" uniqueCount="22">
  <si>
    <t>San Diego Gas &amp; Electric Company</t>
  </si>
  <si>
    <t>For TO5 Cycles 1 to 4</t>
  </si>
  <si>
    <t>($1,000)</t>
  </si>
  <si>
    <t>Line No.</t>
  </si>
  <si>
    <t>Description</t>
  </si>
  <si>
    <r>
      <t xml:space="preserve">Base Period 2017 - TO5 Cycle 1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</si>
  <si>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Base Period 2018 - TO5 Cycle 2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</si>
  <si>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2019 - TO5 Cycle 3 </t>
    </r>
    <r>
      <rPr>
        <b/>
        <vertAlign val="superscript"/>
        <sz val="12"/>
        <color theme="1"/>
        <rFont val="Times New Roman"/>
        <family val="1"/>
      </rPr>
      <t>3</t>
    </r>
  </si>
  <si>
    <r>
      <t xml:space="preserve">Base Period 2020 - TO5 Cycle 4 </t>
    </r>
    <r>
      <rPr>
        <b/>
        <vertAlign val="superscript"/>
        <sz val="12"/>
        <color theme="1"/>
        <rFont val="Times New Roman"/>
        <family val="1"/>
      </rPr>
      <t>4</t>
    </r>
  </si>
  <si>
    <t>Total</t>
  </si>
  <si>
    <t xml:space="preserve">Interest </t>
  </si>
  <si>
    <t>Total BTRR Adjustment Excluding FF&amp;U</t>
  </si>
  <si>
    <t>Transmission Related Municipal Franchise Fees Expense</t>
  </si>
  <si>
    <t>Total BTRR Adjustment Including Franchise Fees Expense (WHOLESALE)</t>
  </si>
  <si>
    <t>Transmission Related Uncollectible Expense</t>
  </si>
  <si>
    <t>Total BTRR Adjustment Including FF&amp;U (RETAIL)</t>
  </si>
  <si>
    <t>Other Base Transmission Revenue Requirements (BTRR) Adjustments Summary</t>
  </si>
  <si>
    <t>Other BTRR Adjustments Resulting from Error Corrections</t>
  </si>
  <si>
    <t xml:space="preserve">Information and related workpapers are included within tab labeled TO5 Cycle 1 Cost Adjustments. </t>
  </si>
  <si>
    <t xml:space="preserve">Information and related workpapers are included within tab labeled TO5 Cycle 2 Cost Adjustments. </t>
  </si>
  <si>
    <t>Information and related workpapers are included within tab labeled TO5 Cycle 3 Cost Adjustments.</t>
  </si>
  <si>
    <t xml:space="preserve">Information and related workpapers are included within tab labeled TO5 Cycle 4 Cost Adjustments.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</si>
</sst>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8" xfId="4" applyFont="1" applyBorder="1"/>
    <xf numFmtId="0" fontId="5" fillId="0" borderId="0" xfId="0" applyFont="1"/>
    <xf numFmtId="0" fontId="2" fillId="0" borderId="3" xfId="0" applyFont="1" applyBorder="1"/>
    <xf numFmtId="0" fontId="3" fillId="0" borderId="16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164" fontId="2" fillId="0" borderId="10" xfId="2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15" xfId="0" applyFont="1" applyBorder="1"/>
    <xf numFmtId="166" fontId="2" fillId="0" borderId="0" xfId="1" applyNumberFormat="1" applyFont="1" applyFill="1" applyBorder="1"/>
    <xf numFmtId="166" fontId="2" fillId="0" borderId="10" xfId="1" applyNumberFormat="1" applyFont="1" applyFill="1" applyBorder="1"/>
    <xf numFmtId="166" fontId="2" fillId="0" borderId="15" xfId="1" applyNumberFormat="1" applyFont="1" applyFill="1" applyBorder="1"/>
    <xf numFmtId="166" fontId="2" fillId="0" borderId="10" xfId="1" applyNumberFormat="1" applyFont="1" applyBorder="1"/>
    <xf numFmtId="0" fontId="3" fillId="0" borderId="10" xfId="0" applyFont="1" applyBorder="1"/>
    <xf numFmtId="165" fontId="2" fillId="0" borderId="11" xfId="1" applyNumberFormat="1" applyFont="1" applyBorder="1"/>
    <xf numFmtId="164" fontId="5" fillId="0" borderId="0" xfId="0" applyNumberFormat="1" applyFont="1"/>
    <xf numFmtId="164" fontId="2" fillId="0" borderId="0" xfId="2" applyNumberFormat="1" applyFont="1" applyFill="1" applyBorder="1"/>
    <xf numFmtId="164" fontId="2" fillId="0" borderId="10" xfId="2" applyNumberFormat="1" applyFont="1" applyFill="1" applyBorder="1"/>
    <xf numFmtId="164" fontId="2" fillId="0" borderId="15" xfId="2" applyNumberFormat="1" applyFont="1" applyFill="1" applyBorder="1"/>
    <xf numFmtId="164" fontId="3" fillId="0" borderId="19" xfId="2" applyNumberFormat="1" applyFont="1" applyFill="1" applyBorder="1"/>
    <xf numFmtId="164" fontId="3" fillId="0" borderId="12" xfId="2" applyNumberFormat="1" applyFont="1" applyFill="1" applyBorder="1"/>
    <xf numFmtId="164" fontId="3" fillId="0" borderId="2" xfId="2" applyNumberFormat="1" applyFont="1" applyFill="1" applyBorder="1"/>
    <xf numFmtId="164" fontId="3" fillId="0" borderId="12" xfId="2" applyNumberFormat="1" applyFont="1" applyBorder="1"/>
    <xf numFmtId="0" fontId="2" fillId="0" borderId="6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7" xfId="0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165" fontId="2" fillId="0" borderId="18" xfId="1" applyNumberFormat="1" applyFont="1" applyFill="1" applyBorder="1"/>
    <xf numFmtId="165" fontId="2" fillId="0" borderId="0" xfId="1" applyNumberFormat="1" applyFont="1" applyFill="1" applyBorder="1"/>
    <xf numFmtId="165" fontId="2" fillId="0" borderId="10" xfId="1" applyNumberFormat="1" applyFont="1" applyFill="1" applyBorder="1"/>
    <xf numFmtId="165" fontId="2" fillId="0" borderId="11" xfId="1" applyNumberFormat="1" applyFont="1" applyFill="1" applyBorder="1"/>
    <xf numFmtId="165" fontId="2" fillId="0" borderId="15" xfId="1" applyNumberFormat="1" applyFont="1" applyFill="1" applyBorder="1"/>
    <xf numFmtId="165" fontId="2" fillId="0" borderId="10" xfId="1" applyNumberFormat="1" applyFont="1" applyBorder="1"/>
    <xf numFmtId="0" fontId="2" fillId="0" borderId="10" xfId="4" applyFont="1" applyBorder="1"/>
    <xf numFmtId="0" fontId="3" fillId="0" borderId="17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165" fontId="7" fillId="0" borderId="1" xfId="1" applyNumberFormat="1" applyFont="1" applyBorder="1"/>
  </cellXfs>
  <cellStyles count="7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4" xfId="4" xr:uid="{32255867-95EC-4AFF-8C1C-31C40ED68F1C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4E6F95F0-B588-4383-A369-AE2A22E74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8"/>
  <sheetViews>
    <sheetView tabSelected="1" zoomScale="80" zoomScaleNormal="80" workbookViewId="0"/>
  </sheetViews>
  <sheetFormatPr defaultColWidth="9" defaultRowHeight="15.6" x14ac:dyDescent="0.3"/>
  <cols>
    <col min="1" max="1" width="5.109375" style="5" bestFit="1" customWidth="1"/>
    <col min="2" max="2" width="73.77734375" style="5" customWidth="1"/>
    <col min="3" max="7" width="18.5546875" style="5" customWidth="1"/>
    <col min="8" max="8" width="5.109375" style="5" bestFit="1" customWidth="1"/>
    <col min="9" max="16384" width="9" style="5"/>
  </cols>
  <sheetData>
    <row r="2" spans="1:8" x14ac:dyDescent="0.3">
      <c r="A2" s="1" t="s">
        <v>0</v>
      </c>
      <c r="B2" s="2"/>
      <c r="C2" s="1"/>
      <c r="D2" s="1"/>
      <c r="E2" s="1"/>
      <c r="F2" s="1"/>
      <c r="G2" s="2"/>
      <c r="H2" s="2"/>
    </row>
    <row r="3" spans="1:8" x14ac:dyDescent="0.3">
      <c r="A3" s="1" t="s">
        <v>16</v>
      </c>
      <c r="B3" s="2"/>
      <c r="C3" s="1"/>
      <c r="D3" s="1"/>
      <c r="E3" s="1"/>
      <c r="F3" s="1"/>
      <c r="G3" s="2"/>
      <c r="H3" s="2"/>
    </row>
    <row r="4" spans="1:8" x14ac:dyDescent="0.3">
      <c r="A4" s="1" t="s">
        <v>1</v>
      </c>
      <c r="B4" s="2"/>
      <c r="C4" s="1"/>
      <c r="D4" s="1"/>
      <c r="E4" s="1"/>
      <c r="F4" s="1"/>
      <c r="G4" s="2"/>
      <c r="H4" s="2"/>
    </row>
    <row r="5" spans="1:8" x14ac:dyDescent="0.3">
      <c r="A5" s="3" t="s">
        <v>2</v>
      </c>
      <c r="B5" s="2"/>
      <c r="C5" s="3"/>
      <c r="D5" s="3"/>
      <c r="E5" s="3"/>
      <c r="F5" s="3"/>
      <c r="G5" s="2"/>
      <c r="H5" s="2"/>
    </row>
    <row r="6" spans="1:8" ht="16.2" thickBot="1" x14ac:dyDescent="0.35">
      <c r="A6" s="6"/>
      <c r="B6" s="6"/>
      <c r="C6" s="6"/>
      <c r="D6" s="6"/>
      <c r="E6" s="6"/>
      <c r="F6" s="6"/>
      <c r="G6" s="6"/>
      <c r="H6" s="6"/>
    </row>
    <row r="7" spans="1:8" s="8" customFormat="1" ht="37.200000000000003" customHeight="1" thickBot="1" x14ac:dyDescent="0.35">
      <c r="A7" s="41" t="s">
        <v>3</v>
      </c>
      <c r="B7" s="7" t="s">
        <v>4</v>
      </c>
      <c r="C7" s="51" t="s">
        <v>5</v>
      </c>
      <c r="D7" s="51" t="s">
        <v>6</v>
      </c>
      <c r="E7" s="52" t="s">
        <v>7</v>
      </c>
      <c r="F7" s="51" t="s">
        <v>8</v>
      </c>
      <c r="G7" s="7" t="s">
        <v>9</v>
      </c>
      <c r="H7" s="42" t="s">
        <v>3</v>
      </c>
    </row>
    <row r="8" spans="1:8" x14ac:dyDescent="0.3">
      <c r="A8" s="9"/>
      <c r="B8" s="10"/>
      <c r="C8" s="11"/>
      <c r="D8" s="12"/>
      <c r="E8" s="11"/>
      <c r="F8" s="13"/>
      <c r="G8" s="10"/>
      <c r="H8" s="14"/>
    </row>
    <row r="9" spans="1:8" x14ac:dyDescent="0.3">
      <c r="A9" s="15">
        <v>1</v>
      </c>
      <c r="B9" s="50" t="s">
        <v>17</v>
      </c>
      <c r="C9" s="28">
        <v>-114.9529902926879</v>
      </c>
      <c r="D9" s="29">
        <v>-188.95511367113795</v>
      </c>
      <c r="E9" s="29">
        <v>-303.72077863104641</v>
      </c>
      <c r="F9" s="29">
        <v>-3349.4009603707818</v>
      </c>
      <c r="G9" s="17">
        <f>SUM(C9:F9)</f>
        <v>-3957.0298429656541</v>
      </c>
      <c r="H9" s="18">
        <f>A9</f>
        <v>1</v>
      </c>
    </row>
    <row r="10" spans="1:8" x14ac:dyDescent="0.3">
      <c r="A10" s="15"/>
      <c r="B10" s="16"/>
      <c r="C10" s="19"/>
      <c r="D10" s="16"/>
      <c r="E10" s="19"/>
      <c r="F10" s="20"/>
      <c r="G10" s="16"/>
      <c r="H10" s="18"/>
    </row>
    <row r="11" spans="1:8" x14ac:dyDescent="0.3">
      <c r="A11" s="15">
        <f>A9+1</f>
        <v>2</v>
      </c>
      <c r="B11" s="16" t="s">
        <v>10</v>
      </c>
      <c r="C11" s="44">
        <v>-29.979401618612862</v>
      </c>
      <c r="D11" s="47">
        <v>-39.406527255614428</v>
      </c>
      <c r="E11" s="47">
        <v>-45.306593407803852</v>
      </c>
      <c r="F11" s="47">
        <v>-312.95986450467245</v>
      </c>
      <c r="G11" s="26">
        <f>SUM(C11:F11)</f>
        <v>-427.65238678670357</v>
      </c>
      <c r="H11" s="18">
        <f>A11</f>
        <v>2</v>
      </c>
    </row>
    <row r="12" spans="1:8" x14ac:dyDescent="0.3">
      <c r="A12" s="15"/>
      <c r="B12" s="16"/>
      <c r="C12" s="45"/>
      <c r="D12" s="22"/>
      <c r="E12" s="21"/>
      <c r="F12" s="23"/>
      <c r="G12" s="24"/>
      <c r="H12" s="18"/>
    </row>
    <row r="13" spans="1:8" x14ac:dyDescent="0.3">
      <c r="A13" s="15">
        <f>A11+1</f>
        <v>3</v>
      </c>
      <c r="B13" s="16" t="s">
        <v>11</v>
      </c>
      <c r="C13" s="45">
        <f>C9+C11</f>
        <v>-144.93239191130075</v>
      </c>
      <c r="D13" s="46">
        <f t="shared" ref="D13:F13" si="0">D9+D11</f>
        <v>-228.36164092675239</v>
      </c>
      <c r="E13" s="45">
        <f t="shared" si="0"/>
        <v>-349.02737203885027</v>
      </c>
      <c r="F13" s="48">
        <f t="shared" si="0"/>
        <v>-3662.3608248754545</v>
      </c>
      <c r="G13" s="49">
        <f>SUM(C13:F13)</f>
        <v>-4384.6822297523577</v>
      </c>
      <c r="H13" s="18">
        <f>A13</f>
        <v>3</v>
      </c>
    </row>
    <row r="14" spans="1:8" x14ac:dyDescent="0.3">
      <c r="A14" s="15"/>
      <c r="B14" s="16"/>
      <c r="C14" s="45"/>
      <c r="D14" s="46"/>
      <c r="E14" s="45"/>
      <c r="F14" s="48"/>
      <c r="G14" s="49"/>
      <c r="H14" s="18"/>
    </row>
    <row r="15" spans="1:8" x14ac:dyDescent="0.3">
      <c r="A15" s="15">
        <f>A13+1</f>
        <v>4</v>
      </c>
      <c r="B15" s="16" t="s">
        <v>12</v>
      </c>
      <c r="C15" s="44">
        <f>C13*0.010277</f>
        <v>-1.4894701916724378</v>
      </c>
      <c r="D15" s="47">
        <f>D13*0.010275</f>
        <v>-2.3464158605223808</v>
      </c>
      <c r="E15" s="47">
        <f>E13*0.010275</f>
        <v>-3.5862562476991862</v>
      </c>
      <c r="F15" s="53">
        <f>F13*0.010275</f>
        <v>-37.630757475595296</v>
      </c>
      <c r="G15" s="26">
        <f>SUM(C15:F15)</f>
        <v>-45.052899775489301</v>
      </c>
      <c r="H15" s="18">
        <f>A15</f>
        <v>4</v>
      </c>
    </row>
    <row r="16" spans="1:8" x14ac:dyDescent="0.3">
      <c r="A16" s="15"/>
      <c r="B16" s="16"/>
      <c r="C16" s="45"/>
      <c r="D16" s="46"/>
      <c r="E16" s="45"/>
      <c r="F16" s="48"/>
      <c r="G16" s="49"/>
      <c r="H16" s="18"/>
    </row>
    <row r="17" spans="1:9" x14ac:dyDescent="0.3">
      <c r="A17" s="15">
        <f>A15+1</f>
        <v>5</v>
      </c>
      <c r="B17" s="25" t="s">
        <v>13</v>
      </c>
      <c r="C17" s="45">
        <f>C13+C15</f>
        <v>-146.42186210297319</v>
      </c>
      <c r="D17" s="46">
        <f t="shared" ref="D17:F17" si="1">D13+D15</f>
        <v>-230.70805678727476</v>
      </c>
      <c r="E17" s="45">
        <f t="shared" si="1"/>
        <v>-352.61362828654944</v>
      </c>
      <c r="F17" s="48">
        <f t="shared" si="1"/>
        <v>-3699.9915823510496</v>
      </c>
      <c r="G17" s="49">
        <f>SUM(C17:F17)</f>
        <v>-4429.7351295278468</v>
      </c>
      <c r="H17" s="18">
        <f>H15+1</f>
        <v>5</v>
      </c>
    </row>
    <row r="18" spans="1:9" x14ac:dyDescent="0.3">
      <c r="A18" s="15"/>
      <c r="B18" s="16"/>
      <c r="C18" s="45"/>
      <c r="D18" s="46"/>
      <c r="E18" s="21"/>
      <c r="F18" s="23"/>
      <c r="G18" s="49"/>
      <c r="H18" s="18"/>
    </row>
    <row r="19" spans="1:9" x14ac:dyDescent="0.3">
      <c r="A19" s="15">
        <f>A17+1</f>
        <v>6</v>
      </c>
      <c r="B19" s="16" t="s">
        <v>14</v>
      </c>
      <c r="C19" s="26">
        <f>C13*0.00174</f>
        <v>-0.25218236192566329</v>
      </c>
      <c r="D19" s="26">
        <f>D13*0.00173</f>
        <v>-0.3950656388032816</v>
      </c>
      <c r="E19" s="26">
        <f>E13*0.00169</f>
        <v>-0.58985625874565695</v>
      </c>
      <c r="F19" s="26">
        <f>F13*0.00165</f>
        <v>-6.0428953610444998</v>
      </c>
      <c r="G19" s="26">
        <f>SUM(C19:F19)</f>
        <v>-7.2799996205191011</v>
      </c>
      <c r="H19" s="18">
        <f>H17+1</f>
        <v>6</v>
      </c>
      <c r="I19" s="27"/>
    </row>
    <row r="20" spans="1:9" x14ac:dyDescent="0.3">
      <c r="A20" s="15"/>
      <c r="B20" s="16"/>
      <c r="C20" s="28"/>
      <c r="D20" s="29"/>
      <c r="E20" s="28"/>
      <c r="F20" s="30"/>
      <c r="G20" s="17"/>
      <c r="H20" s="18"/>
      <c r="I20" s="27"/>
    </row>
    <row r="21" spans="1:9" ht="16.2" thickBot="1" x14ac:dyDescent="0.35">
      <c r="A21" s="43">
        <f>A19+1</f>
        <v>7</v>
      </c>
      <c r="B21" s="4" t="s">
        <v>15</v>
      </c>
      <c r="C21" s="31">
        <f>C17+C19</f>
        <v>-146.67404446489886</v>
      </c>
      <c r="D21" s="32">
        <f t="shared" ref="D21:F21" si="2">D17+D19</f>
        <v>-231.10312242607804</v>
      </c>
      <c r="E21" s="32">
        <f t="shared" si="2"/>
        <v>-353.20348454529511</v>
      </c>
      <c r="F21" s="33">
        <f t="shared" si="2"/>
        <v>-3706.034477712094</v>
      </c>
      <c r="G21" s="34">
        <f>SUM(C21:F21)</f>
        <v>-4437.0151291483662</v>
      </c>
      <c r="H21" s="18">
        <f>H19+1</f>
        <v>7</v>
      </c>
      <c r="I21" s="27"/>
    </row>
    <row r="22" spans="1:9" ht="16.8" thickTop="1" thickBot="1" x14ac:dyDescent="0.35">
      <c r="A22" s="35"/>
      <c r="B22" s="36"/>
      <c r="C22" s="6"/>
      <c r="D22" s="36"/>
      <c r="E22" s="6"/>
      <c r="F22" s="37"/>
      <c r="G22" s="36"/>
      <c r="H22" s="38"/>
    </row>
    <row r="23" spans="1:9" x14ac:dyDescent="0.3">
      <c r="A23" s="39"/>
    </row>
    <row r="24" spans="1:9" ht="18" x14ac:dyDescent="0.3">
      <c r="A24" s="40">
        <v>1</v>
      </c>
      <c r="B24" s="19" t="s">
        <v>18</v>
      </c>
    </row>
    <row r="25" spans="1:9" ht="18" x14ac:dyDescent="0.3">
      <c r="A25" s="40">
        <v>2</v>
      </c>
      <c r="B25" s="19" t="s">
        <v>19</v>
      </c>
    </row>
    <row r="26" spans="1:9" ht="18" x14ac:dyDescent="0.3">
      <c r="A26" s="40">
        <v>3</v>
      </c>
      <c r="B26" s="19" t="s">
        <v>20</v>
      </c>
    </row>
    <row r="27" spans="1:9" ht="18" x14ac:dyDescent="0.3">
      <c r="A27" s="40">
        <v>4</v>
      </c>
      <c r="B27" s="19" t="s">
        <v>21</v>
      </c>
    </row>
    <row r="28" spans="1:9" x14ac:dyDescent="0.3">
      <c r="B28" s="19"/>
    </row>
  </sheetData>
  <printOptions horizontalCentered="1"/>
  <pageMargins left="0.25" right="0.25" top="0.5" bottom="0.5" header="0.25" footer="0.25"/>
  <pageSetup scale="75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B23024258429DAC4122732B87ED" ma:contentTypeVersion="4" ma:contentTypeDescription="Create a new document." ma:contentTypeScope="" ma:versionID="636ff0a5a2bdf7d37862f872c94f0413">
  <xsd:schema xmlns:xsd="http://www.w3.org/2001/XMLSchema" xmlns:xs="http://www.w3.org/2001/XMLSchema" xmlns:p="http://schemas.microsoft.com/office/2006/metadata/properties" xmlns:ns2="af4f6bea-4661-4cda-b825-bd4d480ecdc0" targetNamespace="http://schemas.microsoft.com/office/2006/metadata/properties" ma:root="true" ma:fieldsID="1c3ab18bd271619b778fa6c53a5ac965" ns2:_="">
    <xsd:import namespace="af4f6bea-4661-4cda-b825-bd4d480ec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6bea-4661-4cda-b825-bd4d480e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A2A48-12EC-4441-B05B-357D70D6D287}">
  <ds:schemaRefs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af4f6bea-4661-4cda-b825-bd4d480ecdc0"/>
  </ds:schemaRefs>
</ds:datastoreItem>
</file>

<file path=customXml/itemProps2.xml><?xml version="1.0" encoding="utf-8"?>
<ds:datastoreItem xmlns:ds="http://schemas.openxmlformats.org/officeDocument/2006/customXml" ds:itemID="{6CFEEF27-C769-4AEF-8BEB-010E3B76C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f6bea-4661-4cda-b825-bd4d480e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Adj-TO5 Cycles 1-4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Tanedo, Lolit</cp:lastModifiedBy>
  <cp:revision/>
  <cp:lastPrinted>2022-09-23T21:39:13Z</cp:lastPrinted>
  <dcterms:created xsi:type="dcterms:W3CDTF">2015-03-09T16:10:47Z</dcterms:created>
  <dcterms:modified xsi:type="dcterms:W3CDTF">2022-11-30T18:33:38Z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0x01010056268B23024258429DAC4122732B87ED</vt:lpwstr>
  </property>
  <property fmtid="{D5CDD505-2E9C-101B-9397-08002B2CF9AE}" pid="5" name="Order">
    <vt:r8>305000</vt:r8>
  </property>
</Properties>
</file>