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12660" yWindow="1875" windowWidth="14595" windowHeight="10965"/>
  </bookViews>
  <sheets>
    <sheet name="Carbon Summary" sheetId="2" r:id="rId1"/>
    <sheet name="Additional Information" sheetId="1" r:id="rId2"/>
  </sheets>
  <calcPr calcId="145621"/>
</workbook>
</file>

<file path=xl/calcChain.xml><?xml version="1.0" encoding="utf-8"?>
<calcChain xmlns="http://schemas.openxmlformats.org/spreadsheetml/2006/main">
  <c r="AI14" i="1" l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10" i="2"/>
  <c r="C10" i="2"/>
  <c r="D9" i="2"/>
  <c r="C9" i="2"/>
  <c r="D8" i="2"/>
  <c r="C8" i="2"/>
  <c r="D7" i="2"/>
  <c r="C7" i="2"/>
  <c r="D6" i="2"/>
  <c r="C6" i="2"/>
  <c r="D5" i="2"/>
  <c r="C5" i="2"/>
  <c r="C11" i="2" l="1"/>
  <c r="E5" i="2"/>
  <c r="D11" i="2"/>
  <c r="E10" i="2"/>
  <c r="E9" i="2"/>
  <c r="E8" i="2"/>
  <c r="E7" i="2"/>
  <c r="E6" i="2"/>
  <c r="AK98" i="1"/>
  <c r="AJ98" i="1"/>
  <c r="AK97" i="1"/>
  <c r="AJ97" i="1"/>
  <c r="AK96" i="1"/>
  <c r="AJ96" i="1"/>
  <c r="AK95" i="1"/>
  <c r="AJ95" i="1"/>
  <c r="AK94" i="1"/>
  <c r="AJ94" i="1"/>
  <c r="AK93" i="1"/>
  <c r="AJ93" i="1"/>
  <c r="AK92" i="1"/>
  <c r="AJ92" i="1"/>
  <c r="AK91" i="1"/>
  <c r="H10" i="2" s="1"/>
  <c r="AJ91" i="1"/>
  <c r="AK90" i="1"/>
  <c r="AJ90" i="1"/>
  <c r="AK89" i="1"/>
  <c r="AJ89" i="1"/>
  <c r="AK88" i="1"/>
  <c r="AJ88" i="1"/>
  <c r="AK87" i="1"/>
  <c r="AJ87" i="1"/>
  <c r="G10" i="2" l="1"/>
  <c r="E11" i="2"/>
  <c r="F10" i="2"/>
  <c r="AK84" i="1"/>
  <c r="AK83" i="1"/>
  <c r="AK82" i="1"/>
  <c r="AK81" i="1"/>
  <c r="AK80" i="1"/>
  <c r="AK79" i="1"/>
  <c r="AK78" i="1"/>
  <c r="AK77" i="1"/>
  <c r="H9" i="2" s="1"/>
  <c r="G9" i="2" s="1"/>
  <c r="AK76" i="1"/>
  <c r="AK75" i="1"/>
  <c r="AK74" i="1"/>
  <c r="AK73" i="1"/>
  <c r="AK70" i="1"/>
  <c r="AK69" i="1"/>
  <c r="AK68" i="1"/>
  <c r="AK67" i="1"/>
  <c r="AK66" i="1"/>
  <c r="AK65" i="1"/>
  <c r="AK64" i="1"/>
  <c r="AK63" i="1"/>
  <c r="H8" i="2" s="1"/>
  <c r="G8" i="2" s="1"/>
  <c r="AK62" i="1"/>
  <c r="AK61" i="1"/>
  <c r="AK60" i="1"/>
  <c r="AK59" i="1"/>
  <c r="AK56" i="1"/>
  <c r="AK55" i="1"/>
  <c r="AK54" i="1"/>
  <c r="AK53" i="1"/>
  <c r="AK52" i="1"/>
  <c r="AK51" i="1"/>
  <c r="AK50" i="1"/>
  <c r="AK49" i="1"/>
  <c r="H7" i="2" s="1"/>
  <c r="G7" i="2" s="1"/>
  <c r="AK48" i="1"/>
  <c r="AK47" i="1"/>
  <c r="AK46" i="1"/>
  <c r="AK45" i="1"/>
  <c r="AK42" i="1"/>
  <c r="AK41" i="1"/>
  <c r="AK40" i="1"/>
  <c r="AK39" i="1"/>
  <c r="AK38" i="1"/>
  <c r="AK37" i="1"/>
  <c r="AK36" i="1"/>
  <c r="AK35" i="1"/>
  <c r="H6" i="2" s="1"/>
  <c r="G6" i="2" s="1"/>
  <c r="AK34" i="1"/>
  <c r="AK33" i="1"/>
  <c r="AK32" i="1"/>
  <c r="AK31" i="1"/>
  <c r="AK28" i="1"/>
  <c r="AK27" i="1"/>
  <c r="AK26" i="1"/>
  <c r="AK25" i="1"/>
  <c r="AK24" i="1"/>
  <c r="AK23" i="1"/>
  <c r="AK22" i="1"/>
  <c r="AK21" i="1"/>
  <c r="H5" i="2" s="1"/>
  <c r="AK20" i="1"/>
  <c r="AK19" i="1"/>
  <c r="AK18" i="1"/>
  <c r="AK17" i="1"/>
  <c r="AK4" i="1"/>
  <c r="AK5" i="1"/>
  <c r="AK6" i="1"/>
  <c r="AK7" i="1"/>
  <c r="AK8" i="1"/>
  <c r="AK9" i="1"/>
  <c r="AK10" i="1"/>
  <c r="AK11" i="1"/>
  <c r="AK12" i="1"/>
  <c r="AK13" i="1"/>
  <c r="AK14" i="1"/>
  <c r="AK3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28" i="1"/>
  <c r="AJ27" i="1"/>
  <c r="AJ13" i="1" s="1"/>
  <c r="AJ26" i="1"/>
  <c r="AJ25" i="1"/>
  <c r="AJ24" i="1"/>
  <c r="AJ10" i="1" s="1"/>
  <c r="AJ23" i="1"/>
  <c r="AJ22" i="1"/>
  <c r="AJ21" i="1"/>
  <c r="AJ20" i="1"/>
  <c r="AJ19" i="1"/>
  <c r="AJ18" i="1"/>
  <c r="AJ17" i="1"/>
  <c r="AJ7" i="1" l="1"/>
  <c r="H11" i="2"/>
  <c r="AJ8" i="1"/>
  <c r="AJ9" i="1"/>
  <c r="G11" i="2"/>
  <c r="AJ3" i="1"/>
  <c r="AJ11" i="1"/>
  <c r="AJ5" i="1"/>
  <c r="AJ4" i="1"/>
  <c r="AJ12" i="1"/>
  <c r="AJ6" i="1"/>
  <c r="AJ14" i="1"/>
  <c r="G5" i="2"/>
  <c r="F6" i="2"/>
  <c r="F8" i="2"/>
  <c r="F5" i="2"/>
  <c r="F7" i="2"/>
  <c r="F9" i="2"/>
  <c r="F11" i="2" l="1"/>
</calcChain>
</file>

<file path=xl/sharedStrings.xml><?xml version="1.0" encoding="utf-8"?>
<sst xmlns="http://schemas.openxmlformats.org/spreadsheetml/2006/main" count="111" uniqueCount="37">
  <si>
    <t>(Aggregate)</t>
  </si>
  <si>
    <t>Avoided Fuel (gge)</t>
  </si>
  <si>
    <t>Carbon from Electricity (metric tons)</t>
  </si>
  <si>
    <t>Carbon from Fuel (avoided metric tons)</t>
  </si>
  <si>
    <t>Charger Sales</t>
  </si>
  <si>
    <t>Load (kWh)</t>
  </si>
  <si>
    <t>Net Avoided NOx (metric tons)</t>
  </si>
  <si>
    <t>Net Avoided PM (metric tons)</t>
  </si>
  <si>
    <t>Net Avoided SOx (metric tons)</t>
  </si>
  <si>
    <t>Net Avoided VOC (metric tons)</t>
  </si>
  <si>
    <t>Vehicle Population</t>
  </si>
  <si>
    <t>Vehicle Sales</t>
  </si>
  <si>
    <t>eVMT</t>
  </si>
  <si>
    <t>Fleet Delivery Charging</t>
  </si>
  <si>
    <t>Forklift Charging</t>
  </si>
  <si>
    <t>GSA Charging</t>
  </si>
  <si>
    <t>Electrify Local Highways</t>
  </si>
  <si>
    <t>Taxi/RideShare</t>
  </si>
  <si>
    <t>Total</t>
  </si>
  <si>
    <t>Discount Rate</t>
  </si>
  <si>
    <t>NPV</t>
  </si>
  <si>
    <t>Dealership</t>
  </si>
  <si>
    <t>2025 Avoided Carbon (tons CO2)</t>
  </si>
  <si>
    <t>Vehicle Segment</t>
  </si>
  <si>
    <t>Electricity</t>
  </si>
  <si>
    <t>Gasoline</t>
  </si>
  <si>
    <t>Net Avoided</t>
  </si>
  <si>
    <t>Net Avoided per MWh</t>
  </si>
  <si>
    <t>MWh</t>
  </si>
  <si>
    <t>Fleet Delivery</t>
  </si>
  <si>
    <t>MD/HD Port Electrification</t>
  </si>
  <si>
    <t>Airport Ground Support Equipment</t>
  </si>
  <si>
    <t>Electrify Local Highways (Park-n-Rides)</t>
  </si>
  <si>
    <t>Taxi/Rideshare</t>
  </si>
  <si>
    <t>Avoided Carbon (tons CO2)</t>
  </si>
  <si>
    <t>Lifetime Net Avoided</t>
  </si>
  <si>
    <t>Levelized Lifetime Carbon (PV)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</si>
</sst>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43" fontId="0" fillId="0" borderId="0" xfId="1" applyFont="1"/>
    <xf numFmtId="43" fontId="0" fillId="0" borderId="0" xfId="0" applyNumberFormat="1"/>
    <xf numFmtId="10" fontId="0" fillId="0" borderId="0" xfId="0" applyNumberFormat="1"/>
    <xf numFmtId="0" fontId="0" fillId="33" borderId="10" xfId="0" applyFill="1" applyBorder="1"/>
    <xf numFmtId="0" fontId="13" fillId="33" borderId="14" xfId="0" applyFont="1" applyFill="1" applyBorder="1"/>
    <xf numFmtId="0" fontId="13" fillId="33" borderId="11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3" fillId="33" borderId="13" xfId="0" applyFont="1" applyFill="1" applyBorder="1" applyAlignment="1">
      <alignment horizontal="center"/>
    </xf>
    <xf numFmtId="0" fontId="0" fillId="0" borderId="14" xfId="0" applyBorder="1"/>
    <xf numFmtId="164" fontId="0" fillId="0" borderId="15" xfId="1" applyNumberFormat="1" applyFon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165" fontId="0" fillId="0" borderId="16" xfId="0" applyNumberFormat="1" applyBorder="1"/>
    <xf numFmtId="164" fontId="0" fillId="0" borderId="18" xfId="1" applyNumberFormat="1" applyFont="1" applyBorder="1"/>
    <xf numFmtId="164" fontId="0" fillId="0" borderId="0" xfId="1" applyNumberFormat="1" applyFont="1" applyBorder="1"/>
    <xf numFmtId="164" fontId="0" fillId="0" borderId="19" xfId="1" applyNumberFormat="1" applyFont="1" applyBorder="1"/>
    <xf numFmtId="165" fontId="0" fillId="0" borderId="0" xfId="0" applyNumberFormat="1" applyBorder="1"/>
    <xf numFmtId="0" fontId="0" fillId="0" borderId="20" xfId="0" applyBorder="1"/>
    <xf numFmtId="164" fontId="0" fillId="0" borderId="21" xfId="1" applyNumberFormat="1" applyFont="1" applyBorder="1"/>
    <xf numFmtId="164" fontId="0" fillId="0" borderId="22" xfId="1" applyNumberFormat="1" applyFont="1" applyBorder="1"/>
    <xf numFmtId="164" fontId="0" fillId="0" borderId="23" xfId="1" applyNumberFormat="1" applyFont="1" applyBorder="1"/>
    <xf numFmtId="165" fontId="0" fillId="0" borderId="22" xfId="0" applyNumberFormat="1" applyBorder="1"/>
    <xf numFmtId="0" fontId="2" fillId="0" borderId="0" xfId="2"/>
    <xf numFmtId="0" fontId="16" fillId="0" borderId="20" xfId="0" applyFont="1" applyBorder="1"/>
    <xf numFmtId="164" fontId="16" fillId="0" borderId="21" xfId="1" applyNumberFormat="1" applyFont="1" applyBorder="1"/>
    <xf numFmtId="164" fontId="16" fillId="0" borderId="22" xfId="1" applyNumberFormat="1" applyFont="1" applyBorder="1"/>
    <xf numFmtId="164" fontId="16" fillId="0" borderId="23" xfId="1" applyNumberFormat="1" applyFont="1" applyBorder="1"/>
    <xf numFmtId="165" fontId="16" fillId="0" borderId="22" xfId="0" applyNumberFormat="1" applyFont="1" applyBorder="1"/>
    <xf numFmtId="0" fontId="0" fillId="0" borderId="10" xfId="0" applyBorder="1"/>
    <xf numFmtId="0" fontId="13" fillId="33" borderId="11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3" fillId="33" borderId="13" xfId="0" applyFont="1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showGridLines="0" tabSelected="1" workbookViewId="0"/>
  </sheetViews>
  <sheetFormatPr defaultRowHeight="15" x14ac:dyDescent="0.25"/>
  <cols>
    <col min="2" max="2" width="39.42578125" bestFit="1" customWidth="1"/>
    <col min="3" max="3" width="30" bestFit="1" customWidth="1"/>
    <col min="4" max="4" width="9" bestFit="1" customWidth="1"/>
    <col min="5" max="5" width="12.140625" bestFit="1" customWidth="1"/>
    <col min="6" max="6" width="20.28515625" bestFit="1" customWidth="1"/>
    <col min="7" max="7" width="21.42578125" bestFit="1" customWidth="1"/>
    <col min="8" max="8" width="9" bestFit="1" customWidth="1"/>
  </cols>
  <sheetData>
    <row r="1" spans="2:8" ht="23.25" x14ac:dyDescent="0.35">
      <c r="B1" s="23" t="s">
        <v>34</v>
      </c>
    </row>
    <row r="3" spans="2:8" x14ac:dyDescent="0.25">
      <c r="B3" s="4"/>
      <c r="C3" s="30" t="s">
        <v>22</v>
      </c>
      <c r="D3" s="31"/>
      <c r="E3" s="32"/>
      <c r="F3" s="30" t="s">
        <v>36</v>
      </c>
      <c r="G3" s="31"/>
      <c r="H3" s="32"/>
    </row>
    <row r="4" spans="2:8" x14ac:dyDescent="0.25">
      <c r="B4" s="5" t="s">
        <v>23</v>
      </c>
      <c r="C4" s="6" t="s">
        <v>24</v>
      </c>
      <c r="D4" s="7" t="s">
        <v>25</v>
      </c>
      <c r="E4" s="8" t="s">
        <v>26</v>
      </c>
      <c r="F4" s="7" t="s">
        <v>35</v>
      </c>
      <c r="G4" s="7" t="s">
        <v>27</v>
      </c>
      <c r="H4" s="8" t="s">
        <v>28</v>
      </c>
    </row>
    <row r="5" spans="2:8" x14ac:dyDescent="0.25">
      <c r="B5" s="29" t="s">
        <v>29</v>
      </c>
      <c r="C5" s="10">
        <f>'Additional Information'!J18</f>
        <v>931.618724563706</v>
      </c>
      <c r="D5" s="11">
        <f>+'Additional Information'!I19</f>
        <v>1825.6501603135</v>
      </c>
      <c r="E5" s="12">
        <f>+D5-C5</f>
        <v>894.03143574979401</v>
      </c>
      <c r="F5" s="11">
        <f>+'Additional Information'!AK19-'Additional Information'!AK18</f>
        <v>7335.7963560142471</v>
      </c>
      <c r="G5" s="13">
        <f>+E5/H5</f>
        <v>3.6460014086210531E-2</v>
      </c>
      <c r="H5" s="12">
        <f>+'Additional Information'!AK21/1000</f>
        <v>24520.874666582309</v>
      </c>
    </row>
    <row r="6" spans="2:8" x14ac:dyDescent="0.25">
      <c r="B6" s="9" t="s">
        <v>30</v>
      </c>
      <c r="C6" s="14">
        <f>+'Additional Information'!J32</f>
        <v>113.08147266646699</v>
      </c>
      <c r="D6" s="15">
        <f>+'Additional Information'!J33</f>
        <v>340.99748345987899</v>
      </c>
      <c r="E6" s="16">
        <f t="shared" ref="E6:E11" si="0">+D6-C6</f>
        <v>227.916010793412</v>
      </c>
      <c r="F6" s="15">
        <f>+'Additional Information'!AK33-'Additional Information'!AK32</f>
        <v>2010.8352726996818</v>
      </c>
      <c r="G6" s="17">
        <f t="shared" ref="G6:G11" si="1">+E6/H6</f>
        <v>7.5169344520592513E-2</v>
      </c>
      <c r="H6" s="16">
        <f>+'Additional Information'!AK35/1000</f>
        <v>3032.0340325832535</v>
      </c>
    </row>
    <row r="7" spans="2:8" x14ac:dyDescent="0.25">
      <c r="B7" s="9" t="s">
        <v>31</v>
      </c>
      <c r="C7" s="14">
        <f>+'Additional Information'!J46</f>
        <v>1354.44831665367</v>
      </c>
      <c r="D7" s="15">
        <f>+'Additional Information'!J47</f>
        <v>2528.5958999999998</v>
      </c>
      <c r="E7" s="16">
        <f t="shared" si="0"/>
        <v>1174.1475833463298</v>
      </c>
      <c r="F7" s="15">
        <f>+'Additional Information'!AK47-'Additional Information'!AK46</f>
        <v>11125.268076767537</v>
      </c>
      <c r="G7" s="17">
        <f t="shared" si="1"/>
        <v>2.9761039074021837E-2</v>
      </c>
      <c r="H7" s="16">
        <f>+'Additional Information'!AK49/1000</f>
        <v>39452.506359942032</v>
      </c>
    </row>
    <row r="8" spans="2:8" x14ac:dyDescent="0.25">
      <c r="B8" s="9" t="s">
        <v>32</v>
      </c>
      <c r="C8" s="14">
        <f>+'Additional Information'!J60</f>
        <v>49.712879725141178</v>
      </c>
      <c r="D8" s="15">
        <f>+'Additional Information'!J61</f>
        <v>204.76188294664581</v>
      </c>
      <c r="E8" s="16">
        <f t="shared" si="0"/>
        <v>155.04900322150462</v>
      </c>
      <c r="F8" s="15">
        <f>+'Additional Information'!AK61-'Additional Information'!AK60</f>
        <v>1304.5203722646731</v>
      </c>
      <c r="G8" s="17">
        <f t="shared" si="1"/>
        <v>7.9279311258149035E-2</v>
      </c>
      <c r="H8" s="16">
        <f>+'Additional Information'!AK63/1000</f>
        <v>1955.7309562974704</v>
      </c>
    </row>
    <row r="9" spans="2:8" x14ac:dyDescent="0.25">
      <c r="B9" s="9" t="s">
        <v>33</v>
      </c>
      <c r="C9" s="14">
        <f>+'Additional Information'!J74</f>
        <v>261.13342767651528</v>
      </c>
      <c r="D9" s="15">
        <f>+'Additional Information'!J75</f>
        <v>1029.8287188149679</v>
      </c>
      <c r="E9" s="16">
        <f t="shared" si="0"/>
        <v>768.6952911384526</v>
      </c>
      <c r="F9" s="15">
        <f>+'Additional Information'!AK75-'Additional Information'!AK74</f>
        <v>6138.3212073703926</v>
      </c>
      <c r="G9" s="17">
        <f t="shared" si="1"/>
        <v>8.3841931659423524E-2</v>
      </c>
      <c r="H9" s="16">
        <f>+'Additional Information'!AK77/1000</f>
        <v>9168.3871772061448</v>
      </c>
    </row>
    <row r="10" spans="2:8" x14ac:dyDescent="0.25">
      <c r="B10" s="18" t="s">
        <v>21</v>
      </c>
      <c r="C10" s="19">
        <f>+'Additional Information'!J88</f>
        <v>1684.49168337583</v>
      </c>
      <c r="D10" s="20">
        <f>+'Additional Information'!J89</f>
        <v>4201.4974464980496</v>
      </c>
      <c r="E10" s="21">
        <f t="shared" si="0"/>
        <v>2517.0057631222198</v>
      </c>
      <c r="F10" s="20">
        <f>+'Additional Information'!AK89-'Additional Information'!AK88</f>
        <v>20619.545677565919</v>
      </c>
      <c r="G10" s="22">
        <f t="shared" si="1"/>
        <v>5.0618859047251046E-2</v>
      </c>
      <c r="H10" s="21">
        <f>+'Additional Information'!AK91/1000</f>
        <v>49724.664097479508</v>
      </c>
    </row>
    <row r="11" spans="2:8" x14ac:dyDescent="0.25">
      <c r="B11" s="24" t="s">
        <v>18</v>
      </c>
      <c r="C11" s="25">
        <f>SUM(C5:C10)</f>
        <v>4394.4865046613295</v>
      </c>
      <c r="D11" s="26">
        <f>SUM(D5:D10)</f>
        <v>10131.331592033042</v>
      </c>
      <c r="E11" s="27">
        <f t="shared" si="0"/>
        <v>5736.8450873717129</v>
      </c>
      <c r="F11" s="26">
        <f>SUM(F5:F10)</f>
        <v>48534.286962682454</v>
      </c>
      <c r="G11" s="28">
        <f t="shared" si="1"/>
        <v>4.4870213172237758E-2</v>
      </c>
      <c r="H11" s="27">
        <f>SUM(H5:H10)</f>
        <v>127854.1972900907</v>
      </c>
    </row>
  </sheetData>
  <mergeCells count="2">
    <mergeCell ref="C3:E3"/>
    <mergeCell ref="F3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8"/>
  <sheetViews>
    <sheetView showGridLines="0" zoomScale="85" zoomScaleNormal="85" workbookViewId="0">
      <pane xSplit="1" ySplit="1" topLeftCell="B68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36.5703125" bestFit="1" customWidth="1"/>
    <col min="2" max="2" width="9.28515625" customWidth="1"/>
    <col min="3" max="4" width="14.28515625" bestFit="1" customWidth="1"/>
    <col min="5" max="9" width="15.28515625" customWidth="1"/>
    <col min="10" max="10" width="16.85546875" bestFit="1" customWidth="1"/>
    <col min="11" max="24" width="15.28515625" customWidth="1"/>
    <col min="25" max="27" width="13.28515625" customWidth="1"/>
    <col min="28" max="35" width="9.28515625" customWidth="1"/>
    <col min="36" max="36" width="18" customWidth="1"/>
    <col min="37" max="37" width="16.85546875" customWidth="1"/>
    <col min="38" max="38" width="13.28515625" style="1" customWidth="1"/>
    <col min="39" max="39" width="14.28515625" customWidth="1"/>
    <col min="40" max="41" width="15.28515625" bestFit="1" customWidth="1"/>
    <col min="42" max="42" width="10.5703125" bestFit="1" customWidth="1"/>
  </cols>
  <sheetData>
    <row r="1" spans="1:41" x14ac:dyDescent="0.25">
      <c r="B1">
        <v>2017</v>
      </c>
      <c r="C1">
        <v>2018</v>
      </c>
      <c r="D1">
        <v>2019</v>
      </c>
      <c r="E1">
        <v>2020</v>
      </c>
      <c r="F1">
        <v>2021</v>
      </c>
      <c r="G1">
        <v>2022</v>
      </c>
      <c r="H1">
        <v>2023</v>
      </c>
      <c r="I1">
        <v>2024</v>
      </c>
      <c r="J1">
        <v>2025</v>
      </c>
      <c r="K1">
        <v>2026</v>
      </c>
      <c r="L1">
        <v>2027</v>
      </c>
      <c r="M1">
        <v>2028</v>
      </c>
      <c r="N1">
        <v>2029</v>
      </c>
      <c r="O1">
        <v>2030</v>
      </c>
      <c r="P1">
        <v>2031</v>
      </c>
      <c r="Q1">
        <v>2032</v>
      </c>
      <c r="R1">
        <v>2033</v>
      </c>
      <c r="S1">
        <v>2034</v>
      </c>
      <c r="T1">
        <v>2035</v>
      </c>
      <c r="U1">
        <v>2036</v>
      </c>
      <c r="V1">
        <v>2037</v>
      </c>
      <c r="W1">
        <v>2038</v>
      </c>
      <c r="X1">
        <v>2039</v>
      </c>
      <c r="Y1">
        <v>2040</v>
      </c>
      <c r="Z1">
        <v>2041</v>
      </c>
      <c r="AA1">
        <v>2042</v>
      </c>
      <c r="AB1">
        <v>2043</v>
      </c>
      <c r="AC1">
        <v>2044</v>
      </c>
      <c r="AD1">
        <v>2045</v>
      </c>
      <c r="AE1">
        <v>2046</v>
      </c>
      <c r="AF1">
        <v>2047</v>
      </c>
      <c r="AG1">
        <v>2048</v>
      </c>
      <c r="AH1">
        <v>2049</v>
      </c>
      <c r="AI1">
        <v>2050</v>
      </c>
      <c r="AJ1" t="s">
        <v>18</v>
      </c>
      <c r="AK1" t="s">
        <v>20</v>
      </c>
      <c r="AL1" t="s">
        <v>19</v>
      </c>
      <c r="AM1" s="3">
        <v>7.7899999999999997E-2</v>
      </c>
    </row>
    <row r="2" spans="1:41" x14ac:dyDescent="0.25">
      <c r="A2" t="s">
        <v>0</v>
      </c>
      <c r="AL2"/>
    </row>
    <row r="3" spans="1:41" x14ac:dyDescent="0.25">
      <c r="A3" t="s">
        <v>1</v>
      </c>
      <c r="B3" s="1">
        <f>+B17+B31+B45+B59+B73+B87</f>
        <v>0</v>
      </c>
      <c r="C3" s="1">
        <f t="shared" ref="C3:AJ3" si="0">+C17+C31+C45+C59+C73+C87</f>
        <v>1125703.5102258932</v>
      </c>
      <c r="D3" s="1">
        <f t="shared" si="0"/>
        <v>1125703.5102258932</v>
      </c>
      <c r="E3" s="1">
        <f t="shared" si="0"/>
        <v>1125703.5102258932</v>
      </c>
      <c r="F3" s="1">
        <f t="shared" si="0"/>
        <v>1125703.5102258932</v>
      </c>
      <c r="G3" s="1">
        <f t="shared" si="0"/>
        <v>1125703.5102258932</v>
      </c>
      <c r="H3" s="1">
        <f t="shared" si="0"/>
        <v>1125703.5102258932</v>
      </c>
      <c r="I3" s="1">
        <f t="shared" si="0"/>
        <v>1125703.5102258932</v>
      </c>
      <c r="J3" s="1">
        <f t="shared" si="0"/>
        <v>1125703.5102258932</v>
      </c>
      <c r="K3" s="1">
        <f t="shared" si="0"/>
        <v>1117272.0439582537</v>
      </c>
      <c r="L3" s="1">
        <f t="shared" si="0"/>
        <v>1117272.0439582537</v>
      </c>
      <c r="M3" s="1">
        <f t="shared" si="0"/>
        <v>985952.90616271156</v>
      </c>
      <c r="N3" s="1">
        <f t="shared" si="0"/>
        <v>985952.90616271156</v>
      </c>
      <c r="O3" s="1">
        <f t="shared" si="0"/>
        <v>985952.90616271156</v>
      </c>
      <c r="P3" s="1">
        <f t="shared" si="0"/>
        <v>985952.90616271156</v>
      </c>
      <c r="Q3" s="1">
        <f t="shared" si="0"/>
        <v>985952.90616271156</v>
      </c>
      <c r="R3" s="1">
        <f t="shared" si="0"/>
        <v>978266.00616271165</v>
      </c>
      <c r="S3" s="1">
        <f t="shared" si="0"/>
        <v>764876.56064684619</v>
      </c>
      <c r="T3" s="1">
        <f t="shared" si="0"/>
        <v>764876.56064684619</v>
      </c>
      <c r="U3" s="1">
        <f t="shared" si="0"/>
        <v>726987.95137352613</v>
      </c>
      <c r="V3" s="1">
        <f t="shared" si="0"/>
        <v>726987.95137352613</v>
      </c>
      <c r="W3" s="1">
        <f t="shared" si="0"/>
        <v>85877.2</v>
      </c>
      <c r="X3" s="1">
        <f t="shared" si="0"/>
        <v>85877.2</v>
      </c>
      <c r="Y3" s="1">
        <f t="shared" si="0"/>
        <v>85877.2</v>
      </c>
      <c r="Z3" s="1">
        <f t="shared" si="0"/>
        <v>85877.2</v>
      </c>
      <c r="AA3" s="1">
        <f t="shared" si="0"/>
        <v>85877.2</v>
      </c>
      <c r="AB3" s="1">
        <f t="shared" si="0"/>
        <v>0</v>
      </c>
      <c r="AC3" s="1">
        <f t="shared" si="0"/>
        <v>0</v>
      </c>
      <c r="AD3" s="1">
        <f t="shared" si="0"/>
        <v>0</v>
      </c>
      <c r="AE3" s="1">
        <f t="shared" si="0"/>
        <v>0</v>
      </c>
      <c r="AF3" s="1">
        <f t="shared" si="0"/>
        <v>0</v>
      </c>
      <c r="AG3" s="1">
        <f t="shared" si="0"/>
        <v>0</v>
      </c>
      <c r="AH3" s="1">
        <f t="shared" si="0"/>
        <v>0</v>
      </c>
      <c r="AI3" s="1">
        <f t="shared" si="0"/>
        <v>0</v>
      </c>
      <c r="AJ3" s="2">
        <f t="shared" si="0"/>
        <v>20561317.730740666</v>
      </c>
      <c r="AK3" s="1">
        <f>NPV($AM$1,B3:AI3)</f>
        <v>9840724.1519187372</v>
      </c>
      <c r="AL3"/>
      <c r="AO3" s="2"/>
    </row>
    <row r="4" spans="1:41" x14ac:dyDescent="0.25">
      <c r="A4" t="s">
        <v>2</v>
      </c>
      <c r="B4" s="1">
        <f t="shared" ref="B4:AJ4" si="1">+B18+B32+B46+B60+B74+B88</f>
        <v>0</v>
      </c>
      <c r="C4" s="1">
        <f t="shared" si="1"/>
        <v>4394.4865046613295</v>
      </c>
      <c r="D4" s="1">
        <f t="shared" si="1"/>
        <v>4394.4865046613295</v>
      </c>
      <c r="E4" s="1">
        <f t="shared" si="1"/>
        <v>4394.4865046613295</v>
      </c>
      <c r="F4" s="1">
        <f t="shared" si="1"/>
        <v>4394.4865046613295</v>
      </c>
      <c r="G4" s="1">
        <f t="shared" si="1"/>
        <v>4394.4865046613295</v>
      </c>
      <c r="H4" s="1">
        <f t="shared" si="1"/>
        <v>4394.4865046613295</v>
      </c>
      <c r="I4" s="1">
        <f t="shared" si="1"/>
        <v>4394.4865046613295</v>
      </c>
      <c r="J4" s="1">
        <f t="shared" si="1"/>
        <v>4394.4865046613295</v>
      </c>
      <c r="K4" s="1">
        <f t="shared" si="1"/>
        <v>4394.4865046613295</v>
      </c>
      <c r="L4" s="1">
        <f t="shared" si="1"/>
        <v>4394.4865046613295</v>
      </c>
      <c r="M4" s="1">
        <f t="shared" si="1"/>
        <v>4394.4865046613295</v>
      </c>
      <c r="N4" s="1">
        <f t="shared" si="1"/>
        <v>4394.4865046613295</v>
      </c>
      <c r="O4" s="1">
        <f t="shared" si="1"/>
        <v>4394.4865046613295</v>
      </c>
      <c r="P4" s="1">
        <f t="shared" si="1"/>
        <v>4394.4865046613295</v>
      </c>
      <c r="Q4" s="1">
        <f t="shared" si="1"/>
        <v>4394.4865046613295</v>
      </c>
      <c r="R4" s="1">
        <f t="shared" si="1"/>
        <v>4358.1572838699494</v>
      </c>
      <c r="S4" s="1">
        <f t="shared" si="1"/>
        <v>3414.3689664223148</v>
      </c>
      <c r="T4" s="1">
        <f t="shared" si="1"/>
        <v>3414.3689664223148</v>
      </c>
      <c r="U4" s="1">
        <f t="shared" si="1"/>
        <v>3301.2874937558481</v>
      </c>
      <c r="V4" s="1">
        <f t="shared" si="1"/>
        <v>3301.2874937558481</v>
      </c>
      <c r="W4" s="1">
        <f t="shared" si="1"/>
        <v>410.69379368423699</v>
      </c>
      <c r="X4" s="1">
        <f t="shared" si="1"/>
        <v>410.69379368423699</v>
      </c>
      <c r="Y4" s="1">
        <f t="shared" si="1"/>
        <v>410.69379368423699</v>
      </c>
      <c r="Z4" s="1">
        <f t="shared" si="1"/>
        <v>410.69379368423699</v>
      </c>
      <c r="AA4" s="1">
        <f t="shared" si="1"/>
        <v>410.69379368423699</v>
      </c>
      <c r="AB4" s="1">
        <f t="shared" si="1"/>
        <v>0</v>
      </c>
      <c r="AC4" s="1">
        <f t="shared" si="1"/>
        <v>0</v>
      </c>
      <c r="AD4" s="1">
        <f t="shared" si="1"/>
        <v>0</v>
      </c>
      <c r="AE4" s="1">
        <f t="shared" si="1"/>
        <v>0</v>
      </c>
      <c r="AF4" s="1">
        <f t="shared" si="1"/>
        <v>0</v>
      </c>
      <c r="AG4" s="1">
        <f t="shared" si="1"/>
        <v>0</v>
      </c>
      <c r="AH4" s="1">
        <f t="shared" si="1"/>
        <v>0</v>
      </c>
      <c r="AI4" s="1">
        <f t="shared" si="1"/>
        <v>0</v>
      </c>
      <c r="AJ4" s="2">
        <f t="shared" si="1"/>
        <v>85760.236742567387</v>
      </c>
      <c r="AK4" s="1">
        <f t="shared" ref="AK4:AK14" si="2">NPV($AM$1,B4:AI4)</f>
        <v>40032.230404586211</v>
      </c>
      <c r="AO4" s="2"/>
    </row>
    <row r="5" spans="1:41" x14ac:dyDescent="0.25">
      <c r="A5" t="s">
        <v>3</v>
      </c>
      <c r="B5" s="1">
        <f t="shared" ref="B5:AJ5" si="3">+B19+B33+B47+B61+B75+B89</f>
        <v>0</v>
      </c>
      <c r="C5" s="1">
        <f t="shared" si="3"/>
        <v>10131.331592033042</v>
      </c>
      <c r="D5" s="1">
        <f t="shared" si="3"/>
        <v>10131.331592033042</v>
      </c>
      <c r="E5" s="1">
        <f t="shared" si="3"/>
        <v>10131.331592033042</v>
      </c>
      <c r="F5" s="1">
        <f t="shared" si="3"/>
        <v>10131.331592033042</v>
      </c>
      <c r="G5" s="1">
        <f t="shared" si="3"/>
        <v>10131.331592033042</v>
      </c>
      <c r="H5" s="1">
        <f t="shared" si="3"/>
        <v>10131.331592033042</v>
      </c>
      <c r="I5" s="1">
        <f t="shared" si="3"/>
        <v>10131.331592033042</v>
      </c>
      <c r="J5" s="1">
        <f t="shared" si="3"/>
        <v>10131.331592033042</v>
      </c>
      <c r="K5" s="1">
        <f t="shared" si="3"/>
        <v>10055.448395624286</v>
      </c>
      <c r="L5" s="1">
        <f t="shared" si="3"/>
        <v>10055.448395624286</v>
      </c>
      <c r="M5" s="1">
        <f t="shared" si="3"/>
        <v>8873.5761554643977</v>
      </c>
      <c r="N5" s="1">
        <f t="shared" si="3"/>
        <v>8873.5761554643977</v>
      </c>
      <c r="O5" s="1">
        <f t="shared" si="3"/>
        <v>8873.5761554643977</v>
      </c>
      <c r="P5" s="1">
        <f t="shared" si="3"/>
        <v>8873.5761554643977</v>
      </c>
      <c r="Q5" s="1">
        <f t="shared" si="3"/>
        <v>8873.5761554643977</v>
      </c>
      <c r="R5" s="1">
        <f t="shared" si="3"/>
        <v>8804.3940554643978</v>
      </c>
      <c r="S5" s="1">
        <f t="shared" si="3"/>
        <v>6883.8890458216083</v>
      </c>
      <c r="T5" s="1">
        <f t="shared" si="3"/>
        <v>6883.8890458216083</v>
      </c>
      <c r="U5" s="1">
        <f t="shared" si="3"/>
        <v>6542.8915623617304</v>
      </c>
      <c r="V5" s="1">
        <f t="shared" si="3"/>
        <v>6542.8915623617304</v>
      </c>
      <c r="W5" s="1">
        <f t="shared" si="3"/>
        <v>772.89479999999901</v>
      </c>
      <c r="X5" s="1">
        <f t="shared" si="3"/>
        <v>772.89479999999901</v>
      </c>
      <c r="Y5" s="1">
        <f t="shared" si="3"/>
        <v>772.89479999999901</v>
      </c>
      <c r="Z5" s="1">
        <f t="shared" si="3"/>
        <v>772.89479999999901</v>
      </c>
      <c r="AA5" s="1">
        <f t="shared" si="3"/>
        <v>772.89479999999901</v>
      </c>
      <c r="AB5" s="1">
        <f t="shared" si="3"/>
        <v>0</v>
      </c>
      <c r="AC5" s="1">
        <f t="shared" si="3"/>
        <v>0</v>
      </c>
      <c r="AD5" s="1">
        <f t="shared" si="3"/>
        <v>0</v>
      </c>
      <c r="AE5" s="1">
        <f t="shared" si="3"/>
        <v>0</v>
      </c>
      <c r="AF5" s="1">
        <f t="shared" si="3"/>
        <v>0</v>
      </c>
      <c r="AG5" s="1">
        <f t="shared" si="3"/>
        <v>0</v>
      </c>
      <c r="AH5" s="1">
        <f t="shared" si="3"/>
        <v>0</v>
      </c>
      <c r="AI5" s="1">
        <f t="shared" si="3"/>
        <v>0</v>
      </c>
      <c r="AJ5" s="2">
        <f t="shared" si="3"/>
        <v>185051.85957666597</v>
      </c>
      <c r="AK5" s="1">
        <f t="shared" si="2"/>
        <v>88566.51736726868</v>
      </c>
      <c r="AO5" s="2"/>
    </row>
    <row r="6" spans="1:41" x14ac:dyDescent="0.25">
      <c r="A6" t="s">
        <v>4</v>
      </c>
      <c r="B6" s="1">
        <f t="shared" ref="B6:AJ6" si="4">+B20+B34+B48+B62+B76+B90</f>
        <v>0</v>
      </c>
      <c r="C6" s="1">
        <f t="shared" si="4"/>
        <v>1742.4</v>
      </c>
      <c r="D6" s="1">
        <f t="shared" si="4"/>
        <v>0</v>
      </c>
      <c r="E6" s="1">
        <f t="shared" si="4"/>
        <v>0</v>
      </c>
      <c r="F6" s="1">
        <f t="shared" si="4"/>
        <v>0</v>
      </c>
      <c r="G6" s="1">
        <f t="shared" si="4"/>
        <v>0</v>
      </c>
      <c r="H6" s="1">
        <f t="shared" si="4"/>
        <v>0</v>
      </c>
      <c r="I6" s="1">
        <f t="shared" si="4"/>
        <v>0</v>
      </c>
      <c r="J6" s="1">
        <f t="shared" si="4"/>
        <v>0</v>
      </c>
      <c r="K6" s="1">
        <f t="shared" si="4"/>
        <v>0</v>
      </c>
      <c r="L6" s="1">
        <f t="shared" si="4"/>
        <v>0</v>
      </c>
      <c r="M6" s="1">
        <f t="shared" si="4"/>
        <v>1580</v>
      </c>
      <c r="N6" s="1">
        <f t="shared" si="4"/>
        <v>0</v>
      </c>
      <c r="O6" s="1">
        <f t="shared" si="4"/>
        <v>0</v>
      </c>
      <c r="P6" s="1">
        <f t="shared" si="4"/>
        <v>0</v>
      </c>
      <c r="Q6" s="1">
        <f t="shared" si="4"/>
        <v>0</v>
      </c>
      <c r="R6" s="1">
        <f t="shared" si="4"/>
        <v>0</v>
      </c>
      <c r="S6" s="1">
        <f t="shared" si="4"/>
        <v>0</v>
      </c>
      <c r="T6" s="1">
        <f t="shared" si="4"/>
        <v>0</v>
      </c>
      <c r="U6" s="1">
        <f t="shared" si="4"/>
        <v>0</v>
      </c>
      <c r="V6" s="1">
        <f t="shared" si="4"/>
        <v>0</v>
      </c>
      <c r="W6" s="1">
        <f t="shared" si="4"/>
        <v>8.5</v>
      </c>
      <c r="X6" s="1">
        <f t="shared" si="4"/>
        <v>0</v>
      </c>
      <c r="Y6" s="1">
        <f t="shared" si="4"/>
        <v>0</v>
      </c>
      <c r="Z6" s="1">
        <f t="shared" si="4"/>
        <v>0</v>
      </c>
      <c r="AA6" s="1">
        <f t="shared" si="4"/>
        <v>0</v>
      </c>
      <c r="AB6" s="1">
        <f t="shared" si="4"/>
        <v>0</v>
      </c>
      <c r="AC6" s="1">
        <f t="shared" si="4"/>
        <v>0</v>
      </c>
      <c r="AD6" s="1">
        <f t="shared" si="4"/>
        <v>0</v>
      </c>
      <c r="AE6" s="1">
        <f t="shared" si="4"/>
        <v>0</v>
      </c>
      <c r="AF6" s="1">
        <f t="shared" si="4"/>
        <v>0</v>
      </c>
      <c r="AG6" s="1">
        <f t="shared" si="4"/>
        <v>0</v>
      </c>
      <c r="AH6" s="1">
        <f t="shared" si="4"/>
        <v>0</v>
      </c>
      <c r="AI6" s="1">
        <f t="shared" si="4"/>
        <v>0</v>
      </c>
      <c r="AJ6" s="2">
        <f t="shared" si="4"/>
        <v>3330.9</v>
      </c>
      <c r="AK6" s="1">
        <f t="shared" si="2"/>
        <v>2143.5520997063495</v>
      </c>
      <c r="AO6" s="2"/>
    </row>
    <row r="7" spans="1:41" x14ac:dyDescent="0.25">
      <c r="A7" t="s">
        <v>5</v>
      </c>
      <c r="B7" s="1">
        <f t="shared" ref="B7:AJ7" si="5">+B21+B35+B49+B63+B77+B91</f>
        <v>0</v>
      </c>
      <c r="C7" s="1">
        <f t="shared" si="5"/>
        <v>14035841.39526315</v>
      </c>
      <c r="D7" s="1">
        <f t="shared" si="5"/>
        <v>14035841.39526315</v>
      </c>
      <c r="E7" s="1">
        <f t="shared" si="5"/>
        <v>14035841.39526315</v>
      </c>
      <c r="F7" s="1">
        <f t="shared" si="5"/>
        <v>14035841.39526315</v>
      </c>
      <c r="G7" s="1">
        <f t="shared" si="5"/>
        <v>14035841.39526315</v>
      </c>
      <c r="H7" s="1">
        <f t="shared" si="5"/>
        <v>14035841.39526315</v>
      </c>
      <c r="I7" s="1">
        <f t="shared" si="5"/>
        <v>14035841.39526315</v>
      </c>
      <c r="J7" s="1">
        <f t="shared" si="5"/>
        <v>14035841.39526315</v>
      </c>
      <c r="K7" s="1">
        <f t="shared" si="5"/>
        <v>14035841.39526315</v>
      </c>
      <c r="L7" s="1">
        <f t="shared" si="5"/>
        <v>14035841.39526315</v>
      </c>
      <c r="M7" s="1">
        <f t="shared" si="5"/>
        <v>14035841.39526315</v>
      </c>
      <c r="N7" s="1">
        <f t="shared" si="5"/>
        <v>14035841.39526315</v>
      </c>
      <c r="O7" s="1">
        <f t="shared" si="5"/>
        <v>14035841.39526315</v>
      </c>
      <c r="P7" s="1">
        <f t="shared" si="5"/>
        <v>14035841.39526315</v>
      </c>
      <c r="Q7" s="1">
        <f t="shared" si="5"/>
        <v>14035841.39526315</v>
      </c>
      <c r="R7" s="1">
        <f t="shared" si="5"/>
        <v>13922076.658421051</v>
      </c>
      <c r="S7" s="1">
        <f t="shared" si="5"/>
        <v>10922679.553157907</v>
      </c>
      <c r="T7" s="1">
        <f t="shared" si="5"/>
        <v>10922679.553157907</v>
      </c>
      <c r="U7" s="1">
        <f t="shared" si="5"/>
        <v>10579016.842105273</v>
      </c>
      <c r="V7" s="1">
        <f t="shared" si="5"/>
        <v>10579016.842105273</v>
      </c>
      <c r="W7" s="1">
        <f t="shared" si="5"/>
        <v>1273657.8947368399</v>
      </c>
      <c r="X7" s="1">
        <f t="shared" si="5"/>
        <v>1273657.8947368399</v>
      </c>
      <c r="Y7" s="1">
        <f t="shared" si="5"/>
        <v>1273657.8947368399</v>
      </c>
      <c r="Z7" s="1">
        <f t="shared" si="5"/>
        <v>1273657.8947368399</v>
      </c>
      <c r="AA7" s="1">
        <f t="shared" si="5"/>
        <v>1273657.8947368399</v>
      </c>
      <c r="AB7" s="1">
        <f t="shared" si="5"/>
        <v>0</v>
      </c>
      <c r="AC7" s="1">
        <f t="shared" si="5"/>
        <v>0</v>
      </c>
      <c r="AD7" s="1">
        <f t="shared" si="5"/>
        <v>0</v>
      </c>
      <c r="AE7" s="1">
        <f t="shared" si="5"/>
        <v>0</v>
      </c>
      <c r="AF7" s="1">
        <f t="shared" si="5"/>
        <v>0</v>
      </c>
      <c r="AG7" s="1">
        <f t="shared" si="5"/>
        <v>0</v>
      </c>
      <c r="AH7" s="1">
        <f t="shared" si="5"/>
        <v>0</v>
      </c>
      <c r="AI7" s="1">
        <f t="shared" si="5"/>
        <v>0</v>
      </c>
      <c r="AJ7" s="2">
        <f t="shared" si="5"/>
        <v>273831379.85157889</v>
      </c>
      <c r="AK7" s="1">
        <f t="shared" si="2"/>
        <v>127854197.29009072</v>
      </c>
      <c r="AO7" s="2"/>
    </row>
    <row r="8" spans="1:41" x14ac:dyDescent="0.25">
      <c r="A8" t="s">
        <v>6</v>
      </c>
      <c r="B8" s="1">
        <f t="shared" ref="B8:AJ8" si="6">+B22+B36+B50+B64+B78+B92</f>
        <v>0</v>
      </c>
      <c r="C8" s="1">
        <f t="shared" si="6"/>
        <v>9.6708076221950829</v>
      </c>
      <c r="D8" s="1">
        <f t="shared" si="6"/>
        <v>9.6708076221950829</v>
      </c>
      <c r="E8" s="1">
        <f t="shared" si="6"/>
        <v>9.6708076221950829</v>
      </c>
      <c r="F8" s="1">
        <f t="shared" si="6"/>
        <v>9.6708076221950829</v>
      </c>
      <c r="G8" s="1">
        <f t="shared" si="6"/>
        <v>9.6708076221950829</v>
      </c>
      <c r="H8" s="1">
        <f t="shared" si="6"/>
        <v>9.6708076221950829</v>
      </c>
      <c r="I8" s="1">
        <f t="shared" si="6"/>
        <v>9.6708076221950829</v>
      </c>
      <c r="J8" s="1">
        <f t="shared" si="6"/>
        <v>9.6708076221950829</v>
      </c>
      <c r="K8" s="1">
        <f t="shared" si="6"/>
        <v>9.6395963545548575</v>
      </c>
      <c r="L8" s="1">
        <f t="shared" si="6"/>
        <v>9.6395963545548575</v>
      </c>
      <c r="M8" s="1">
        <f t="shared" si="6"/>
        <v>9.4739653439596143</v>
      </c>
      <c r="N8" s="1">
        <f t="shared" si="6"/>
        <v>9.4739653439596143</v>
      </c>
      <c r="O8" s="1">
        <f t="shared" si="6"/>
        <v>9.4739653439596143</v>
      </c>
      <c r="P8" s="1">
        <f t="shared" si="6"/>
        <v>9.4739653439596143</v>
      </c>
      <c r="Q8" s="1">
        <f t="shared" si="6"/>
        <v>9.4739653439596143</v>
      </c>
      <c r="R8" s="1">
        <f t="shared" si="6"/>
        <v>9.2732585243142847</v>
      </c>
      <c r="S8" s="1">
        <f t="shared" si="6"/>
        <v>8.4396351299530163</v>
      </c>
      <c r="T8" s="1">
        <f t="shared" si="6"/>
        <v>8.4396351299530163</v>
      </c>
      <c r="U8" s="1">
        <f t="shared" si="6"/>
        <v>7.4421201800252774</v>
      </c>
      <c r="V8" s="1">
        <f t="shared" si="6"/>
        <v>7.4421201800252774</v>
      </c>
      <c r="W8" s="1">
        <f t="shared" si="6"/>
        <v>2.2416733064049201</v>
      </c>
      <c r="X8" s="1">
        <f t="shared" si="6"/>
        <v>2.2416733064049201</v>
      </c>
      <c r="Y8" s="1">
        <f t="shared" si="6"/>
        <v>2.2416733064049201</v>
      </c>
      <c r="Z8" s="1">
        <f t="shared" si="6"/>
        <v>2.2416733064049201</v>
      </c>
      <c r="AA8" s="1">
        <f t="shared" si="6"/>
        <v>2.2416733064049201</v>
      </c>
      <c r="AB8" s="1">
        <f t="shared" si="6"/>
        <v>0</v>
      </c>
      <c r="AC8" s="1">
        <f t="shared" si="6"/>
        <v>0</v>
      </c>
      <c r="AD8" s="1">
        <f t="shared" si="6"/>
        <v>0</v>
      </c>
      <c r="AE8" s="1">
        <f t="shared" si="6"/>
        <v>0</v>
      </c>
      <c r="AF8" s="1">
        <f t="shared" si="6"/>
        <v>0</v>
      </c>
      <c r="AG8" s="1">
        <f t="shared" si="6"/>
        <v>0</v>
      </c>
      <c r="AH8" s="1">
        <f t="shared" si="6"/>
        <v>0</v>
      </c>
      <c r="AI8" s="1">
        <f t="shared" si="6"/>
        <v>0</v>
      </c>
      <c r="AJ8" s="2">
        <f t="shared" si="6"/>
        <v>196.2606160827639</v>
      </c>
      <c r="AK8" s="1">
        <f t="shared" si="2"/>
        <v>89.284482864786085</v>
      </c>
      <c r="AO8" s="2"/>
    </row>
    <row r="9" spans="1:41" x14ac:dyDescent="0.25">
      <c r="A9" t="s">
        <v>7</v>
      </c>
      <c r="B9" s="1">
        <f t="shared" ref="B9:AJ9" si="7">+B23+B37+B51+B65+B79+B93</f>
        <v>0</v>
      </c>
      <c r="C9" s="1">
        <f t="shared" si="7"/>
        <v>4.5059134201950575E-2</v>
      </c>
      <c r="D9" s="1">
        <f t="shared" si="7"/>
        <v>4.5059134201950575E-2</v>
      </c>
      <c r="E9" s="1">
        <f t="shared" si="7"/>
        <v>4.5059134201950575E-2</v>
      </c>
      <c r="F9" s="1">
        <f t="shared" si="7"/>
        <v>4.5059134201950575E-2</v>
      </c>
      <c r="G9" s="1">
        <f t="shared" si="7"/>
        <v>4.5059134201950575E-2</v>
      </c>
      <c r="H9" s="1">
        <f t="shared" si="7"/>
        <v>4.5059134201950575E-2</v>
      </c>
      <c r="I9" s="1">
        <f t="shared" si="7"/>
        <v>4.5059134201950575E-2</v>
      </c>
      <c r="J9" s="1">
        <f t="shared" si="7"/>
        <v>4.5059134201950575E-2</v>
      </c>
      <c r="K9" s="1">
        <f t="shared" si="7"/>
        <v>4.412780158053637E-2</v>
      </c>
      <c r="L9" s="1">
        <f t="shared" si="7"/>
        <v>4.412780158053637E-2</v>
      </c>
      <c r="M9" s="1">
        <f t="shared" si="7"/>
        <v>1.8737759701800839E-2</v>
      </c>
      <c r="N9" s="1">
        <f t="shared" si="7"/>
        <v>1.8737759701800839E-2</v>
      </c>
      <c r="O9" s="1">
        <f t="shared" si="7"/>
        <v>1.8737759701800839E-2</v>
      </c>
      <c r="P9" s="1">
        <f t="shared" si="7"/>
        <v>1.8737759701800839E-2</v>
      </c>
      <c r="Q9" s="1">
        <f t="shared" si="7"/>
        <v>1.8737759701800839E-2</v>
      </c>
      <c r="R9" s="1">
        <f t="shared" si="7"/>
        <v>1.600144968690604E-2</v>
      </c>
      <c r="S9" s="1">
        <f t="shared" si="7"/>
        <v>6.6793355576304919E-2</v>
      </c>
      <c r="T9" s="1">
        <f t="shared" si="7"/>
        <v>6.6793355576304919E-2</v>
      </c>
      <c r="U9" s="1">
        <f t="shared" si="7"/>
        <v>4.8963839549259529E-2</v>
      </c>
      <c r="V9" s="1">
        <f t="shared" si="7"/>
        <v>4.8963839549259529E-2</v>
      </c>
      <c r="W9" s="1">
        <f t="shared" si="7"/>
        <v>3.0251698214513099E-2</v>
      </c>
      <c r="X9" s="1">
        <f t="shared" si="7"/>
        <v>3.0251698214513099E-2</v>
      </c>
      <c r="Y9" s="1">
        <f t="shared" si="7"/>
        <v>3.0251698214513099E-2</v>
      </c>
      <c r="Z9" s="1">
        <f t="shared" si="7"/>
        <v>3.0251698214513099E-2</v>
      </c>
      <c r="AA9" s="1">
        <f t="shared" si="7"/>
        <v>3.0251698214513099E-2</v>
      </c>
      <c r="AB9" s="1">
        <f t="shared" si="7"/>
        <v>0</v>
      </c>
      <c r="AC9" s="1">
        <f t="shared" si="7"/>
        <v>0</v>
      </c>
      <c r="AD9" s="1">
        <f t="shared" si="7"/>
        <v>0</v>
      </c>
      <c r="AE9" s="1">
        <f t="shared" si="7"/>
        <v>0</v>
      </c>
      <c r="AF9" s="1">
        <f t="shared" si="7"/>
        <v>0</v>
      </c>
      <c r="AG9" s="1">
        <f t="shared" si="7"/>
        <v>0</v>
      </c>
      <c r="AH9" s="1">
        <f t="shared" si="7"/>
        <v>0</v>
      </c>
      <c r="AI9" s="1">
        <f t="shared" si="7"/>
        <v>0</v>
      </c>
      <c r="AJ9" s="2">
        <f t="shared" si="7"/>
        <v>0.94119180629628207</v>
      </c>
      <c r="AK9" s="1">
        <f t="shared" si="2"/>
        <v>0.39932203908317537</v>
      </c>
      <c r="AO9" s="2"/>
    </row>
    <row r="10" spans="1:41" x14ac:dyDescent="0.25">
      <c r="A10" t="s">
        <v>8</v>
      </c>
      <c r="B10" s="1">
        <f t="shared" ref="B10:AJ10" si="8">+B24+B38+B52+B66+B80+B94</f>
        <v>0</v>
      </c>
      <c r="C10" s="1">
        <f t="shared" si="8"/>
        <v>0</v>
      </c>
      <c r="D10" s="1">
        <f t="shared" si="8"/>
        <v>0</v>
      </c>
      <c r="E10" s="1">
        <f t="shared" si="8"/>
        <v>0</v>
      </c>
      <c r="F10" s="1">
        <f t="shared" si="8"/>
        <v>0</v>
      </c>
      <c r="G10" s="1">
        <f t="shared" si="8"/>
        <v>0</v>
      </c>
      <c r="H10" s="1">
        <f t="shared" si="8"/>
        <v>0</v>
      </c>
      <c r="I10" s="1">
        <f t="shared" si="8"/>
        <v>0</v>
      </c>
      <c r="J10" s="1">
        <f t="shared" si="8"/>
        <v>0</v>
      </c>
      <c r="K10" s="1">
        <f t="shared" si="8"/>
        <v>0</v>
      </c>
      <c r="L10" s="1">
        <f t="shared" si="8"/>
        <v>0</v>
      </c>
      <c r="M10" s="1">
        <f t="shared" si="8"/>
        <v>0</v>
      </c>
      <c r="N10" s="1">
        <f t="shared" si="8"/>
        <v>0</v>
      </c>
      <c r="O10" s="1">
        <f t="shared" si="8"/>
        <v>0</v>
      </c>
      <c r="P10" s="1">
        <f t="shared" si="8"/>
        <v>0</v>
      </c>
      <c r="Q10" s="1">
        <f t="shared" si="8"/>
        <v>0</v>
      </c>
      <c r="R10" s="1">
        <f t="shared" si="8"/>
        <v>0</v>
      </c>
      <c r="S10" s="1">
        <f t="shared" si="8"/>
        <v>0</v>
      </c>
      <c r="T10" s="1">
        <f t="shared" si="8"/>
        <v>0</v>
      </c>
      <c r="U10" s="1">
        <f t="shared" si="8"/>
        <v>0</v>
      </c>
      <c r="V10" s="1">
        <f t="shared" si="8"/>
        <v>0</v>
      </c>
      <c r="W10" s="1">
        <f t="shared" si="8"/>
        <v>0</v>
      </c>
      <c r="X10" s="1">
        <f t="shared" si="8"/>
        <v>0</v>
      </c>
      <c r="Y10" s="1">
        <f t="shared" si="8"/>
        <v>0</v>
      </c>
      <c r="Z10" s="1">
        <f t="shared" si="8"/>
        <v>0</v>
      </c>
      <c r="AA10" s="1">
        <f t="shared" si="8"/>
        <v>0</v>
      </c>
      <c r="AB10" s="1">
        <f t="shared" si="8"/>
        <v>0</v>
      </c>
      <c r="AC10" s="1">
        <f t="shared" si="8"/>
        <v>0</v>
      </c>
      <c r="AD10" s="1">
        <f t="shared" si="8"/>
        <v>0</v>
      </c>
      <c r="AE10" s="1">
        <f t="shared" si="8"/>
        <v>0</v>
      </c>
      <c r="AF10" s="1">
        <f t="shared" si="8"/>
        <v>0</v>
      </c>
      <c r="AG10" s="1">
        <f t="shared" si="8"/>
        <v>0</v>
      </c>
      <c r="AH10" s="1">
        <f t="shared" si="8"/>
        <v>0</v>
      </c>
      <c r="AI10" s="1">
        <f t="shared" si="8"/>
        <v>0</v>
      </c>
      <c r="AJ10" s="2">
        <f t="shared" si="8"/>
        <v>0</v>
      </c>
      <c r="AK10" s="1">
        <f t="shared" si="2"/>
        <v>0</v>
      </c>
      <c r="AO10" s="2"/>
    </row>
    <row r="11" spans="1:41" x14ac:dyDescent="0.25">
      <c r="A11" t="s">
        <v>9</v>
      </c>
      <c r="B11" s="1">
        <f t="shared" ref="B11:AJ11" si="9">+B25+B39+B53+B67+B81+B95</f>
        <v>0</v>
      </c>
      <c r="C11" s="1">
        <f t="shared" si="9"/>
        <v>4.9195733118429015</v>
      </c>
      <c r="D11" s="1">
        <f t="shared" si="9"/>
        <v>4.9195733118429015</v>
      </c>
      <c r="E11" s="1">
        <f t="shared" si="9"/>
        <v>4.9195733118429015</v>
      </c>
      <c r="F11" s="1">
        <f t="shared" si="9"/>
        <v>4.9195733118429015</v>
      </c>
      <c r="G11" s="1">
        <f t="shared" si="9"/>
        <v>4.9195733118429015</v>
      </c>
      <c r="H11" s="1">
        <f t="shared" si="9"/>
        <v>4.9195733118429015</v>
      </c>
      <c r="I11" s="1">
        <f t="shared" si="9"/>
        <v>4.9195733118429015</v>
      </c>
      <c r="J11" s="1">
        <f t="shared" si="9"/>
        <v>4.9195733118429015</v>
      </c>
      <c r="K11" s="1">
        <f t="shared" si="9"/>
        <v>4.9165737033914851</v>
      </c>
      <c r="L11" s="1">
        <f t="shared" si="9"/>
        <v>4.9165737033914851</v>
      </c>
      <c r="M11" s="1">
        <f t="shared" si="9"/>
        <v>4.6690983806123505</v>
      </c>
      <c r="N11" s="1">
        <f t="shared" si="9"/>
        <v>4.6690983806123505</v>
      </c>
      <c r="O11" s="1">
        <f t="shared" si="9"/>
        <v>4.6690983806123505</v>
      </c>
      <c r="P11" s="1">
        <f t="shared" si="9"/>
        <v>4.6690983806123505</v>
      </c>
      <c r="Q11" s="1">
        <f t="shared" si="9"/>
        <v>4.6690983806123505</v>
      </c>
      <c r="R11" s="1">
        <f t="shared" si="9"/>
        <v>4.5713960209670201</v>
      </c>
      <c r="S11" s="1">
        <f t="shared" si="9"/>
        <v>4.5706194318513411</v>
      </c>
      <c r="T11" s="1">
        <f t="shared" si="9"/>
        <v>4.5706194318513411</v>
      </c>
      <c r="U11" s="1">
        <f t="shared" si="9"/>
        <v>4.0808118461860925</v>
      </c>
      <c r="V11" s="1">
        <f t="shared" si="9"/>
        <v>4.0808118461860925</v>
      </c>
      <c r="W11" s="1">
        <f t="shared" si="9"/>
        <v>1.0909188264048999</v>
      </c>
      <c r="X11" s="1">
        <f t="shared" si="9"/>
        <v>1.0909188264048999</v>
      </c>
      <c r="Y11" s="1">
        <f t="shared" si="9"/>
        <v>1.0909188264048999</v>
      </c>
      <c r="Z11" s="1">
        <f t="shared" si="9"/>
        <v>1.0909188264048999</v>
      </c>
      <c r="AA11" s="1">
        <f t="shared" si="9"/>
        <v>1.0909188264048999</v>
      </c>
      <c r="AB11" s="1">
        <f t="shared" si="9"/>
        <v>0</v>
      </c>
      <c r="AC11" s="1">
        <f t="shared" si="9"/>
        <v>0</v>
      </c>
      <c r="AD11" s="1">
        <f t="shared" si="9"/>
        <v>0</v>
      </c>
      <c r="AE11" s="1">
        <f t="shared" si="9"/>
        <v>0</v>
      </c>
      <c r="AF11" s="1">
        <f t="shared" si="9"/>
        <v>0</v>
      </c>
      <c r="AG11" s="1">
        <f t="shared" si="9"/>
        <v>0</v>
      </c>
      <c r="AH11" s="1">
        <f t="shared" si="9"/>
        <v>0</v>
      </c>
      <c r="AI11" s="1">
        <f t="shared" si="9"/>
        <v>0</v>
      </c>
      <c r="AJ11" s="2">
        <f t="shared" si="9"/>
        <v>99.864078513654306</v>
      </c>
      <c r="AK11" s="1">
        <f t="shared" si="2"/>
        <v>45.350144363758076</v>
      </c>
      <c r="AO11" s="2"/>
    </row>
    <row r="12" spans="1:41" x14ac:dyDescent="0.25">
      <c r="A12" t="s">
        <v>10</v>
      </c>
      <c r="B12" s="1">
        <f t="shared" ref="B12:AJ12" si="10">+B26+B40+B54+B68+B82+B96</f>
        <v>0</v>
      </c>
      <c r="C12" s="1">
        <f t="shared" si="10"/>
        <v>1871</v>
      </c>
      <c r="D12" s="1">
        <f t="shared" si="10"/>
        <v>1871</v>
      </c>
      <c r="E12" s="1">
        <f t="shared" si="10"/>
        <v>1871</v>
      </c>
      <c r="F12" s="1">
        <f t="shared" si="10"/>
        <v>1871</v>
      </c>
      <c r="G12" s="1">
        <f t="shared" si="10"/>
        <v>1871</v>
      </c>
      <c r="H12" s="1">
        <f t="shared" si="10"/>
        <v>1871</v>
      </c>
      <c r="I12" s="1">
        <f t="shared" si="10"/>
        <v>1871</v>
      </c>
      <c r="J12" s="1">
        <f t="shared" si="10"/>
        <v>1871</v>
      </c>
      <c r="K12" s="1">
        <f t="shared" si="10"/>
        <v>1871</v>
      </c>
      <c r="L12" s="1">
        <f t="shared" si="10"/>
        <v>1871</v>
      </c>
      <c r="M12" s="1">
        <f t="shared" si="10"/>
        <v>1871</v>
      </c>
      <c r="N12" s="1">
        <f t="shared" si="10"/>
        <v>1871</v>
      </c>
      <c r="O12" s="1">
        <f t="shared" si="10"/>
        <v>1871</v>
      </c>
      <c r="P12" s="1">
        <f t="shared" si="10"/>
        <v>1871</v>
      </c>
      <c r="Q12" s="1">
        <f t="shared" si="10"/>
        <v>1871</v>
      </c>
      <c r="R12" s="1">
        <f t="shared" si="10"/>
        <v>1862</v>
      </c>
      <c r="S12" s="1">
        <f t="shared" si="10"/>
        <v>1768</v>
      </c>
      <c r="T12" s="1">
        <f t="shared" si="10"/>
        <v>1768</v>
      </c>
      <c r="U12" s="1">
        <f t="shared" si="10"/>
        <v>1755</v>
      </c>
      <c r="V12" s="1">
        <f t="shared" si="10"/>
        <v>1755</v>
      </c>
      <c r="W12" s="1">
        <f t="shared" si="10"/>
        <v>17</v>
      </c>
      <c r="X12" s="1">
        <f t="shared" si="10"/>
        <v>17</v>
      </c>
      <c r="Y12" s="1">
        <f t="shared" si="10"/>
        <v>17</v>
      </c>
      <c r="Z12" s="1">
        <f t="shared" si="10"/>
        <v>17</v>
      </c>
      <c r="AA12" s="1">
        <f t="shared" si="10"/>
        <v>17</v>
      </c>
      <c r="AB12" s="1">
        <f t="shared" si="10"/>
        <v>0</v>
      </c>
      <c r="AC12" s="1">
        <f t="shared" si="10"/>
        <v>0</v>
      </c>
      <c r="AD12" s="1">
        <f t="shared" si="10"/>
        <v>0</v>
      </c>
      <c r="AE12" s="1">
        <f t="shared" si="10"/>
        <v>0</v>
      </c>
      <c r="AF12" s="1">
        <f t="shared" si="10"/>
        <v>0</v>
      </c>
      <c r="AG12" s="1">
        <f t="shared" si="10"/>
        <v>0</v>
      </c>
      <c r="AH12" s="1">
        <f t="shared" si="10"/>
        <v>0</v>
      </c>
      <c r="AI12" s="1">
        <f t="shared" si="10"/>
        <v>0</v>
      </c>
      <c r="AJ12" s="2">
        <f t="shared" si="10"/>
        <v>37058</v>
      </c>
      <c r="AK12" s="1">
        <f t="shared" si="2"/>
        <v>17222.091928138518</v>
      </c>
      <c r="AO12" s="2"/>
    </row>
    <row r="13" spans="1:41" x14ac:dyDescent="0.25">
      <c r="A13" t="s">
        <v>11</v>
      </c>
      <c r="B13" s="1">
        <f t="shared" ref="B13:AJ13" si="11">+B27+B41+B55+B69+B83+B97</f>
        <v>0</v>
      </c>
      <c r="C13" s="1">
        <f t="shared" si="11"/>
        <v>1871</v>
      </c>
      <c r="D13" s="1">
        <f t="shared" si="11"/>
        <v>0</v>
      </c>
      <c r="E13" s="1">
        <f t="shared" si="11"/>
        <v>0</v>
      </c>
      <c r="F13" s="1">
        <f t="shared" si="11"/>
        <v>0</v>
      </c>
      <c r="G13" s="1">
        <f t="shared" si="11"/>
        <v>0</v>
      </c>
      <c r="H13" s="1">
        <f t="shared" si="11"/>
        <v>0</v>
      </c>
      <c r="I13" s="1">
        <f t="shared" si="11"/>
        <v>0</v>
      </c>
      <c r="J13" s="1">
        <f t="shared" si="11"/>
        <v>0</v>
      </c>
      <c r="K13" s="1">
        <f t="shared" si="11"/>
        <v>0</v>
      </c>
      <c r="L13" s="1">
        <f t="shared" si="11"/>
        <v>0</v>
      </c>
      <c r="M13" s="1">
        <f t="shared" si="11"/>
        <v>0</v>
      </c>
      <c r="N13" s="1">
        <f t="shared" si="11"/>
        <v>0</v>
      </c>
      <c r="O13" s="1">
        <f t="shared" si="11"/>
        <v>0</v>
      </c>
      <c r="P13" s="1">
        <f t="shared" si="11"/>
        <v>0</v>
      </c>
      <c r="Q13" s="1">
        <f t="shared" si="11"/>
        <v>0</v>
      </c>
      <c r="R13" s="1">
        <f t="shared" si="11"/>
        <v>0</v>
      </c>
      <c r="S13" s="1">
        <f t="shared" si="11"/>
        <v>0</v>
      </c>
      <c r="T13" s="1">
        <f t="shared" si="11"/>
        <v>0</v>
      </c>
      <c r="U13" s="1">
        <f t="shared" si="11"/>
        <v>0</v>
      </c>
      <c r="V13" s="1">
        <f t="shared" si="11"/>
        <v>0</v>
      </c>
      <c r="W13" s="1">
        <f t="shared" si="11"/>
        <v>0</v>
      </c>
      <c r="X13" s="1">
        <f t="shared" si="11"/>
        <v>0</v>
      </c>
      <c r="Y13" s="1">
        <f t="shared" si="11"/>
        <v>0</v>
      </c>
      <c r="Z13" s="1">
        <f t="shared" si="11"/>
        <v>0</v>
      </c>
      <c r="AA13" s="1">
        <f t="shared" si="11"/>
        <v>0</v>
      </c>
      <c r="AB13" s="1">
        <f t="shared" si="11"/>
        <v>0</v>
      </c>
      <c r="AC13" s="1">
        <f t="shared" si="11"/>
        <v>0</v>
      </c>
      <c r="AD13" s="1">
        <f t="shared" si="11"/>
        <v>0</v>
      </c>
      <c r="AE13" s="1">
        <f t="shared" si="11"/>
        <v>0</v>
      </c>
      <c r="AF13" s="1">
        <f t="shared" si="11"/>
        <v>0</v>
      </c>
      <c r="AG13" s="1">
        <f t="shared" si="11"/>
        <v>0</v>
      </c>
      <c r="AH13" s="1">
        <f t="shared" si="11"/>
        <v>0</v>
      </c>
      <c r="AI13" s="1">
        <f t="shared" si="11"/>
        <v>0</v>
      </c>
      <c r="AJ13" s="2">
        <f t="shared" si="11"/>
        <v>1871</v>
      </c>
      <c r="AK13" s="1">
        <f t="shared" si="2"/>
        <v>1610.3372670232077</v>
      </c>
      <c r="AO13" s="2"/>
    </row>
    <row r="14" spans="1:41" x14ac:dyDescent="0.25">
      <c r="A14" t="s">
        <v>12</v>
      </c>
      <c r="B14" s="1">
        <f t="shared" ref="B14:AJ14" si="12">+B28+B42+B56+B70+B84+B98</f>
        <v>0</v>
      </c>
      <c r="C14" s="1">
        <f t="shared" si="12"/>
        <v>22119164.080256879</v>
      </c>
      <c r="D14" s="1">
        <f t="shared" si="12"/>
        <v>22119164.080256879</v>
      </c>
      <c r="E14" s="1">
        <f t="shared" si="12"/>
        <v>22119164.080256879</v>
      </c>
      <c r="F14" s="1">
        <f t="shared" si="12"/>
        <v>22119164.080256879</v>
      </c>
      <c r="G14" s="1">
        <f t="shared" si="12"/>
        <v>22119164.080256879</v>
      </c>
      <c r="H14" s="1">
        <f t="shared" si="12"/>
        <v>22119164.080256879</v>
      </c>
      <c r="I14" s="1">
        <f t="shared" si="12"/>
        <v>22119164.080256879</v>
      </c>
      <c r="J14" s="1">
        <f t="shared" si="12"/>
        <v>22119164.080256879</v>
      </c>
      <c r="K14" s="1">
        <f t="shared" si="12"/>
        <v>22119164.080256879</v>
      </c>
      <c r="L14" s="1">
        <f t="shared" si="12"/>
        <v>22119164.080256879</v>
      </c>
      <c r="M14" s="1">
        <f t="shared" si="12"/>
        <v>22119164.080256879</v>
      </c>
      <c r="N14" s="1">
        <f t="shared" si="12"/>
        <v>22119164.080256879</v>
      </c>
      <c r="O14" s="1">
        <f t="shared" si="12"/>
        <v>22119164.080256879</v>
      </c>
      <c r="P14" s="1">
        <f t="shared" si="12"/>
        <v>22119164.080256879</v>
      </c>
      <c r="Q14" s="1">
        <f t="shared" si="12"/>
        <v>22119164.080256879</v>
      </c>
      <c r="R14" s="1">
        <f t="shared" si="12"/>
        <v>22119164.080256879</v>
      </c>
      <c r="S14" s="1">
        <f t="shared" si="12"/>
        <v>20191964.080256879</v>
      </c>
      <c r="T14" s="1">
        <f t="shared" si="12"/>
        <v>20191964.080256879</v>
      </c>
      <c r="U14" s="1">
        <f t="shared" si="12"/>
        <v>20191964.080256879</v>
      </c>
      <c r="V14" s="1">
        <f t="shared" si="12"/>
        <v>20191964.080256879</v>
      </c>
      <c r="W14" s="1">
        <f t="shared" si="12"/>
        <v>0</v>
      </c>
      <c r="X14" s="1">
        <f t="shared" si="12"/>
        <v>0</v>
      </c>
      <c r="Y14" s="1">
        <f t="shared" si="12"/>
        <v>0</v>
      </c>
      <c r="Z14" s="1">
        <f t="shared" si="12"/>
        <v>0</v>
      </c>
      <c r="AA14" s="1">
        <f t="shared" si="12"/>
        <v>0</v>
      </c>
      <c r="AB14" s="1">
        <f t="shared" si="12"/>
        <v>0</v>
      </c>
      <c r="AC14" s="1">
        <f t="shared" si="12"/>
        <v>0</v>
      </c>
      <c r="AD14" s="1">
        <f t="shared" si="12"/>
        <v>0</v>
      </c>
      <c r="AE14" s="1">
        <f t="shared" si="12"/>
        <v>0</v>
      </c>
      <c r="AF14" s="1">
        <f t="shared" si="12"/>
        <v>0</v>
      </c>
      <c r="AG14" s="1">
        <f t="shared" si="12"/>
        <v>0</v>
      </c>
      <c r="AH14" s="1">
        <f t="shared" si="12"/>
        <v>0</v>
      </c>
      <c r="AI14" s="1">
        <f t="shared" si="12"/>
        <v>0</v>
      </c>
      <c r="AJ14" s="2">
        <f t="shared" si="12"/>
        <v>434674481.60513759</v>
      </c>
      <c r="AK14" s="1">
        <f t="shared" si="2"/>
        <v>202870671.31895211</v>
      </c>
      <c r="AO14" s="2"/>
    </row>
    <row r="15" spans="1:41" x14ac:dyDescent="0.25">
      <c r="AK15" s="1"/>
    </row>
    <row r="16" spans="1:41" x14ac:dyDescent="0.25">
      <c r="A16" t="s">
        <v>13</v>
      </c>
      <c r="AK16" s="1"/>
    </row>
    <row r="17" spans="1:37" x14ac:dyDescent="0.25">
      <c r="A17" t="s">
        <v>1</v>
      </c>
      <c r="B17" s="1">
        <v>0</v>
      </c>
      <c r="C17" s="1">
        <v>202850.01781261101</v>
      </c>
      <c r="D17" s="1">
        <v>202850.01781261101</v>
      </c>
      <c r="E17" s="1">
        <v>202850.01781261101</v>
      </c>
      <c r="F17" s="1">
        <v>202850.01781261101</v>
      </c>
      <c r="G17" s="1">
        <v>202850.01781261101</v>
      </c>
      <c r="H17" s="1">
        <v>202850.01781261101</v>
      </c>
      <c r="I17" s="1">
        <v>202850.01781261101</v>
      </c>
      <c r="J17" s="1">
        <v>202850.01781261101</v>
      </c>
      <c r="K17" s="1">
        <v>198882.29130282899</v>
      </c>
      <c r="L17" s="1">
        <v>198882.29130282899</v>
      </c>
      <c r="M17" s="1">
        <v>198882.29130282899</v>
      </c>
      <c r="N17" s="1">
        <v>198882.29130282899</v>
      </c>
      <c r="O17" s="1">
        <v>198882.29130282899</v>
      </c>
      <c r="P17" s="1">
        <v>198882.29130282899</v>
      </c>
      <c r="Q17" s="1">
        <v>198882.29130282899</v>
      </c>
      <c r="R17" s="1">
        <v>198882.29130282899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2">
        <f>SUM(B17:AI17)</f>
        <v>3213858.4729235205</v>
      </c>
      <c r="AK17" s="1">
        <f>NPV($AM$1,B17:AI17)</f>
        <v>1676638.1006640252</v>
      </c>
    </row>
    <row r="18" spans="1:37" x14ac:dyDescent="0.25">
      <c r="A18" t="s">
        <v>2</v>
      </c>
      <c r="B18" s="1">
        <v>0</v>
      </c>
      <c r="C18" s="1">
        <v>931.618724563706</v>
      </c>
      <c r="D18" s="1">
        <v>931.618724563706</v>
      </c>
      <c r="E18" s="1">
        <v>931.618724563706</v>
      </c>
      <c r="F18" s="1">
        <v>931.618724563706</v>
      </c>
      <c r="G18" s="1">
        <v>931.618724563706</v>
      </c>
      <c r="H18" s="1">
        <v>931.618724563706</v>
      </c>
      <c r="I18" s="1">
        <v>931.618724563706</v>
      </c>
      <c r="J18" s="1">
        <v>931.618724563706</v>
      </c>
      <c r="K18" s="1">
        <v>931.618724563706</v>
      </c>
      <c r="L18" s="1">
        <v>931.618724563706</v>
      </c>
      <c r="M18" s="1">
        <v>931.618724563706</v>
      </c>
      <c r="N18" s="1">
        <v>931.618724563706</v>
      </c>
      <c r="O18" s="1">
        <v>931.618724563706</v>
      </c>
      <c r="P18" s="1">
        <v>931.618724563706</v>
      </c>
      <c r="Q18" s="1">
        <v>931.618724563706</v>
      </c>
      <c r="R18" s="1">
        <v>931.618724563706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2">
        <f t="shared" ref="AJ18:AJ28" si="13">SUM(B18:AI18)</f>
        <v>14905.8995930193</v>
      </c>
      <c r="AK18" s="1">
        <f t="shared" ref="AK18:AK28" si="14">NPV($AM$1,B18:AI18)</f>
        <v>7753.9465499619855</v>
      </c>
    </row>
    <row r="19" spans="1:37" x14ac:dyDescent="0.25">
      <c r="A19" t="s">
        <v>3</v>
      </c>
      <c r="B19" s="1">
        <v>0</v>
      </c>
      <c r="C19" s="1">
        <v>1825.6501603135</v>
      </c>
      <c r="D19" s="1">
        <v>1825.6501603135</v>
      </c>
      <c r="E19" s="1">
        <v>1825.6501603135</v>
      </c>
      <c r="F19" s="1">
        <v>1825.6501603135</v>
      </c>
      <c r="G19" s="1">
        <v>1825.6501603135</v>
      </c>
      <c r="H19" s="1">
        <v>1825.6501603135</v>
      </c>
      <c r="I19" s="1">
        <v>1825.6501603135</v>
      </c>
      <c r="J19" s="1">
        <v>1825.6501603135</v>
      </c>
      <c r="K19" s="1">
        <v>1789.94062172546</v>
      </c>
      <c r="L19" s="1">
        <v>1789.94062172546</v>
      </c>
      <c r="M19" s="1">
        <v>1789.94062172546</v>
      </c>
      <c r="N19" s="1">
        <v>1789.94062172546</v>
      </c>
      <c r="O19" s="1">
        <v>1789.94062172546</v>
      </c>
      <c r="P19" s="1">
        <v>1789.94062172546</v>
      </c>
      <c r="Q19" s="1">
        <v>1789.94062172546</v>
      </c>
      <c r="R19" s="1">
        <v>1789.94062172546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2">
        <f t="shared" si="13"/>
        <v>28924.726256311667</v>
      </c>
      <c r="AK19" s="1">
        <f t="shared" si="14"/>
        <v>15089.742905976233</v>
      </c>
    </row>
    <row r="20" spans="1:37" x14ac:dyDescent="0.25">
      <c r="A20" t="s">
        <v>4</v>
      </c>
      <c r="B20" s="1">
        <v>0</v>
      </c>
      <c r="C20" s="1">
        <v>90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2">
        <f t="shared" si="13"/>
        <v>90</v>
      </c>
      <c r="AK20" s="1">
        <f t="shared" si="14"/>
        <v>77.46143988887691</v>
      </c>
    </row>
    <row r="21" spans="1:37" x14ac:dyDescent="0.25">
      <c r="A21" t="s">
        <v>5</v>
      </c>
      <c r="B21" s="1">
        <v>0</v>
      </c>
      <c r="C21" s="1">
        <v>2946126.3157894602</v>
      </c>
      <c r="D21" s="1">
        <v>2946126.3157894602</v>
      </c>
      <c r="E21" s="1">
        <v>2946126.3157894602</v>
      </c>
      <c r="F21" s="1">
        <v>2946126.3157894602</v>
      </c>
      <c r="G21" s="1">
        <v>2946126.3157894602</v>
      </c>
      <c r="H21" s="1">
        <v>2946126.3157894602</v>
      </c>
      <c r="I21" s="1">
        <v>2946126.3157894602</v>
      </c>
      <c r="J21" s="1">
        <v>2946126.3157894602</v>
      </c>
      <c r="K21" s="1">
        <v>2946126.3157894602</v>
      </c>
      <c r="L21" s="1">
        <v>2946126.3157894602</v>
      </c>
      <c r="M21" s="1">
        <v>2946126.3157894602</v>
      </c>
      <c r="N21" s="1">
        <v>2946126.3157894602</v>
      </c>
      <c r="O21" s="1">
        <v>2946126.3157894602</v>
      </c>
      <c r="P21" s="1">
        <v>2946126.3157894602</v>
      </c>
      <c r="Q21" s="1">
        <v>2946126.3157894602</v>
      </c>
      <c r="R21" s="1">
        <v>2946126.3157894602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2">
        <f t="shared" si="13"/>
        <v>47138021.052631371</v>
      </c>
      <c r="AK21" s="1">
        <f t="shared" si="14"/>
        <v>24520874.666582309</v>
      </c>
    </row>
    <row r="22" spans="1:37" x14ac:dyDescent="0.25">
      <c r="A22" t="s">
        <v>6</v>
      </c>
      <c r="B22" s="1">
        <v>0</v>
      </c>
      <c r="C22" s="1">
        <v>0.81076860906514703</v>
      </c>
      <c r="D22" s="1">
        <v>0.81076860906514703</v>
      </c>
      <c r="E22" s="1">
        <v>0.81076860906514703</v>
      </c>
      <c r="F22" s="1">
        <v>0.81076860906514703</v>
      </c>
      <c r="G22" s="1">
        <v>0.81076860906514703</v>
      </c>
      <c r="H22" s="1">
        <v>0.81076860906514703</v>
      </c>
      <c r="I22" s="1">
        <v>0.81076860906514703</v>
      </c>
      <c r="J22" s="1">
        <v>0.81076860906514703</v>
      </c>
      <c r="K22" s="1">
        <v>0.79263609891544295</v>
      </c>
      <c r="L22" s="1">
        <v>0.79263609891544295</v>
      </c>
      <c r="M22" s="1">
        <v>0.79263609891544295</v>
      </c>
      <c r="N22" s="1">
        <v>0.79263609891544295</v>
      </c>
      <c r="O22" s="1">
        <v>0.79263609891544295</v>
      </c>
      <c r="P22" s="1">
        <v>0.79263609891544295</v>
      </c>
      <c r="Q22" s="1">
        <v>0.79263609891544295</v>
      </c>
      <c r="R22" s="1">
        <v>0.79263609891544295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2">
        <f t="shared" si="13"/>
        <v>12.82723766384472</v>
      </c>
      <c r="AK22" s="1">
        <f t="shared" si="14"/>
        <v>6.6946271917698308</v>
      </c>
    </row>
    <row r="23" spans="1:37" x14ac:dyDescent="0.25">
      <c r="A23" t="s">
        <v>7</v>
      </c>
      <c r="B23" s="1">
        <v>0</v>
      </c>
      <c r="C23" s="1">
        <v>-5.2265799934420702E-2</v>
      </c>
      <c r="D23" s="1">
        <v>-5.2265799934420702E-2</v>
      </c>
      <c r="E23" s="1">
        <v>-5.2265799934420702E-2</v>
      </c>
      <c r="F23" s="1">
        <v>-5.2265799934420702E-2</v>
      </c>
      <c r="G23" s="1">
        <v>-5.2265799934420702E-2</v>
      </c>
      <c r="H23" s="1">
        <v>-5.2265799934420702E-2</v>
      </c>
      <c r="I23" s="1">
        <v>-5.2265799934420702E-2</v>
      </c>
      <c r="J23" s="1">
        <v>-5.2265799934420702E-2</v>
      </c>
      <c r="K23" s="1">
        <v>-5.2442760536756998E-2</v>
      </c>
      <c r="L23" s="1">
        <v>-5.2442760536756998E-2</v>
      </c>
      <c r="M23" s="1">
        <v>-5.2442760536756998E-2</v>
      </c>
      <c r="N23" s="1">
        <v>-5.2442760536756998E-2</v>
      </c>
      <c r="O23" s="1">
        <v>-5.2442760536756998E-2</v>
      </c>
      <c r="P23" s="1">
        <v>-5.2442760536756998E-2</v>
      </c>
      <c r="Q23" s="1">
        <v>-5.2442760536756998E-2</v>
      </c>
      <c r="R23" s="1">
        <v>-5.2442760536756998E-2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2">
        <f t="shared" si="13"/>
        <v>-0.8376684837694216</v>
      </c>
      <c r="AK23" s="1">
        <f t="shared" si="14"/>
        <v>-0.43553481879990769</v>
      </c>
    </row>
    <row r="24" spans="1:37" x14ac:dyDescent="0.25">
      <c r="A24" t="s">
        <v>8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2">
        <f t="shared" si="13"/>
        <v>0</v>
      </c>
      <c r="AK24" s="1">
        <f t="shared" si="14"/>
        <v>0</v>
      </c>
    </row>
    <row r="25" spans="1:37" x14ac:dyDescent="0.25">
      <c r="A25" t="s">
        <v>9</v>
      </c>
      <c r="B25" s="1">
        <v>0</v>
      </c>
      <c r="C25" s="1">
        <v>2.4112880818935299E-3</v>
      </c>
      <c r="D25" s="1">
        <v>2.4112880818935299E-3</v>
      </c>
      <c r="E25" s="1">
        <v>2.4112880818935299E-3</v>
      </c>
      <c r="F25" s="1">
        <v>2.4112880818935299E-3</v>
      </c>
      <c r="G25" s="1">
        <v>2.4112880818935299E-3</v>
      </c>
      <c r="H25" s="1">
        <v>2.4112880818935299E-3</v>
      </c>
      <c r="I25" s="1">
        <v>2.4112880818935299E-3</v>
      </c>
      <c r="J25" s="1">
        <v>2.4112880818935299E-3</v>
      </c>
      <c r="K25" s="1">
        <v>9.0168073670962405E-5</v>
      </c>
      <c r="L25" s="1">
        <v>9.0168073670962405E-5</v>
      </c>
      <c r="M25" s="1">
        <v>9.0168073670962405E-5</v>
      </c>
      <c r="N25" s="1">
        <v>9.0168073670962405E-5</v>
      </c>
      <c r="O25" s="1">
        <v>9.0168073670962405E-5</v>
      </c>
      <c r="P25" s="1">
        <v>9.0168073670962405E-5</v>
      </c>
      <c r="Q25" s="1">
        <v>9.0168073670962405E-5</v>
      </c>
      <c r="R25" s="1">
        <v>9.0168073670962405E-5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2">
        <f t="shared" si="13"/>
        <v>2.0011649244515945E-2</v>
      </c>
      <c r="AK25" s="1">
        <f t="shared" si="14"/>
        <v>1.3224360623702138E-2</v>
      </c>
    </row>
    <row r="26" spans="1:37" x14ac:dyDescent="0.25">
      <c r="A26" t="s">
        <v>10</v>
      </c>
      <c r="B26" s="1">
        <v>0</v>
      </c>
      <c r="C26" s="1">
        <v>90</v>
      </c>
      <c r="D26" s="1">
        <v>90</v>
      </c>
      <c r="E26" s="1">
        <v>90</v>
      </c>
      <c r="F26" s="1">
        <v>90</v>
      </c>
      <c r="G26" s="1">
        <v>90</v>
      </c>
      <c r="H26" s="1">
        <v>90</v>
      </c>
      <c r="I26" s="1">
        <v>90</v>
      </c>
      <c r="J26" s="1">
        <v>90</v>
      </c>
      <c r="K26" s="1">
        <v>90</v>
      </c>
      <c r="L26" s="1">
        <v>90</v>
      </c>
      <c r="M26" s="1">
        <v>90</v>
      </c>
      <c r="N26" s="1">
        <v>90</v>
      </c>
      <c r="O26" s="1">
        <v>90</v>
      </c>
      <c r="P26" s="1">
        <v>90</v>
      </c>
      <c r="Q26" s="1">
        <v>90</v>
      </c>
      <c r="R26" s="1">
        <v>90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2">
        <f t="shared" si="13"/>
        <v>1440</v>
      </c>
      <c r="AK26" s="1">
        <f t="shared" si="14"/>
        <v>749.07810577057342</v>
      </c>
    </row>
    <row r="27" spans="1:37" x14ac:dyDescent="0.25">
      <c r="A27" t="s">
        <v>11</v>
      </c>
      <c r="B27" s="1">
        <v>0</v>
      </c>
      <c r="C27" s="1">
        <v>90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2">
        <f t="shared" si="13"/>
        <v>90</v>
      </c>
      <c r="AK27" s="1">
        <f t="shared" si="14"/>
        <v>77.46143988887691</v>
      </c>
    </row>
    <row r="28" spans="1:37" x14ac:dyDescent="0.25">
      <c r="A28" t="s">
        <v>12</v>
      </c>
      <c r="B28" s="1">
        <v>0</v>
      </c>
      <c r="C28" s="1">
        <v>1708200</v>
      </c>
      <c r="D28" s="1">
        <v>1708200</v>
      </c>
      <c r="E28" s="1">
        <v>1708200</v>
      </c>
      <c r="F28" s="1">
        <v>1708200</v>
      </c>
      <c r="G28" s="1">
        <v>1708200</v>
      </c>
      <c r="H28" s="1">
        <v>1708200</v>
      </c>
      <c r="I28" s="1">
        <v>1708200</v>
      </c>
      <c r="J28" s="1">
        <v>1708200</v>
      </c>
      <c r="K28" s="1">
        <v>1708200</v>
      </c>
      <c r="L28" s="1">
        <v>1708200</v>
      </c>
      <c r="M28" s="1">
        <v>1708200</v>
      </c>
      <c r="N28" s="1">
        <v>1708200</v>
      </c>
      <c r="O28" s="1">
        <v>1708200</v>
      </c>
      <c r="P28" s="1">
        <v>1708200</v>
      </c>
      <c r="Q28" s="1">
        <v>1708200</v>
      </c>
      <c r="R28" s="1">
        <v>1708200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2">
        <f t="shared" si="13"/>
        <v>27331200</v>
      </c>
      <c r="AK28" s="1">
        <f t="shared" si="14"/>
        <v>14217502.447525486</v>
      </c>
    </row>
    <row r="29" spans="1:37" x14ac:dyDescent="0.25">
      <c r="AK29" s="1"/>
    </row>
    <row r="30" spans="1:37" x14ac:dyDescent="0.25">
      <c r="A30" t="s">
        <v>14</v>
      </c>
      <c r="AK30" s="1"/>
    </row>
    <row r="31" spans="1:37" x14ac:dyDescent="0.25">
      <c r="A31" t="s">
        <v>1</v>
      </c>
      <c r="B31" s="1">
        <v>0</v>
      </c>
      <c r="C31" s="1">
        <v>37888.609273319998</v>
      </c>
      <c r="D31" s="1">
        <v>37888.609273319998</v>
      </c>
      <c r="E31" s="1">
        <v>37888.609273319998</v>
      </c>
      <c r="F31" s="1">
        <v>37888.609273319998</v>
      </c>
      <c r="G31" s="1">
        <v>37888.609273319998</v>
      </c>
      <c r="H31" s="1">
        <v>37888.609273319998</v>
      </c>
      <c r="I31" s="1">
        <v>37888.609273319998</v>
      </c>
      <c r="J31" s="1">
        <v>37888.609273319998</v>
      </c>
      <c r="K31" s="1">
        <v>37888.609273319998</v>
      </c>
      <c r="L31" s="1">
        <v>37888.609273319998</v>
      </c>
      <c r="M31" s="1">
        <v>37888.609273319998</v>
      </c>
      <c r="N31" s="1">
        <v>37888.609273319998</v>
      </c>
      <c r="O31" s="1">
        <v>37888.609273319998</v>
      </c>
      <c r="P31" s="1">
        <v>37888.609273319998</v>
      </c>
      <c r="Q31" s="1">
        <v>37888.609273319998</v>
      </c>
      <c r="R31" s="1">
        <v>37888.609273319998</v>
      </c>
      <c r="S31" s="1">
        <v>37888.609273319998</v>
      </c>
      <c r="T31" s="1">
        <v>37888.609273319998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2">
        <f>SUM(B31:AI31)</f>
        <v>681994.96691975975</v>
      </c>
      <c r="AK31" s="1">
        <f>NPV($AM$1,B31:AI31)</f>
        <v>334279.94678875944</v>
      </c>
    </row>
    <row r="32" spans="1:37" x14ac:dyDescent="0.25">
      <c r="A32" t="s">
        <v>2</v>
      </c>
      <c r="B32" s="1">
        <v>0</v>
      </c>
      <c r="C32" s="1">
        <v>113.08147266646699</v>
      </c>
      <c r="D32" s="1">
        <v>113.08147266646699</v>
      </c>
      <c r="E32" s="1">
        <v>113.08147266646699</v>
      </c>
      <c r="F32" s="1">
        <v>113.08147266646699</v>
      </c>
      <c r="G32" s="1">
        <v>113.08147266646699</v>
      </c>
      <c r="H32" s="1">
        <v>113.08147266646699</v>
      </c>
      <c r="I32" s="1">
        <v>113.08147266646699</v>
      </c>
      <c r="J32" s="1">
        <v>113.08147266646699</v>
      </c>
      <c r="K32" s="1">
        <v>113.08147266646699</v>
      </c>
      <c r="L32" s="1">
        <v>113.08147266646699</v>
      </c>
      <c r="M32" s="1">
        <v>113.08147266646699</v>
      </c>
      <c r="N32" s="1">
        <v>113.08147266646699</v>
      </c>
      <c r="O32" s="1">
        <v>113.08147266646699</v>
      </c>
      <c r="P32" s="1">
        <v>113.08147266646699</v>
      </c>
      <c r="Q32" s="1">
        <v>113.08147266646699</v>
      </c>
      <c r="R32" s="1">
        <v>113.08147266646699</v>
      </c>
      <c r="S32" s="1">
        <v>113.08147266646699</v>
      </c>
      <c r="T32" s="1">
        <v>113.08147266646699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2">
        <f t="shared" ref="AJ32:AJ42" si="15">SUM(B32:AI32)</f>
        <v>2035.4665079964066</v>
      </c>
      <c r="AK32" s="1">
        <f t="shared" ref="AK32:AK42" si="16">NPV($AM$1,B32:AI32)</f>
        <v>997.6842483991453</v>
      </c>
    </row>
    <row r="33" spans="1:37" x14ac:dyDescent="0.25">
      <c r="A33" t="s">
        <v>3</v>
      </c>
      <c r="B33" s="1">
        <v>0</v>
      </c>
      <c r="C33" s="1">
        <v>340.99748345987899</v>
      </c>
      <c r="D33" s="1">
        <v>340.99748345987899</v>
      </c>
      <c r="E33" s="1">
        <v>340.99748345987899</v>
      </c>
      <c r="F33" s="1">
        <v>340.99748345987899</v>
      </c>
      <c r="G33" s="1">
        <v>340.99748345987899</v>
      </c>
      <c r="H33" s="1">
        <v>340.99748345987899</v>
      </c>
      <c r="I33" s="1">
        <v>340.99748345987899</v>
      </c>
      <c r="J33" s="1">
        <v>340.99748345987899</v>
      </c>
      <c r="K33" s="1">
        <v>340.99748345987899</v>
      </c>
      <c r="L33" s="1">
        <v>340.99748345987899</v>
      </c>
      <c r="M33" s="1">
        <v>340.99748345987899</v>
      </c>
      <c r="N33" s="1">
        <v>340.99748345987899</v>
      </c>
      <c r="O33" s="1">
        <v>340.99748345987899</v>
      </c>
      <c r="P33" s="1">
        <v>340.99748345987899</v>
      </c>
      <c r="Q33" s="1">
        <v>340.99748345987899</v>
      </c>
      <c r="R33" s="1">
        <v>340.99748345987899</v>
      </c>
      <c r="S33" s="1">
        <v>340.99748345987899</v>
      </c>
      <c r="T33" s="1">
        <v>340.99748345987899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2">
        <f t="shared" si="15"/>
        <v>6137.9547022778206</v>
      </c>
      <c r="AK33" s="1">
        <f t="shared" si="16"/>
        <v>3008.5195210988272</v>
      </c>
    </row>
    <row r="34" spans="1:37" x14ac:dyDescent="0.25">
      <c r="A34" t="s">
        <v>4</v>
      </c>
      <c r="B34" s="1">
        <v>0</v>
      </c>
      <c r="C34" s="1">
        <v>13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2">
        <f t="shared" si="15"/>
        <v>13</v>
      </c>
      <c r="AK34" s="1">
        <f t="shared" si="16"/>
        <v>11.188874650615553</v>
      </c>
    </row>
    <row r="35" spans="1:37" x14ac:dyDescent="0.25">
      <c r="A35" t="s">
        <v>5</v>
      </c>
      <c r="B35" s="1">
        <v>0</v>
      </c>
      <c r="C35" s="1">
        <v>343662.71105263499</v>
      </c>
      <c r="D35" s="1">
        <v>343662.71105263499</v>
      </c>
      <c r="E35" s="1">
        <v>343662.71105263499</v>
      </c>
      <c r="F35" s="1">
        <v>343662.71105263499</v>
      </c>
      <c r="G35" s="1">
        <v>343662.71105263499</v>
      </c>
      <c r="H35" s="1">
        <v>343662.71105263499</v>
      </c>
      <c r="I35" s="1">
        <v>343662.71105263499</v>
      </c>
      <c r="J35" s="1">
        <v>343662.71105263499</v>
      </c>
      <c r="K35" s="1">
        <v>343662.71105263499</v>
      </c>
      <c r="L35" s="1">
        <v>343662.71105263499</v>
      </c>
      <c r="M35" s="1">
        <v>343662.71105263499</v>
      </c>
      <c r="N35" s="1">
        <v>343662.71105263499</v>
      </c>
      <c r="O35" s="1">
        <v>343662.71105263499</v>
      </c>
      <c r="P35" s="1">
        <v>343662.71105263499</v>
      </c>
      <c r="Q35" s="1">
        <v>343662.71105263499</v>
      </c>
      <c r="R35" s="1">
        <v>343662.71105263499</v>
      </c>
      <c r="S35" s="1">
        <v>343662.71105263499</v>
      </c>
      <c r="T35" s="1">
        <v>343662.71105263499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2">
        <f t="shared" si="15"/>
        <v>6185928.7989474274</v>
      </c>
      <c r="AK35" s="1">
        <f t="shared" si="16"/>
        <v>3032034.0325832535</v>
      </c>
    </row>
    <row r="36" spans="1:37" x14ac:dyDescent="0.25">
      <c r="A36" t="s">
        <v>6</v>
      </c>
      <c r="B36" s="1">
        <v>0</v>
      </c>
      <c r="C36" s="1">
        <v>0.99751494992773904</v>
      </c>
      <c r="D36" s="1">
        <v>0.99751494992773904</v>
      </c>
      <c r="E36" s="1">
        <v>0.99751494992773904</v>
      </c>
      <c r="F36" s="1">
        <v>0.99751494992773904</v>
      </c>
      <c r="G36" s="1">
        <v>0.99751494992773904</v>
      </c>
      <c r="H36" s="1">
        <v>0.99751494992773904</v>
      </c>
      <c r="I36" s="1">
        <v>0.99751494992773904</v>
      </c>
      <c r="J36" s="1">
        <v>0.99751494992773904</v>
      </c>
      <c r="K36" s="1">
        <v>0.99751494992773904</v>
      </c>
      <c r="L36" s="1">
        <v>0.99751494992773904</v>
      </c>
      <c r="M36" s="1">
        <v>0.99751494992773904</v>
      </c>
      <c r="N36" s="1">
        <v>0.99751494992773904</v>
      </c>
      <c r="O36" s="1">
        <v>0.99751494992773904</v>
      </c>
      <c r="P36" s="1">
        <v>0.99751494992773904</v>
      </c>
      <c r="Q36" s="1">
        <v>0.99751494992773904</v>
      </c>
      <c r="R36" s="1">
        <v>0.99751494992773904</v>
      </c>
      <c r="S36" s="1">
        <v>0.99751494992773904</v>
      </c>
      <c r="T36" s="1">
        <v>0.99751494992773904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2">
        <f t="shared" si="15"/>
        <v>17.955269098699304</v>
      </c>
      <c r="AK36" s="1">
        <f t="shared" si="16"/>
        <v>8.8007781435683761</v>
      </c>
    </row>
    <row r="37" spans="1:37" x14ac:dyDescent="0.25">
      <c r="A37" t="s">
        <v>7</v>
      </c>
      <c r="B37" s="1">
        <v>0</v>
      </c>
      <c r="C37" s="1">
        <v>1.7829516027045401E-2</v>
      </c>
      <c r="D37" s="1">
        <v>1.7829516027045401E-2</v>
      </c>
      <c r="E37" s="1">
        <v>1.7829516027045401E-2</v>
      </c>
      <c r="F37" s="1">
        <v>1.7829516027045401E-2</v>
      </c>
      <c r="G37" s="1">
        <v>1.7829516027045401E-2</v>
      </c>
      <c r="H37" s="1">
        <v>1.7829516027045401E-2</v>
      </c>
      <c r="I37" s="1">
        <v>1.7829516027045401E-2</v>
      </c>
      <c r="J37" s="1">
        <v>1.7829516027045401E-2</v>
      </c>
      <c r="K37" s="1">
        <v>1.7829516027045401E-2</v>
      </c>
      <c r="L37" s="1">
        <v>1.7829516027045401E-2</v>
      </c>
      <c r="M37" s="1">
        <v>1.7829516027045401E-2</v>
      </c>
      <c r="N37" s="1">
        <v>1.7829516027045401E-2</v>
      </c>
      <c r="O37" s="1">
        <v>1.7829516027045401E-2</v>
      </c>
      <c r="P37" s="1">
        <v>1.7829516027045401E-2</v>
      </c>
      <c r="Q37" s="1">
        <v>1.7829516027045401E-2</v>
      </c>
      <c r="R37" s="1">
        <v>1.7829516027045401E-2</v>
      </c>
      <c r="S37" s="1">
        <v>1.7829516027045401E-2</v>
      </c>
      <c r="T37" s="1">
        <v>1.7829516027045401E-2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2">
        <f t="shared" si="15"/>
        <v>0.32093128848681729</v>
      </c>
      <c r="AK37" s="1">
        <f t="shared" si="16"/>
        <v>0.15730452458140126</v>
      </c>
    </row>
    <row r="38" spans="1:37" x14ac:dyDescent="0.25">
      <c r="A38" t="s">
        <v>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2">
        <f t="shared" si="15"/>
        <v>0</v>
      </c>
      <c r="AK38" s="1">
        <f t="shared" si="16"/>
        <v>0</v>
      </c>
    </row>
    <row r="39" spans="1:37" x14ac:dyDescent="0.25">
      <c r="A39" t="s">
        <v>9</v>
      </c>
      <c r="B39" s="1">
        <v>0</v>
      </c>
      <c r="C39" s="1">
        <v>0.48980758566524801</v>
      </c>
      <c r="D39" s="1">
        <v>0.48980758566524801</v>
      </c>
      <c r="E39" s="1">
        <v>0.48980758566524801</v>
      </c>
      <c r="F39" s="1">
        <v>0.48980758566524801</v>
      </c>
      <c r="G39" s="1">
        <v>0.48980758566524801</v>
      </c>
      <c r="H39" s="1">
        <v>0.48980758566524801</v>
      </c>
      <c r="I39" s="1">
        <v>0.48980758566524801</v>
      </c>
      <c r="J39" s="1">
        <v>0.48980758566524801</v>
      </c>
      <c r="K39" s="1">
        <v>0.48980758566524801</v>
      </c>
      <c r="L39" s="1">
        <v>0.48980758566524801</v>
      </c>
      <c r="M39" s="1">
        <v>0.48980758566524801</v>
      </c>
      <c r="N39" s="1">
        <v>0.48980758566524801</v>
      </c>
      <c r="O39" s="1">
        <v>0.48980758566524801</v>
      </c>
      <c r="P39" s="1">
        <v>0.48980758566524801</v>
      </c>
      <c r="Q39" s="1">
        <v>0.48980758566524801</v>
      </c>
      <c r="R39" s="1">
        <v>0.48980758566524801</v>
      </c>
      <c r="S39" s="1">
        <v>0.48980758566524801</v>
      </c>
      <c r="T39" s="1">
        <v>0.48980758566524801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2">
        <f t="shared" si="15"/>
        <v>8.8165365419744628</v>
      </c>
      <c r="AK39" s="1">
        <f t="shared" si="16"/>
        <v>4.3214268565989711</v>
      </c>
    </row>
    <row r="40" spans="1:37" x14ac:dyDescent="0.25">
      <c r="A40" t="s">
        <v>10</v>
      </c>
      <c r="B40" s="1">
        <v>0</v>
      </c>
      <c r="C40" s="1">
        <v>13</v>
      </c>
      <c r="D40" s="1">
        <v>13</v>
      </c>
      <c r="E40" s="1">
        <v>13</v>
      </c>
      <c r="F40" s="1">
        <v>13</v>
      </c>
      <c r="G40" s="1">
        <v>13</v>
      </c>
      <c r="H40" s="1">
        <v>13</v>
      </c>
      <c r="I40" s="1">
        <v>13</v>
      </c>
      <c r="J40" s="1">
        <v>13</v>
      </c>
      <c r="K40" s="1">
        <v>13</v>
      </c>
      <c r="L40" s="1">
        <v>13</v>
      </c>
      <c r="M40" s="1">
        <v>13</v>
      </c>
      <c r="N40" s="1">
        <v>13</v>
      </c>
      <c r="O40" s="1">
        <v>13</v>
      </c>
      <c r="P40" s="1">
        <v>13</v>
      </c>
      <c r="Q40" s="1">
        <v>13</v>
      </c>
      <c r="R40" s="1">
        <v>13</v>
      </c>
      <c r="S40" s="1">
        <v>13</v>
      </c>
      <c r="T40" s="1">
        <v>13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2">
        <f t="shared" si="15"/>
        <v>234</v>
      </c>
      <c r="AK40" s="1">
        <f t="shared" si="16"/>
        <v>114.69513902992315</v>
      </c>
    </row>
    <row r="41" spans="1:37" x14ac:dyDescent="0.25">
      <c r="A41" t="s">
        <v>11</v>
      </c>
      <c r="B41" s="1">
        <v>0</v>
      </c>
      <c r="C41" s="1">
        <v>13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2">
        <f t="shared" si="15"/>
        <v>13</v>
      </c>
      <c r="AK41" s="1">
        <f t="shared" si="16"/>
        <v>11.188874650615553</v>
      </c>
    </row>
    <row r="42" spans="1:37" x14ac:dyDescent="0.25">
      <c r="A42" t="s">
        <v>12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2">
        <f t="shared" si="15"/>
        <v>0</v>
      </c>
      <c r="AK42" s="1">
        <f t="shared" si="16"/>
        <v>0</v>
      </c>
    </row>
    <row r="43" spans="1:37" x14ac:dyDescent="0.25">
      <c r="AK43" s="1"/>
    </row>
    <row r="44" spans="1:37" x14ac:dyDescent="0.25">
      <c r="A44" t="s">
        <v>15</v>
      </c>
      <c r="AK44" s="1"/>
    </row>
    <row r="45" spans="1:37" x14ac:dyDescent="0.25">
      <c r="A45" t="s">
        <v>1</v>
      </c>
      <c r="B45" s="1">
        <v>0</v>
      </c>
      <c r="C45" s="1">
        <v>280955.09999999998</v>
      </c>
      <c r="D45" s="1">
        <v>280955.09999999998</v>
      </c>
      <c r="E45" s="1">
        <v>280955.09999999998</v>
      </c>
      <c r="F45" s="1">
        <v>280955.09999999998</v>
      </c>
      <c r="G45" s="1">
        <v>280955.09999999998</v>
      </c>
      <c r="H45" s="1">
        <v>280955.09999999998</v>
      </c>
      <c r="I45" s="1">
        <v>280955.09999999998</v>
      </c>
      <c r="J45" s="1">
        <v>280955.09999999998</v>
      </c>
      <c r="K45" s="1">
        <v>280955.09999999998</v>
      </c>
      <c r="L45" s="1">
        <v>280955.09999999998</v>
      </c>
      <c r="M45" s="1">
        <v>280955.09999999998</v>
      </c>
      <c r="N45" s="1">
        <v>280955.09999999998</v>
      </c>
      <c r="O45" s="1">
        <v>280955.09999999998</v>
      </c>
      <c r="P45" s="1">
        <v>280955.09999999998</v>
      </c>
      <c r="Q45" s="1">
        <v>280955.09999999998</v>
      </c>
      <c r="R45" s="1">
        <v>273268.2</v>
      </c>
      <c r="S45" s="1">
        <v>273268.2</v>
      </c>
      <c r="T45" s="1">
        <v>273268.2</v>
      </c>
      <c r="U45" s="1">
        <v>273268.2</v>
      </c>
      <c r="V45" s="1">
        <v>273268.2</v>
      </c>
      <c r="W45" s="1">
        <v>85877.2</v>
      </c>
      <c r="X45" s="1">
        <v>85877.2</v>
      </c>
      <c r="Y45" s="1">
        <v>85877.2</v>
      </c>
      <c r="Z45" s="1">
        <v>85877.2</v>
      </c>
      <c r="AA45" s="1">
        <v>85877.2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2">
        <f>SUM(B45:AI45)</f>
        <v>6010053.5000000028</v>
      </c>
      <c r="AK45" s="1">
        <f>NPV($AM$1,B45:AI45)</f>
        <v>2661654.9581572409</v>
      </c>
    </row>
    <row r="46" spans="1:37" x14ac:dyDescent="0.25">
      <c r="A46" t="s">
        <v>2</v>
      </c>
      <c r="B46" s="1">
        <v>0</v>
      </c>
      <c r="C46" s="1">
        <v>1354.44831665367</v>
      </c>
      <c r="D46" s="1">
        <v>1354.44831665367</v>
      </c>
      <c r="E46" s="1">
        <v>1354.44831665367</v>
      </c>
      <c r="F46" s="1">
        <v>1354.44831665367</v>
      </c>
      <c r="G46" s="1">
        <v>1354.44831665367</v>
      </c>
      <c r="H46" s="1">
        <v>1354.44831665367</v>
      </c>
      <c r="I46" s="1">
        <v>1354.44831665367</v>
      </c>
      <c r="J46" s="1">
        <v>1354.44831665367</v>
      </c>
      <c r="K46" s="1">
        <v>1354.44831665367</v>
      </c>
      <c r="L46" s="1">
        <v>1354.44831665367</v>
      </c>
      <c r="M46" s="1">
        <v>1354.44831665367</v>
      </c>
      <c r="N46" s="1">
        <v>1354.44831665367</v>
      </c>
      <c r="O46" s="1">
        <v>1354.44831665367</v>
      </c>
      <c r="P46" s="1">
        <v>1354.44831665367</v>
      </c>
      <c r="Q46" s="1">
        <v>1354.44831665367</v>
      </c>
      <c r="R46" s="1">
        <v>1318.1190958622899</v>
      </c>
      <c r="S46" s="1">
        <v>1318.1190958622899</v>
      </c>
      <c r="T46" s="1">
        <v>1318.1190958622899</v>
      </c>
      <c r="U46" s="1">
        <v>1318.1190958622899</v>
      </c>
      <c r="V46" s="1">
        <v>1318.1190958622899</v>
      </c>
      <c r="W46" s="1">
        <v>410.69379368423699</v>
      </c>
      <c r="X46" s="1">
        <v>410.69379368423699</v>
      </c>
      <c r="Y46" s="1">
        <v>410.69379368423699</v>
      </c>
      <c r="Z46" s="1">
        <v>410.69379368423699</v>
      </c>
      <c r="AA46" s="1">
        <v>410.69379368423699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2">
        <f t="shared" ref="AJ46:AJ56" si="17">SUM(B46:AI46)</f>
        <v>28960.789197537684</v>
      </c>
      <c r="AK46" s="1">
        <f t="shared" ref="AK46:AK56" si="18">NPV($AM$1,B46:AI46)</f>
        <v>12829.626546647632</v>
      </c>
    </row>
    <row r="47" spans="1:37" x14ac:dyDescent="0.25">
      <c r="A47" t="s">
        <v>3</v>
      </c>
      <c r="B47" s="1">
        <v>0</v>
      </c>
      <c r="C47" s="1">
        <v>2528.5958999999998</v>
      </c>
      <c r="D47" s="1">
        <v>2528.5958999999998</v>
      </c>
      <c r="E47" s="1">
        <v>2528.5958999999998</v>
      </c>
      <c r="F47" s="1">
        <v>2528.5958999999998</v>
      </c>
      <c r="G47" s="1">
        <v>2528.5958999999998</v>
      </c>
      <c r="H47" s="1">
        <v>2528.5958999999998</v>
      </c>
      <c r="I47" s="1">
        <v>2528.5958999999998</v>
      </c>
      <c r="J47" s="1">
        <v>2528.5958999999998</v>
      </c>
      <c r="K47" s="1">
        <v>2528.5958999999998</v>
      </c>
      <c r="L47" s="1">
        <v>2528.5958999999998</v>
      </c>
      <c r="M47" s="1">
        <v>2528.5958999999998</v>
      </c>
      <c r="N47" s="1">
        <v>2528.5958999999998</v>
      </c>
      <c r="O47" s="1">
        <v>2528.5958999999998</v>
      </c>
      <c r="P47" s="1">
        <v>2528.5958999999998</v>
      </c>
      <c r="Q47" s="1">
        <v>2528.5958999999998</v>
      </c>
      <c r="R47" s="1">
        <v>2459.4137999999998</v>
      </c>
      <c r="S47" s="1">
        <v>2459.4137999999998</v>
      </c>
      <c r="T47" s="1">
        <v>2459.4137999999998</v>
      </c>
      <c r="U47" s="1">
        <v>2459.4137999999998</v>
      </c>
      <c r="V47" s="1">
        <v>2459.4137999999998</v>
      </c>
      <c r="W47" s="1">
        <v>772.89479999999901</v>
      </c>
      <c r="X47" s="1">
        <v>772.89479999999901</v>
      </c>
      <c r="Y47" s="1">
        <v>772.89479999999901</v>
      </c>
      <c r="Z47" s="1">
        <v>772.89479999999901</v>
      </c>
      <c r="AA47" s="1">
        <v>772.89479999999901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2">
        <f t="shared" si="17"/>
        <v>54090.481500000016</v>
      </c>
      <c r="AK47" s="1">
        <f t="shared" si="18"/>
        <v>23954.89462341517</v>
      </c>
    </row>
    <row r="48" spans="1:37" x14ac:dyDescent="0.25">
      <c r="A48" t="s">
        <v>4</v>
      </c>
      <c r="B48" s="1">
        <v>0</v>
      </c>
      <c r="C48" s="1">
        <v>45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8.5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2">
        <f t="shared" si="17"/>
        <v>53.5</v>
      </c>
      <c r="AK48" s="1">
        <f t="shared" si="18"/>
        <v>40.362616190455441</v>
      </c>
    </row>
    <row r="49" spans="1:37" x14ac:dyDescent="0.25">
      <c r="A49" t="s">
        <v>5</v>
      </c>
      <c r="B49" s="1">
        <v>0</v>
      </c>
      <c r="C49" s="1">
        <v>4164381.0526315798</v>
      </c>
      <c r="D49" s="1">
        <v>4164381.0526315798</v>
      </c>
      <c r="E49" s="1">
        <v>4164381.0526315798</v>
      </c>
      <c r="F49" s="1">
        <v>4164381.0526315798</v>
      </c>
      <c r="G49" s="1">
        <v>4164381.0526315798</v>
      </c>
      <c r="H49" s="1">
        <v>4164381.0526315798</v>
      </c>
      <c r="I49" s="1">
        <v>4164381.0526315798</v>
      </c>
      <c r="J49" s="1">
        <v>4164381.0526315798</v>
      </c>
      <c r="K49" s="1">
        <v>4164381.0526315798</v>
      </c>
      <c r="L49" s="1">
        <v>4164381.0526315798</v>
      </c>
      <c r="M49" s="1">
        <v>4164381.0526315798</v>
      </c>
      <c r="N49" s="1">
        <v>4164381.0526315798</v>
      </c>
      <c r="O49" s="1">
        <v>4164381.0526315798</v>
      </c>
      <c r="P49" s="1">
        <v>4164381.0526315798</v>
      </c>
      <c r="Q49" s="1">
        <v>4164381.0526315798</v>
      </c>
      <c r="R49" s="1">
        <v>4050616.3157894802</v>
      </c>
      <c r="S49" s="1">
        <v>4050616.3157894802</v>
      </c>
      <c r="T49" s="1">
        <v>4050616.3157894802</v>
      </c>
      <c r="U49" s="1">
        <v>4050616.3157894802</v>
      </c>
      <c r="V49" s="1">
        <v>4050616.3157894802</v>
      </c>
      <c r="W49" s="1">
        <v>1273657.8947368399</v>
      </c>
      <c r="X49" s="1">
        <v>1273657.8947368399</v>
      </c>
      <c r="Y49" s="1">
        <v>1273657.8947368399</v>
      </c>
      <c r="Z49" s="1">
        <v>1273657.8947368399</v>
      </c>
      <c r="AA49" s="1">
        <v>1273657.8947368399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2">
        <f t="shared" si="17"/>
        <v>89087086.842105299</v>
      </c>
      <c r="AK49" s="1">
        <f t="shared" si="18"/>
        <v>39452506.359942034</v>
      </c>
    </row>
    <row r="50" spans="1:37" x14ac:dyDescent="0.25">
      <c r="A50" t="s">
        <v>6</v>
      </c>
      <c r="B50" s="1">
        <v>0</v>
      </c>
      <c r="C50" s="1">
        <v>7.3324857274534896</v>
      </c>
      <c r="D50" s="1">
        <v>7.3324857274534896</v>
      </c>
      <c r="E50" s="1">
        <v>7.3324857274534896</v>
      </c>
      <c r="F50" s="1">
        <v>7.3324857274534896</v>
      </c>
      <c r="G50" s="1">
        <v>7.3324857274534896</v>
      </c>
      <c r="H50" s="1">
        <v>7.3324857274534896</v>
      </c>
      <c r="I50" s="1">
        <v>7.3324857274534896</v>
      </c>
      <c r="J50" s="1">
        <v>7.3324857274534896</v>
      </c>
      <c r="K50" s="1">
        <v>7.3324857274534896</v>
      </c>
      <c r="L50" s="1">
        <v>7.3324857274534896</v>
      </c>
      <c r="M50" s="1">
        <v>7.3324857274534896</v>
      </c>
      <c r="N50" s="1">
        <v>7.3324857274534896</v>
      </c>
      <c r="O50" s="1">
        <v>7.3324857274534896</v>
      </c>
      <c r="P50" s="1">
        <v>7.3324857274534896</v>
      </c>
      <c r="Q50" s="1">
        <v>7.3324857274534896</v>
      </c>
      <c r="R50" s="1">
        <v>7.1317789078081599</v>
      </c>
      <c r="S50" s="1">
        <v>7.1317789078081599</v>
      </c>
      <c r="T50" s="1">
        <v>7.1317789078081599</v>
      </c>
      <c r="U50" s="1">
        <v>7.1317789078081599</v>
      </c>
      <c r="V50" s="1">
        <v>7.1317789078081599</v>
      </c>
      <c r="W50" s="1">
        <v>2.2416733064049201</v>
      </c>
      <c r="X50" s="1">
        <v>2.2416733064049201</v>
      </c>
      <c r="Y50" s="1">
        <v>2.2416733064049201</v>
      </c>
      <c r="Z50" s="1">
        <v>2.2416733064049201</v>
      </c>
      <c r="AA50" s="1">
        <v>2.2416733064049201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2">
        <f t="shared" si="17"/>
        <v>156.8545469828677</v>
      </c>
      <c r="AK50" s="1">
        <f t="shared" si="18"/>
        <v>69.46523728719589</v>
      </c>
    </row>
    <row r="51" spans="1:37" x14ac:dyDescent="0.25">
      <c r="A51" t="s">
        <v>7</v>
      </c>
      <c r="B51" s="1">
        <v>0</v>
      </c>
      <c r="C51" s="1">
        <v>9.8258939937660605E-2</v>
      </c>
      <c r="D51" s="1">
        <v>9.8258939937660605E-2</v>
      </c>
      <c r="E51" s="1">
        <v>9.8258939937660605E-2</v>
      </c>
      <c r="F51" s="1">
        <v>9.8258939937660605E-2</v>
      </c>
      <c r="G51" s="1">
        <v>9.8258939937660605E-2</v>
      </c>
      <c r="H51" s="1">
        <v>9.8258939937660605E-2</v>
      </c>
      <c r="I51" s="1">
        <v>9.8258939937660605E-2</v>
      </c>
      <c r="J51" s="1">
        <v>9.8258939937660605E-2</v>
      </c>
      <c r="K51" s="1">
        <v>9.8258939937660605E-2</v>
      </c>
      <c r="L51" s="1">
        <v>9.8258939937660605E-2</v>
      </c>
      <c r="M51" s="1">
        <v>9.8258939937660605E-2</v>
      </c>
      <c r="N51" s="1">
        <v>9.8258939937660605E-2</v>
      </c>
      <c r="O51" s="1">
        <v>9.8258939937660605E-2</v>
      </c>
      <c r="P51" s="1">
        <v>9.8258939937660605E-2</v>
      </c>
      <c r="Q51" s="1">
        <v>9.8258939937660605E-2</v>
      </c>
      <c r="R51" s="1">
        <v>9.5522629922765806E-2</v>
      </c>
      <c r="S51" s="1">
        <v>9.5522629922765806E-2</v>
      </c>
      <c r="T51" s="1">
        <v>9.5522629922765806E-2</v>
      </c>
      <c r="U51" s="1">
        <v>9.5522629922765806E-2</v>
      </c>
      <c r="V51" s="1">
        <v>9.5522629922765806E-2</v>
      </c>
      <c r="W51" s="1">
        <v>3.0251698214513099E-2</v>
      </c>
      <c r="X51" s="1">
        <v>3.0251698214513099E-2</v>
      </c>
      <c r="Y51" s="1">
        <v>3.0251698214513099E-2</v>
      </c>
      <c r="Z51" s="1">
        <v>3.0251698214513099E-2</v>
      </c>
      <c r="AA51" s="1">
        <v>3.0251698214513099E-2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2">
        <f t="shared" si="17"/>
        <v>2.1027557397513035</v>
      </c>
      <c r="AK51" s="1">
        <f t="shared" si="18"/>
        <v>0.93098835323048967</v>
      </c>
    </row>
    <row r="52" spans="1:37" x14ac:dyDescent="0.25">
      <c r="A52" t="s">
        <v>8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2">
        <f t="shared" si="17"/>
        <v>0</v>
      </c>
      <c r="AK52" s="1">
        <f t="shared" si="18"/>
        <v>0</v>
      </c>
    </row>
    <row r="53" spans="1:37" x14ac:dyDescent="0.25">
      <c r="A53" t="s">
        <v>9</v>
      </c>
      <c r="B53" s="1">
        <v>0</v>
      </c>
      <c r="C53" s="1">
        <v>3.5676873874534398</v>
      </c>
      <c r="D53" s="1">
        <v>3.5676873874534398</v>
      </c>
      <c r="E53" s="1">
        <v>3.5676873874534398</v>
      </c>
      <c r="F53" s="1">
        <v>3.5676873874534398</v>
      </c>
      <c r="G53" s="1">
        <v>3.5676873874534398</v>
      </c>
      <c r="H53" s="1">
        <v>3.5676873874534398</v>
      </c>
      <c r="I53" s="1">
        <v>3.5676873874534398</v>
      </c>
      <c r="J53" s="1">
        <v>3.5676873874534398</v>
      </c>
      <c r="K53" s="1">
        <v>3.5676873874534398</v>
      </c>
      <c r="L53" s="1">
        <v>3.5676873874534398</v>
      </c>
      <c r="M53" s="1">
        <v>3.5676873874534398</v>
      </c>
      <c r="N53" s="1">
        <v>3.5676873874534398</v>
      </c>
      <c r="O53" s="1">
        <v>3.5676873874534398</v>
      </c>
      <c r="P53" s="1">
        <v>3.5676873874534398</v>
      </c>
      <c r="Q53" s="1">
        <v>3.5676873874534398</v>
      </c>
      <c r="R53" s="1">
        <v>3.4699850278081099</v>
      </c>
      <c r="S53" s="1">
        <v>3.4699850278081099</v>
      </c>
      <c r="T53" s="1">
        <v>3.4699850278081099</v>
      </c>
      <c r="U53" s="1">
        <v>3.4699850278081099</v>
      </c>
      <c r="V53" s="1">
        <v>3.4699850278081099</v>
      </c>
      <c r="W53" s="1">
        <v>1.0909188264048999</v>
      </c>
      <c r="X53" s="1">
        <v>1.0909188264048999</v>
      </c>
      <c r="Y53" s="1">
        <v>1.0909188264048999</v>
      </c>
      <c r="Z53" s="1">
        <v>1.0909188264048999</v>
      </c>
      <c r="AA53" s="1">
        <v>1.0909188264048999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2">
        <f t="shared" si="17"/>
        <v>76.319830082866645</v>
      </c>
      <c r="AK53" s="1">
        <f t="shared" si="18"/>
        <v>33.799060847888377</v>
      </c>
    </row>
    <row r="54" spans="1:37" x14ac:dyDescent="0.25">
      <c r="A54" t="s">
        <v>10</v>
      </c>
      <c r="B54" s="1">
        <v>0</v>
      </c>
      <c r="C54" s="1">
        <v>90</v>
      </c>
      <c r="D54" s="1">
        <v>90</v>
      </c>
      <c r="E54" s="1">
        <v>90</v>
      </c>
      <c r="F54" s="1">
        <v>90</v>
      </c>
      <c r="G54" s="1">
        <v>90</v>
      </c>
      <c r="H54" s="1">
        <v>90</v>
      </c>
      <c r="I54" s="1">
        <v>90</v>
      </c>
      <c r="J54" s="1">
        <v>90</v>
      </c>
      <c r="K54" s="1">
        <v>90</v>
      </c>
      <c r="L54" s="1">
        <v>90</v>
      </c>
      <c r="M54" s="1">
        <v>90</v>
      </c>
      <c r="N54" s="1">
        <v>90</v>
      </c>
      <c r="O54" s="1">
        <v>90</v>
      </c>
      <c r="P54" s="1">
        <v>90</v>
      </c>
      <c r="Q54" s="1">
        <v>90</v>
      </c>
      <c r="R54" s="1">
        <v>81</v>
      </c>
      <c r="S54" s="1">
        <v>81</v>
      </c>
      <c r="T54" s="1">
        <v>81</v>
      </c>
      <c r="U54" s="1">
        <v>81</v>
      </c>
      <c r="V54" s="1">
        <v>81</v>
      </c>
      <c r="W54" s="1">
        <v>17</v>
      </c>
      <c r="X54" s="1">
        <v>17</v>
      </c>
      <c r="Y54" s="1">
        <v>17</v>
      </c>
      <c r="Z54" s="1">
        <v>17</v>
      </c>
      <c r="AA54" s="1">
        <v>17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2">
        <f t="shared" si="17"/>
        <v>1840</v>
      </c>
      <c r="AK54" s="1">
        <f t="shared" si="18"/>
        <v>835.98777826141975</v>
      </c>
    </row>
    <row r="55" spans="1:37" x14ac:dyDescent="0.25">
      <c r="A55" t="s">
        <v>11</v>
      </c>
      <c r="B55" s="1">
        <v>0</v>
      </c>
      <c r="C55" s="1">
        <v>90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2">
        <f t="shared" si="17"/>
        <v>90</v>
      </c>
      <c r="AK55" s="1">
        <f t="shared" si="18"/>
        <v>77.46143988887691</v>
      </c>
    </row>
    <row r="56" spans="1:37" x14ac:dyDescent="0.25">
      <c r="A56" t="s">
        <v>12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2">
        <f t="shared" si="17"/>
        <v>0</v>
      </c>
      <c r="AK56" s="1">
        <f t="shared" si="18"/>
        <v>0</v>
      </c>
    </row>
    <row r="57" spans="1:37" x14ac:dyDescent="0.25">
      <c r="AK57" s="1"/>
    </row>
    <row r="58" spans="1:37" x14ac:dyDescent="0.25">
      <c r="A58" t="s">
        <v>16</v>
      </c>
      <c r="AK58" s="1"/>
    </row>
    <row r="59" spans="1:37" x14ac:dyDescent="0.25">
      <c r="A59" t="s">
        <v>1</v>
      </c>
      <c r="B59" s="1">
        <v>0</v>
      </c>
      <c r="C59" s="1">
        <v>22751.320327405123</v>
      </c>
      <c r="D59" s="1">
        <v>22751.320327405123</v>
      </c>
      <c r="E59" s="1">
        <v>22751.320327405123</v>
      </c>
      <c r="F59" s="1">
        <v>22751.320327405123</v>
      </c>
      <c r="G59" s="1">
        <v>22751.320327405123</v>
      </c>
      <c r="H59" s="1">
        <v>22751.320327405123</v>
      </c>
      <c r="I59" s="1">
        <v>22751.320327405123</v>
      </c>
      <c r="J59" s="1">
        <v>22751.320327405123</v>
      </c>
      <c r="K59" s="1">
        <v>22751.320327405123</v>
      </c>
      <c r="L59" s="1">
        <v>22751.320327405123</v>
      </c>
      <c r="M59" s="1">
        <v>17881.00710747125</v>
      </c>
      <c r="N59" s="1">
        <v>17881.00710747125</v>
      </c>
      <c r="O59" s="1">
        <v>17881.00710747125</v>
      </c>
      <c r="P59" s="1">
        <v>17881.00710747125</v>
      </c>
      <c r="Q59" s="1">
        <v>17881.00710747125</v>
      </c>
      <c r="R59" s="1">
        <v>17881.00710747125</v>
      </c>
      <c r="S59" s="1">
        <v>17881.00710747125</v>
      </c>
      <c r="T59" s="1">
        <v>17881.00710747125</v>
      </c>
      <c r="U59" s="1">
        <v>17881.00710747125</v>
      </c>
      <c r="V59" s="1">
        <v>17881.00710747125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2">
        <f>SUM(B59:AI59)</f>
        <v>406323.27434876357</v>
      </c>
      <c r="AK59" s="1">
        <f>NPV($AM$1,B59:AI59)</f>
        <v>196055.47679595009</v>
      </c>
    </row>
    <row r="60" spans="1:37" x14ac:dyDescent="0.25">
      <c r="A60" t="s">
        <v>2</v>
      </c>
      <c r="B60" s="1">
        <v>0</v>
      </c>
      <c r="C60" s="1">
        <v>49.712879725141178</v>
      </c>
      <c r="D60" s="1">
        <v>49.712879725141178</v>
      </c>
      <c r="E60" s="1">
        <v>49.712879725141178</v>
      </c>
      <c r="F60" s="1">
        <v>49.712879725141178</v>
      </c>
      <c r="G60" s="1">
        <v>49.712879725141178</v>
      </c>
      <c r="H60" s="1">
        <v>49.712879725141178</v>
      </c>
      <c r="I60" s="1">
        <v>49.712879725141178</v>
      </c>
      <c r="J60" s="1">
        <v>49.712879725141178</v>
      </c>
      <c r="K60" s="1">
        <v>49.712879725141178</v>
      </c>
      <c r="L60" s="1">
        <v>49.712879725141178</v>
      </c>
      <c r="M60" s="1">
        <v>49.712879725141178</v>
      </c>
      <c r="N60" s="1">
        <v>49.712879725141178</v>
      </c>
      <c r="O60" s="1">
        <v>49.712879725141178</v>
      </c>
      <c r="P60" s="1">
        <v>49.712879725141178</v>
      </c>
      <c r="Q60" s="1">
        <v>49.712879725141178</v>
      </c>
      <c r="R60" s="1">
        <v>49.712879725141178</v>
      </c>
      <c r="S60" s="1">
        <v>49.712879725141178</v>
      </c>
      <c r="T60" s="1">
        <v>49.712879725141178</v>
      </c>
      <c r="U60" s="1">
        <v>49.712879725141178</v>
      </c>
      <c r="V60" s="1">
        <v>49.712879725141178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2">
        <f t="shared" ref="AJ60:AJ70" si="19">SUM(B60:AI60)</f>
        <v>994.25759450282374</v>
      </c>
      <c r="AK60" s="1">
        <f t="shared" ref="AK60:AK70" si="20">NPV($AM$1,B60:AI60)</f>
        <v>459.97891889887637</v>
      </c>
    </row>
    <row r="61" spans="1:37" x14ac:dyDescent="0.25">
      <c r="A61" t="s">
        <v>3</v>
      </c>
      <c r="B61" s="1">
        <v>0</v>
      </c>
      <c r="C61" s="1">
        <v>204.76188294664581</v>
      </c>
      <c r="D61" s="1">
        <v>204.76188294664581</v>
      </c>
      <c r="E61" s="1">
        <v>204.76188294664581</v>
      </c>
      <c r="F61" s="1">
        <v>204.76188294664581</v>
      </c>
      <c r="G61" s="1">
        <v>204.76188294664581</v>
      </c>
      <c r="H61" s="1">
        <v>204.76188294664581</v>
      </c>
      <c r="I61" s="1">
        <v>204.76188294664581</v>
      </c>
      <c r="J61" s="1">
        <v>204.76188294664581</v>
      </c>
      <c r="K61" s="1">
        <v>204.76188294664581</v>
      </c>
      <c r="L61" s="1">
        <v>204.76188294664581</v>
      </c>
      <c r="M61" s="1">
        <v>160.9290639672414</v>
      </c>
      <c r="N61" s="1">
        <v>160.9290639672414</v>
      </c>
      <c r="O61" s="1">
        <v>160.9290639672414</v>
      </c>
      <c r="P61" s="1">
        <v>160.9290639672414</v>
      </c>
      <c r="Q61" s="1">
        <v>160.9290639672414</v>
      </c>
      <c r="R61" s="1">
        <v>160.9290639672414</v>
      </c>
      <c r="S61" s="1">
        <v>160.9290639672414</v>
      </c>
      <c r="T61" s="1">
        <v>160.9290639672414</v>
      </c>
      <c r="U61" s="1">
        <v>160.9290639672414</v>
      </c>
      <c r="V61" s="1">
        <v>160.9290639672414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2">
        <f t="shared" si="19"/>
        <v>3656.9094691388709</v>
      </c>
      <c r="AK61" s="1">
        <f t="shared" si="20"/>
        <v>1764.4992911635495</v>
      </c>
    </row>
    <row r="62" spans="1:37" x14ac:dyDescent="0.25">
      <c r="A62" t="s">
        <v>4</v>
      </c>
      <c r="B62" s="1">
        <v>0</v>
      </c>
      <c r="C62" s="1">
        <v>88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80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2">
        <f t="shared" si="19"/>
        <v>168</v>
      </c>
      <c r="AK62" s="1">
        <f t="shared" si="20"/>
        <v>108.25990884721173</v>
      </c>
    </row>
    <row r="63" spans="1:37" x14ac:dyDescent="0.25">
      <c r="A63" t="s">
        <v>5</v>
      </c>
      <c r="B63" s="1">
        <v>0</v>
      </c>
      <c r="C63" s="1">
        <v>211368.4210526305</v>
      </c>
      <c r="D63" s="1">
        <v>211368.4210526305</v>
      </c>
      <c r="E63" s="1">
        <v>211368.4210526305</v>
      </c>
      <c r="F63" s="1">
        <v>211368.4210526305</v>
      </c>
      <c r="G63" s="1">
        <v>211368.4210526305</v>
      </c>
      <c r="H63" s="1">
        <v>211368.4210526305</v>
      </c>
      <c r="I63" s="1">
        <v>211368.4210526305</v>
      </c>
      <c r="J63" s="1">
        <v>211368.4210526305</v>
      </c>
      <c r="K63" s="1">
        <v>211368.4210526305</v>
      </c>
      <c r="L63" s="1">
        <v>211368.4210526305</v>
      </c>
      <c r="M63" s="1">
        <v>211368.4210526305</v>
      </c>
      <c r="N63" s="1">
        <v>211368.4210526305</v>
      </c>
      <c r="O63" s="1">
        <v>211368.4210526305</v>
      </c>
      <c r="P63" s="1">
        <v>211368.4210526305</v>
      </c>
      <c r="Q63" s="1">
        <v>211368.4210526305</v>
      </c>
      <c r="R63" s="1">
        <v>211368.4210526305</v>
      </c>
      <c r="S63" s="1">
        <v>211368.4210526305</v>
      </c>
      <c r="T63" s="1">
        <v>211368.4210526305</v>
      </c>
      <c r="U63" s="1">
        <v>211368.4210526305</v>
      </c>
      <c r="V63" s="1">
        <v>211368.4210526305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2">
        <f t="shared" si="19"/>
        <v>4227368.4210526096</v>
      </c>
      <c r="AK63" s="1">
        <f t="shared" si="20"/>
        <v>1955730.9562974703</v>
      </c>
    </row>
    <row r="64" spans="1:37" x14ac:dyDescent="0.25">
      <c r="A64" t="s">
        <v>6</v>
      </c>
      <c r="B64" s="1">
        <v>0</v>
      </c>
      <c r="C64" s="1">
        <v>1.1088395079428532E-2</v>
      </c>
      <c r="D64" s="1">
        <v>1.1088395079428532E-2</v>
      </c>
      <c r="E64" s="1">
        <v>1.1088395079428532E-2</v>
      </c>
      <c r="F64" s="1">
        <v>1.1088395079428532E-2</v>
      </c>
      <c r="G64" s="1">
        <v>1.1088395079428532E-2</v>
      </c>
      <c r="H64" s="1">
        <v>1.1088395079428532E-2</v>
      </c>
      <c r="I64" s="1">
        <v>1.1088395079428532E-2</v>
      </c>
      <c r="J64" s="1">
        <v>1.1088395079428532E-2</v>
      </c>
      <c r="K64" s="1">
        <v>1.1088395079428532E-2</v>
      </c>
      <c r="L64" s="1">
        <v>1.1088395079428532E-2</v>
      </c>
      <c r="M64" s="1">
        <v>7.3867086143446174E-3</v>
      </c>
      <c r="N64" s="1">
        <v>7.3867086143446174E-3</v>
      </c>
      <c r="O64" s="1">
        <v>7.3867086143446174E-3</v>
      </c>
      <c r="P64" s="1">
        <v>7.3867086143446174E-3</v>
      </c>
      <c r="Q64" s="1">
        <v>7.3867086143446174E-3</v>
      </c>
      <c r="R64" s="1">
        <v>7.3867086143446174E-3</v>
      </c>
      <c r="S64" s="1">
        <v>7.3867086143446174E-3</v>
      </c>
      <c r="T64" s="1">
        <v>7.3867086143446174E-3</v>
      </c>
      <c r="U64" s="1">
        <v>7.3867086143446174E-3</v>
      </c>
      <c r="V64" s="1">
        <v>7.3867086143446174E-3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2">
        <f t="shared" si="19"/>
        <v>0.18475103693773154</v>
      </c>
      <c r="AK64" s="1">
        <f t="shared" si="20"/>
        <v>9.1610481104153263E-2</v>
      </c>
    </row>
    <row r="65" spans="1:37" x14ac:dyDescent="0.25">
      <c r="A65" t="s">
        <v>7</v>
      </c>
      <c r="B65" s="1">
        <v>0</v>
      </c>
      <c r="C65" s="1">
        <v>-8.7861781341923013E-4</v>
      </c>
      <c r="D65" s="1">
        <v>-8.7861781341923013E-4</v>
      </c>
      <c r="E65" s="1">
        <v>-8.7861781341923013E-4</v>
      </c>
      <c r="F65" s="1">
        <v>-8.7861781341923013E-4</v>
      </c>
      <c r="G65" s="1">
        <v>-8.7861781341923013E-4</v>
      </c>
      <c r="H65" s="1">
        <v>-8.7861781341923013E-4</v>
      </c>
      <c r="I65" s="1">
        <v>-8.7861781341923013E-4</v>
      </c>
      <c r="J65" s="1">
        <v>-8.7861781341923013E-4</v>
      </c>
      <c r="K65" s="1">
        <v>-8.7861781341923013E-4</v>
      </c>
      <c r="L65" s="1">
        <v>-8.7861781341923013E-4</v>
      </c>
      <c r="M65" s="1">
        <v>-1.3909060520694669E-3</v>
      </c>
      <c r="N65" s="1">
        <v>-1.3909060520694669E-3</v>
      </c>
      <c r="O65" s="1">
        <v>-1.3909060520694669E-3</v>
      </c>
      <c r="P65" s="1">
        <v>-1.3909060520694669E-3</v>
      </c>
      <c r="Q65" s="1">
        <v>-1.3909060520694669E-3</v>
      </c>
      <c r="R65" s="1">
        <v>-1.3909060520694669E-3</v>
      </c>
      <c r="S65" s="1">
        <v>-1.3909060520694669E-3</v>
      </c>
      <c r="T65" s="1">
        <v>-1.3909060520694669E-3</v>
      </c>
      <c r="U65" s="1">
        <v>-1.3909060520694669E-3</v>
      </c>
      <c r="V65" s="1">
        <v>-1.3909060520694669E-3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2">
        <f t="shared" si="19"/>
        <v>-2.2695238654886978E-2</v>
      </c>
      <c r="AK65" s="1">
        <f t="shared" si="20"/>
        <v>-9.6501556689874077E-3</v>
      </c>
    </row>
    <row r="66" spans="1:37" x14ac:dyDescent="0.25">
      <c r="A66" t="s">
        <v>8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2">
        <f t="shared" si="19"/>
        <v>0</v>
      </c>
      <c r="AK66" s="1">
        <f t="shared" si="20"/>
        <v>0</v>
      </c>
    </row>
    <row r="67" spans="1:37" x14ac:dyDescent="0.25">
      <c r="A67" t="s">
        <v>9</v>
      </c>
      <c r="B67" s="1">
        <v>0</v>
      </c>
      <c r="C67" s="1">
        <v>2.4127192504925801E-2</v>
      </c>
      <c r="D67" s="1">
        <v>2.4127192504925801E-2</v>
      </c>
      <c r="E67" s="1">
        <v>2.4127192504925801E-2</v>
      </c>
      <c r="F67" s="1">
        <v>2.4127192504925801E-2</v>
      </c>
      <c r="G67" s="1">
        <v>2.4127192504925801E-2</v>
      </c>
      <c r="H67" s="1">
        <v>2.4127192504925801E-2</v>
      </c>
      <c r="I67" s="1">
        <v>2.4127192504925801E-2</v>
      </c>
      <c r="J67" s="1">
        <v>2.4127192504925801E-2</v>
      </c>
      <c r="K67" s="1">
        <v>2.4127192504925801E-2</v>
      </c>
      <c r="L67" s="1">
        <v>2.4127192504925801E-2</v>
      </c>
      <c r="M67" s="1">
        <v>1.7634326162824142E-2</v>
      </c>
      <c r="N67" s="1">
        <v>1.7634326162824142E-2</v>
      </c>
      <c r="O67" s="1">
        <v>1.7634326162824142E-2</v>
      </c>
      <c r="P67" s="1">
        <v>1.7634326162824142E-2</v>
      </c>
      <c r="Q67" s="1">
        <v>1.7634326162824142E-2</v>
      </c>
      <c r="R67" s="1">
        <v>1.7634326162824142E-2</v>
      </c>
      <c r="S67" s="1">
        <v>1.7634326162824142E-2</v>
      </c>
      <c r="T67" s="1">
        <v>1.7634326162824142E-2</v>
      </c>
      <c r="U67" s="1">
        <v>1.7634326162824142E-2</v>
      </c>
      <c r="V67" s="1">
        <v>1.7634326162824142E-2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2">
        <f t="shared" si="19"/>
        <v>0.41761518667749919</v>
      </c>
      <c r="AK67" s="1">
        <f t="shared" si="20"/>
        <v>0.20397001054308658</v>
      </c>
    </row>
    <row r="68" spans="1:37" x14ac:dyDescent="0.25">
      <c r="A68" t="s">
        <v>10</v>
      </c>
      <c r="B68" s="1">
        <v>0</v>
      </c>
      <c r="C68" s="1">
        <v>120</v>
      </c>
      <c r="D68" s="1">
        <v>120</v>
      </c>
      <c r="E68" s="1">
        <v>120</v>
      </c>
      <c r="F68" s="1">
        <v>120</v>
      </c>
      <c r="G68" s="1">
        <v>120</v>
      </c>
      <c r="H68" s="1">
        <v>120</v>
      </c>
      <c r="I68" s="1">
        <v>120</v>
      </c>
      <c r="J68" s="1">
        <v>120</v>
      </c>
      <c r="K68" s="1">
        <v>120</v>
      </c>
      <c r="L68" s="1">
        <v>120</v>
      </c>
      <c r="M68" s="1">
        <v>120</v>
      </c>
      <c r="N68" s="1">
        <v>120</v>
      </c>
      <c r="O68" s="1">
        <v>120</v>
      </c>
      <c r="P68" s="1">
        <v>120</v>
      </c>
      <c r="Q68" s="1">
        <v>120</v>
      </c>
      <c r="R68" s="1">
        <v>120</v>
      </c>
      <c r="S68" s="1">
        <v>120</v>
      </c>
      <c r="T68" s="1">
        <v>120</v>
      </c>
      <c r="U68" s="1">
        <v>120</v>
      </c>
      <c r="V68" s="1">
        <v>120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2">
        <f t="shared" si="19"/>
        <v>2400</v>
      </c>
      <c r="AK68" s="1">
        <f t="shared" si="20"/>
        <v>1110.3253437147046</v>
      </c>
    </row>
    <row r="69" spans="1:37" x14ac:dyDescent="0.25">
      <c r="A69" t="s">
        <v>11</v>
      </c>
      <c r="B69" s="1">
        <v>0</v>
      </c>
      <c r="C69" s="1">
        <v>120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2">
        <f t="shared" si="19"/>
        <v>120</v>
      </c>
      <c r="AK69" s="1">
        <f t="shared" si="20"/>
        <v>103.28191985183587</v>
      </c>
    </row>
    <row r="70" spans="1:37" x14ac:dyDescent="0.25">
      <c r="A70" t="s">
        <v>12</v>
      </c>
      <c r="B70" s="1">
        <v>0</v>
      </c>
      <c r="C70" s="1">
        <v>903323.08025688003</v>
      </c>
      <c r="D70" s="1">
        <v>903323.08025688003</v>
      </c>
      <c r="E70" s="1">
        <v>903323.08025688003</v>
      </c>
      <c r="F70" s="1">
        <v>903323.08025688003</v>
      </c>
      <c r="G70" s="1">
        <v>903323.08025688003</v>
      </c>
      <c r="H70" s="1">
        <v>903323.08025688003</v>
      </c>
      <c r="I70" s="1">
        <v>903323.08025688003</v>
      </c>
      <c r="J70" s="1">
        <v>903323.08025688003</v>
      </c>
      <c r="K70" s="1">
        <v>903323.08025688003</v>
      </c>
      <c r="L70" s="1">
        <v>903323.08025688003</v>
      </c>
      <c r="M70" s="1">
        <v>903323.08025688003</v>
      </c>
      <c r="N70" s="1">
        <v>903323.08025688003</v>
      </c>
      <c r="O70" s="1">
        <v>903323.08025688003</v>
      </c>
      <c r="P70" s="1">
        <v>903323.08025688003</v>
      </c>
      <c r="Q70" s="1">
        <v>903323.08025688003</v>
      </c>
      <c r="R70" s="1">
        <v>903323.08025688003</v>
      </c>
      <c r="S70" s="1">
        <v>903323.08025688003</v>
      </c>
      <c r="T70" s="1">
        <v>903323.08025688003</v>
      </c>
      <c r="U70" s="1">
        <v>903323.08025688003</v>
      </c>
      <c r="V70" s="1">
        <v>903323.08025688003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2">
        <f t="shared" si="19"/>
        <v>18066461.605137594</v>
      </c>
      <c r="AK70" s="1">
        <f t="shared" si="20"/>
        <v>8358187.5797637179</v>
      </c>
    </row>
    <row r="71" spans="1:37" x14ac:dyDescent="0.25">
      <c r="AK71" s="1"/>
    </row>
    <row r="72" spans="1:37" x14ac:dyDescent="0.25">
      <c r="A72" t="s">
        <v>17</v>
      </c>
      <c r="AK72" s="1"/>
    </row>
    <row r="73" spans="1:37" x14ac:dyDescent="0.25">
      <c r="A73" t="s">
        <v>1</v>
      </c>
      <c r="B73" s="1">
        <v>0</v>
      </c>
      <c r="C73" s="1">
        <v>114425.4132016631</v>
      </c>
      <c r="D73" s="1">
        <v>114425.4132016631</v>
      </c>
      <c r="E73" s="1">
        <v>114425.4132016631</v>
      </c>
      <c r="F73" s="1">
        <v>114425.4132016631</v>
      </c>
      <c r="G73" s="1">
        <v>114425.4132016631</v>
      </c>
      <c r="H73" s="1">
        <v>114425.4132016631</v>
      </c>
      <c r="I73" s="1">
        <v>114425.4132016631</v>
      </c>
      <c r="J73" s="1">
        <v>114425.4132016631</v>
      </c>
      <c r="K73" s="1">
        <v>109961.6734438057</v>
      </c>
      <c r="L73" s="1">
        <v>109961.6734438057</v>
      </c>
      <c r="M73" s="1">
        <v>83446.529213036396</v>
      </c>
      <c r="N73" s="1">
        <v>83446.529213036396</v>
      </c>
      <c r="O73" s="1">
        <v>83446.529213036396</v>
      </c>
      <c r="P73" s="1">
        <v>83446.529213036396</v>
      </c>
      <c r="Q73" s="1">
        <v>83446.529213036396</v>
      </c>
      <c r="R73" s="1">
        <v>83446.529213036396</v>
      </c>
      <c r="S73" s="1">
        <v>68939.374999999898</v>
      </c>
      <c r="T73" s="1">
        <v>68939.374999999898</v>
      </c>
      <c r="U73" s="1">
        <v>68939.374999999898</v>
      </c>
      <c r="V73" s="1">
        <v>68939.374999999898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2">
        <f>SUM(B73:AI73)</f>
        <v>1911763.3277791345</v>
      </c>
      <c r="AK73" s="1">
        <f>NPV($AM$1,B73:AI73)</f>
        <v>949244.47633059823</v>
      </c>
    </row>
    <row r="74" spans="1:37" x14ac:dyDescent="0.25">
      <c r="A74" t="s">
        <v>2</v>
      </c>
      <c r="B74" s="1">
        <v>0</v>
      </c>
      <c r="C74" s="1">
        <v>261.13342767651528</v>
      </c>
      <c r="D74" s="1">
        <v>261.13342767651528</v>
      </c>
      <c r="E74" s="1">
        <v>261.13342767651528</v>
      </c>
      <c r="F74" s="1">
        <v>261.13342767651528</v>
      </c>
      <c r="G74" s="1">
        <v>261.13342767651528</v>
      </c>
      <c r="H74" s="1">
        <v>261.13342767651528</v>
      </c>
      <c r="I74" s="1">
        <v>261.13342767651528</v>
      </c>
      <c r="J74" s="1">
        <v>261.13342767651528</v>
      </c>
      <c r="K74" s="1">
        <v>261.13342767651528</v>
      </c>
      <c r="L74" s="1">
        <v>261.13342767651528</v>
      </c>
      <c r="M74" s="1">
        <v>261.13342767651528</v>
      </c>
      <c r="N74" s="1">
        <v>261.13342767651528</v>
      </c>
      <c r="O74" s="1">
        <v>261.13342767651528</v>
      </c>
      <c r="P74" s="1">
        <v>261.13342767651528</v>
      </c>
      <c r="Q74" s="1">
        <v>261.13342767651528</v>
      </c>
      <c r="R74" s="1">
        <v>261.13342767651528</v>
      </c>
      <c r="S74" s="1">
        <v>248.96383479258699</v>
      </c>
      <c r="T74" s="1">
        <v>248.96383479258699</v>
      </c>
      <c r="U74" s="1">
        <v>248.96383479258699</v>
      </c>
      <c r="V74" s="1">
        <v>248.96383479258699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2">
        <f t="shared" ref="AJ74:AJ84" si="21">SUM(B74:AI74)</f>
        <v>5173.9901819945899</v>
      </c>
      <c r="AK74" s="1">
        <f t="shared" ref="AK74:AK84" si="22">NPV($AM$1,B74:AI74)</f>
        <v>2404.8790796049962</v>
      </c>
    </row>
    <row r="75" spans="1:37" x14ac:dyDescent="0.25">
      <c r="A75" t="s">
        <v>3</v>
      </c>
      <c r="B75" s="1">
        <v>0</v>
      </c>
      <c r="C75" s="1">
        <v>1029.8287188149679</v>
      </c>
      <c r="D75" s="1">
        <v>1029.8287188149679</v>
      </c>
      <c r="E75" s="1">
        <v>1029.8287188149679</v>
      </c>
      <c r="F75" s="1">
        <v>1029.8287188149679</v>
      </c>
      <c r="G75" s="1">
        <v>1029.8287188149679</v>
      </c>
      <c r="H75" s="1">
        <v>1029.8287188149679</v>
      </c>
      <c r="I75" s="1">
        <v>1029.8287188149679</v>
      </c>
      <c r="J75" s="1">
        <v>1029.8287188149679</v>
      </c>
      <c r="K75" s="1">
        <v>989.65506099425204</v>
      </c>
      <c r="L75" s="1">
        <v>989.65506099425204</v>
      </c>
      <c r="M75" s="1">
        <v>751.01876291732799</v>
      </c>
      <c r="N75" s="1">
        <v>751.01876291732799</v>
      </c>
      <c r="O75" s="1">
        <v>751.01876291732799</v>
      </c>
      <c r="P75" s="1">
        <v>751.01876291732799</v>
      </c>
      <c r="Q75" s="1">
        <v>751.01876291732799</v>
      </c>
      <c r="R75" s="1">
        <v>751.01876291732799</v>
      </c>
      <c r="S75" s="1">
        <v>620.454374999999</v>
      </c>
      <c r="T75" s="1">
        <v>620.454374999999</v>
      </c>
      <c r="U75" s="1">
        <v>620.454374999999</v>
      </c>
      <c r="V75" s="1">
        <v>620.454374999999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2">
        <f t="shared" si="21"/>
        <v>17205.869950012213</v>
      </c>
      <c r="AK75" s="1">
        <f t="shared" si="22"/>
        <v>8543.2002869753887</v>
      </c>
    </row>
    <row r="76" spans="1:37" x14ac:dyDescent="0.25">
      <c r="A76" t="s">
        <v>4</v>
      </c>
      <c r="B76" s="1">
        <v>0</v>
      </c>
      <c r="C76" s="1">
        <v>6.4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2">
        <f t="shared" si="21"/>
        <v>6.4</v>
      </c>
      <c r="AK76" s="1">
        <f t="shared" si="22"/>
        <v>5.5083690587645799</v>
      </c>
    </row>
    <row r="77" spans="1:37" x14ac:dyDescent="0.25">
      <c r="A77" t="s">
        <v>5</v>
      </c>
      <c r="B77" s="1">
        <v>0</v>
      </c>
      <c r="C77" s="1">
        <v>996238.68421051512</v>
      </c>
      <c r="D77" s="1">
        <v>996238.68421051512</v>
      </c>
      <c r="E77" s="1">
        <v>996238.68421051512</v>
      </c>
      <c r="F77" s="1">
        <v>996238.68421051512</v>
      </c>
      <c r="G77" s="1">
        <v>996238.68421051512</v>
      </c>
      <c r="H77" s="1">
        <v>996238.68421051512</v>
      </c>
      <c r="I77" s="1">
        <v>996238.68421051512</v>
      </c>
      <c r="J77" s="1">
        <v>996238.68421051512</v>
      </c>
      <c r="K77" s="1">
        <v>996238.68421051512</v>
      </c>
      <c r="L77" s="1">
        <v>996238.68421051512</v>
      </c>
      <c r="M77" s="1">
        <v>996238.68421051512</v>
      </c>
      <c r="N77" s="1">
        <v>996238.68421051512</v>
      </c>
      <c r="O77" s="1">
        <v>996238.68421051512</v>
      </c>
      <c r="P77" s="1">
        <v>996238.68421051512</v>
      </c>
      <c r="Q77" s="1">
        <v>996238.68421051512</v>
      </c>
      <c r="R77" s="1">
        <v>996238.68421051512</v>
      </c>
      <c r="S77" s="1">
        <v>942967.89473683096</v>
      </c>
      <c r="T77" s="1">
        <v>942967.89473683096</v>
      </c>
      <c r="U77" s="1">
        <v>942967.89473683096</v>
      </c>
      <c r="V77" s="1">
        <v>942967.89473683096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2">
        <f t="shared" si="21"/>
        <v>19711690.526315559</v>
      </c>
      <c r="AK77" s="1">
        <f t="shared" si="22"/>
        <v>9168387.1772061456</v>
      </c>
    </row>
    <row r="78" spans="1:37" x14ac:dyDescent="0.25">
      <c r="A78" t="s">
        <v>6</v>
      </c>
      <c r="B78" s="1">
        <v>0</v>
      </c>
      <c r="C78" s="1">
        <v>0.1919536093470296</v>
      </c>
      <c r="D78" s="1">
        <v>0.1919536093470296</v>
      </c>
      <c r="E78" s="1">
        <v>0.1919536093470296</v>
      </c>
      <c r="F78" s="1">
        <v>0.1919536093470296</v>
      </c>
      <c r="G78" s="1">
        <v>0.1919536093470296</v>
      </c>
      <c r="H78" s="1">
        <v>0.1919536093470296</v>
      </c>
      <c r="I78" s="1">
        <v>0.1919536093470296</v>
      </c>
      <c r="J78" s="1">
        <v>0.1919536093470296</v>
      </c>
      <c r="K78" s="1">
        <v>0.17887485185650742</v>
      </c>
      <c r="L78" s="1">
        <v>0.17887485185650742</v>
      </c>
      <c r="M78" s="1">
        <v>0.13194304656804612</v>
      </c>
      <c r="N78" s="1">
        <v>0.13194304656804612</v>
      </c>
      <c r="O78" s="1">
        <v>0.13194304656804612</v>
      </c>
      <c r="P78" s="1">
        <v>0.13194304656804612</v>
      </c>
      <c r="Q78" s="1">
        <v>0.13194304656804612</v>
      </c>
      <c r="R78" s="1">
        <v>0.13194304656804612</v>
      </c>
      <c r="S78" s="1">
        <v>9.0955751122221706E-2</v>
      </c>
      <c r="T78" s="1">
        <v>9.0955751122221706E-2</v>
      </c>
      <c r="U78" s="1">
        <v>9.0955751122221706E-2</v>
      </c>
      <c r="V78" s="1">
        <v>9.0955751122221706E-2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2">
        <f t="shared" si="21"/>
        <v>3.0488598623864149</v>
      </c>
      <c r="AK78" s="1">
        <f t="shared" si="22"/>
        <v>1.547959376712416</v>
      </c>
    </row>
    <row r="79" spans="1:37" x14ac:dyDescent="0.25">
      <c r="A79" t="s">
        <v>7</v>
      </c>
      <c r="B79" s="1">
        <v>0</v>
      </c>
      <c r="C79" s="1">
        <v>1.7138897119212501E-2</v>
      </c>
      <c r="D79" s="1">
        <v>1.7138897119212501E-2</v>
      </c>
      <c r="E79" s="1">
        <v>1.7138897119212501E-2</v>
      </c>
      <c r="F79" s="1">
        <v>1.7138897119212501E-2</v>
      </c>
      <c r="G79" s="1">
        <v>1.7138897119212501E-2</v>
      </c>
      <c r="H79" s="1">
        <v>1.7138897119212501E-2</v>
      </c>
      <c r="I79" s="1">
        <v>1.7138897119212501E-2</v>
      </c>
      <c r="J79" s="1">
        <v>1.7138897119212501E-2</v>
      </c>
      <c r="K79" s="1">
        <v>1.6384525100134599E-2</v>
      </c>
      <c r="L79" s="1">
        <v>1.6384525100134599E-2</v>
      </c>
      <c r="M79" s="1">
        <v>7.7405880809038909E-3</v>
      </c>
      <c r="N79" s="1">
        <v>7.7405880809038909E-3</v>
      </c>
      <c r="O79" s="1">
        <v>7.7405880809038909E-3</v>
      </c>
      <c r="P79" s="1">
        <v>7.7405880809038909E-3</v>
      </c>
      <c r="Q79" s="1">
        <v>7.7405880809038909E-3</v>
      </c>
      <c r="R79" s="1">
        <v>7.7405880809038909E-3</v>
      </c>
      <c r="S79" s="1">
        <v>6.0897334335457904E-3</v>
      </c>
      <c r="T79" s="1">
        <v>6.0897334335457904E-3</v>
      </c>
      <c r="U79" s="1">
        <v>6.0897334335457904E-3</v>
      </c>
      <c r="V79" s="1">
        <v>6.0897334335457904E-3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2">
        <f t="shared" si="21"/>
        <v>0.24068268937357573</v>
      </c>
      <c r="AK79" s="1">
        <f t="shared" si="22"/>
        <v>0.12846398671691786</v>
      </c>
    </row>
    <row r="80" spans="1:37" x14ac:dyDescent="0.25">
      <c r="A80" t="s">
        <v>8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2">
        <f t="shared" si="21"/>
        <v>0</v>
      </c>
      <c r="AK80" s="1">
        <f t="shared" si="22"/>
        <v>0</v>
      </c>
    </row>
    <row r="81" spans="1:37" x14ac:dyDescent="0.25">
      <c r="A81" t="s">
        <v>9</v>
      </c>
      <c r="B81" s="1">
        <v>0</v>
      </c>
      <c r="C81" s="1">
        <v>0.13925246589588622</v>
      </c>
      <c r="D81" s="1">
        <v>0.13925246589588622</v>
      </c>
      <c r="E81" s="1">
        <v>0.13925246589588622</v>
      </c>
      <c r="F81" s="1">
        <v>0.13925246589588622</v>
      </c>
      <c r="G81" s="1">
        <v>0.13925246589588622</v>
      </c>
      <c r="H81" s="1">
        <v>0.13925246589588622</v>
      </c>
      <c r="I81" s="1">
        <v>0.13925246589588622</v>
      </c>
      <c r="J81" s="1">
        <v>0.13925246589588622</v>
      </c>
      <c r="K81" s="1">
        <v>0.1385739774526919</v>
      </c>
      <c r="L81" s="1">
        <v>0.1385739774526919</v>
      </c>
      <c r="M81" s="1">
        <v>9.1642172164230595E-2</v>
      </c>
      <c r="N81" s="1">
        <v>9.1642172164230595E-2</v>
      </c>
      <c r="O81" s="1">
        <v>9.1642172164230595E-2</v>
      </c>
      <c r="P81" s="1">
        <v>9.1642172164230595E-2</v>
      </c>
      <c r="Q81" s="1">
        <v>9.1642172164230595E-2</v>
      </c>
      <c r="R81" s="1">
        <v>9.1642172164230595E-2</v>
      </c>
      <c r="S81" s="1">
        <v>9.0955751122221706E-2</v>
      </c>
      <c r="T81" s="1">
        <v>9.0955751122221706E-2</v>
      </c>
      <c r="U81" s="1">
        <v>9.0955751122221706E-2</v>
      </c>
      <c r="V81" s="1">
        <v>9.0955751122221706E-2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2">
        <f t="shared" si="21"/>
        <v>2.3048437195467448</v>
      </c>
      <c r="AK81" s="1">
        <f t="shared" si="22"/>
        <v>1.1458915367840092</v>
      </c>
    </row>
    <row r="82" spans="1:37" x14ac:dyDescent="0.25">
      <c r="A82" t="s">
        <v>10</v>
      </c>
      <c r="B82" s="1">
        <v>0</v>
      </c>
      <c r="C82" s="1">
        <v>58</v>
      </c>
      <c r="D82" s="1">
        <v>58</v>
      </c>
      <c r="E82" s="1">
        <v>58</v>
      </c>
      <c r="F82" s="1">
        <v>58</v>
      </c>
      <c r="G82" s="1">
        <v>58</v>
      </c>
      <c r="H82" s="1">
        <v>58</v>
      </c>
      <c r="I82" s="1">
        <v>58</v>
      </c>
      <c r="J82" s="1">
        <v>58</v>
      </c>
      <c r="K82" s="1">
        <v>58</v>
      </c>
      <c r="L82" s="1">
        <v>58</v>
      </c>
      <c r="M82" s="1">
        <v>58</v>
      </c>
      <c r="N82" s="1">
        <v>58</v>
      </c>
      <c r="O82" s="1">
        <v>58</v>
      </c>
      <c r="P82" s="1">
        <v>58</v>
      </c>
      <c r="Q82" s="1">
        <v>58</v>
      </c>
      <c r="R82" s="1">
        <v>58</v>
      </c>
      <c r="S82" s="1">
        <v>54</v>
      </c>
      <c r="T82" s="1">
        <v>54</v>
      </c>
      <c r="U82" s="1">
        <v>54</v>
      </c>
      <c r="V82" s="1">
        <v>54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2">
        <f t="shared" si="21"/>
        <v>1144</v>
      </c>
      <c r="AK82" s="1">
        <f t="shared" si="22"/>
        <v>532.93876492808715</v>
      </c>
    </row>
    <row r="83" spans="1:37" x14ac:dyDescent="0.25">
      <c r="A83" t="s">
        <v>11</v>
      </c>
      <c r="B83" s="1">
        <v>0</v>
      </c>
      <c r="C83" s="1">
        <v>58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2">
        <f t="shared" si="21"/>
        <v>58</v>
      </c>
      <c r="AK83" s="1">
        <f t="shared" si="22"/>
        <v>49.919594595054001</v>
      </c>
    </row>
    <row r="84" spans="1:37" x14ac:dyDescent="0.25">
      <c r="A84" t="s">
        <v>12</v>
      </c>
      <c r="B84" s="1">
        <v>0</v>
      </c>
      <c r="C84" s="1">
        <v>3197181</v>
      </c>
      <c r="D84" s="1">
        <v>3197181</v>
      </c>
      <c r="E84" s="1">
        <v>3197181</v>
      </c>
      <c r="F84" s="1">
        <v>3197181</v>
      </c>
      <c r="G84" s="1">
        <v>3197181</v>
      </c>
      <c r="H84" s="1">
        <v>3197181</v>
      </c>
      <c r="I84" s="1">
        <v>3197181</v>
      </c>
      <c r="J84" s="1">
        <v>3197181</v>
      </c>
      <c r="K84" s="1">
        <v>3197181</v>
      </c>
      <c r="L84" s="1">
        <v>3197181</v>
      </c>
      <c r="M84" s="1">
        <v>3197181</v>
      </c>
      <c r="N84" s="1">
        <v>3197181</v>
      </c>
      <c r="O84" s="1">
        <v>3197181</v>
      </c>
      <c r="P84" s="1">
        <v>3197181</v>
      </c>
      <c r="Q84" s="1">
        <v>3197181</v>
      </c>
      <c r="R84" s="1">
        <v>3197181</v>
      </c>
      <c r="S84" s="1">
        <v>2978181</v>
      </c>
      <c r="T84" s="1">
        <v>2978181</v>
      </c>
      <c r="U84" s="1">
        <v>2978181</v>
      </c>
      <c r="V84" s="1">
        <v>2978181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2">
        <f t="shared" si="21"/>
        <v>63067620</v>
      </c>
      <c r="AK84" s="1">
        <f t="shared" si="22"/>
        <v>29379005.411288422</v>
      </c>
    </row>
    <row r="86" spans="1:37" x14ac:dyDescent="0.25">
      <c r="A86" t="s">
        <v>21</v>
      </c>
    </row>
    <row r="87" spans="1:37" x14ac:dyDescent="0.25">
      <c r="A87" t="s">
        <v>1</v>
      </c>
      <c r="B87" s="1">
        <v>0</v>
      </c>
      <c r="C87" s="1">
        <v>466833.049610894</v>
      </c>
      <c r="D87" s="1">
        <v>466833.049610894</v>
      </c>
      <c r="E87" s="1">
        <v>466833.049610894</v>
      </c>
      <c r="F87" s="1">
        <v>466833.049610894</v>
      </c>
      <c r="G87" s="1">
        <v>466833.049610894</v>
      </c>
      <c r="H87" s="1">
        <v>466833.049610894</v>
      </c>
      <c r="I87" s="1">
        <v>466833.049610894</v>
      </c>
      <c r="J87" s="1">
        <v>466833.049610894</v>
      </c>
      <c r="K87" s="1">
        <v>466833.049610894</v>
      </c>
      <c r="L87" s="1">
        <v>466833.049610894</v>
      </c>
      <c r="M87" s="1">
        <v>366899.369266055</v>
      </c>
      <c r="N87" s="1">
        <v>366899.369266055</v>
      </c>
      <c r="O87" s="1">
        <v>366899.369266055</v>
      </c>
      <c r="P87" s="1">
        <v>366899.369266055</v>
      </c>
      <c r="Q87" s="1">
        <v>366899.369266055</v>
      </c>
      <c r="R87" s="1">
        <v>366899.369266055</v>
      </c>
      <c r="S87" s="1">
        <v>366899.369266055</v>
      </c>
      <c r="T87" s="1">
        <v>366899.369266055</v>
      </c>
      <c r="U87" s="1">
        <v>366899.369266055</v>
      </c>
      <c r="V87" s="1">
        <v>366899.369266055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2">
        <f>SUM(B87:AI87)</f>
        <v>8337324.1887694867</v>
      </c>
      <c r="AK87" s="1">
        <f>NPV($AM$1,B87:AI87)</f>
        <v>4022851.1931821667</v>
      </c>
    </row>
    <row r="88" spans="1:37" x14ac:dyDescent="0.25">
      <c r="A88" t="s">
        <v>2</v>
      </c>
      <c r="B88" s="1">
        <v>0</v>
      </c>
      <c r="C88" s="1">
        <v>1684.49168337583</v>
      </c>
      <c r="D88" s="1">
        <v>1684.49168337583</v>
      </c>
      <c r="E88" s="1">
        <v>1684.49168337583</v>
      </c>
      <c r="F88" s="1">
        <v>1684.49168337583</v>
      </c>
      <c r="G88" s="1">
        <v>1684.49168337583</v>
      </c>
      <c r="H88" s="1">
        <v>1684.49168337583</v>
      </c>
      <c r="I88" s="1">
        <v>1684.49168337583</v>
      </c>
      <c r="J88" s="1">
        <v>1684.49168337583</v>
      </c>
      <c r="K88" s="1">
        <v>1684.49168337583</v>
      </c>
      <c r="L88" s="1">
        <v>1684.49168337583</v>
      </c>
      <c r="M88" s="1">
        <v>1684.49168337583</v>
      </c>
      <c r="N88" s="1">
        <v>1684.49168337583</v>
      </c>
      <c r="O88" s="1">
        <v>1684.49168337583</v>
      </c>
      <c r="P88" s="1">
        <v>1684.49168337583</v>
      </c>
      <c r="Q88" s="1">
        <v>1684.49168337583</v>
      </c>
      <c r="R88" s="1">
        <v>1684.49168337583</v>
      </c>
      <c r="S88" s="1">
        <v>1684.49168337583</v>
      </c>
      <c r="T88" s="1">
        <v>1684.49168337583</v>
      </c>
      <c r="U88" s="1">
        <v>1684.49168337583</v>
      </c>
      <c r="V88" s="1">
        <v>1684.49168337583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2">
        <f t="shared" ref="AJ88:AJ98" si="23">SUM(B88:AI88)</f>
        <v>33689.833667516592</v>
      </c>
      <c r="AK88" s="1">
        <f t="shared" ref="AK88:AK98" si="24">NPV($AM$1,B88:AI88)</f>
        <v>15586.115061073586</v>
      </c>
    </row>
    <row r="89" spans="1:37" x14ac:dyDescent="0.25">
      <c r="A89" t="s">
        <v>3</v>
      </c>
      <c r="B89" s="1">
        <v>0</v>
      </c>
      <c r="C89" s="1">
        <v>4201.4974464980496</v>
      </c>
      <c r="D89" s="1">
        <v>4201.4974464980496</v>
      </c>
      <c r="E89" s="1">
        <v>4201.4974464980496</v>
      </c>
      <c r="F89" s="1">
        <v>4201.4974464980496</v>
      </c>
      <c r="G89" s="1">
        <v>4201.4974464980496</v>
      </c>
      <c r="H89" s="1">
        <v>4201.4974464980496</v>
      </c>
      <c r="I89" s="1">
        <v>4201.4974464980496</v>
      </c>
      <c r="J89" s="1">
        <v>4201.4974464980496</v>
      </c>
      <c r="K89" s="1">
        <v>4201.4974464980496</v>
      </c>
      <c r="L89" s="1">
        <v>4201.4974464980496</v>
      </c>
      <c r="M89" s="1">
        <v>3302.0943233944899</v>
      </c>
      <c r="N89" s="1">
        <v>3302.0943233944899</v>
      </c>
      <c r="O89" s="1">
        <v>3302.0943233944899</v>
      </c>
      <c r="P89" s="1">
        <v>3302.0943233944899</v>
      </c>
      <c r="Q89" s="1">
        <v>3302.0943233944899</v>
      </c>
      <c r="R89" s="1">
        <v>3302.0943233944899</v>
      </c>
      <c r="S89" s="1">
        <v>3302.0943233944899</v>
      </c>
      <c r="T89" s="1">
        <v>3302.0943233944899</v>
      </c>
      <c r="U89" s="1">
        <v>3302.0943233944899</v>
      </c>
      <c r="V89" s="1">
        <v>3302.0943233944899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2">
        <f t="shared" si="23"/>
        <v>75035.91769892539</v>
      </c>
      <c r="AK89" s="1">
        <f t="shared" si="24"/>
        <v>36205.660738639504</v>
      </c>
    </row>
    <row r="90" spans="1:37" x14ac:dyDescent="0.25">
      <c r="A90" t="s">
        <v>4</v>
      </c>
      <c r="B90" s="1">
        <v>0</v>
      </c>
      <c r="C90" s="1">
        <v>1500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1500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2">
        <f t="shared" si="23"/>
        <v>3000</v>
      </c>
      <c r="AK90" s="1">
        <f t="shared" si="24"/>
        <v>1900.7708910704255</v>
      </c>
    </row>
    <row r="91" spans="1:37" x14ac:dyDescent="0.25">
      <c r="A91" t="s">
        <v>5</v>
      </c>
      <c r="B91" s="1">
        <v>0</v>
      </c>
      <c r="C91" s="1">
        <v>5374064.2105263304</v>
      </c>
      <c r="D91" s="1">
        <v>5374064.2105263304</v>
      </c>
      <c r="E91" s="1">
        <v>5374064.2105263304</v>
      </c>
      <c r="F91" s="1">
        <v>5374064.2105263304</v>
      </c>
      <c r="G91" s="1">
        <v>5374064.2105263304</v>
      </c>
      <c r="H91" s="1">
        <v>5374064.2105263304</v>
      </c>
      <c r="I91" s="1">
        <v>5374064.2105263304</v>
      </c>
      <c r="J91" s="1">
        <v>5374064.2105263304</v>
      </c>
      <c r="K91" s="1">
        <v>5374064.2105263304</v>
      </c>
      <c r="L91" s="1">
        <v>5374064.2105263304</v>
      </c>
      <c r="M91" s="1">
        <v>5374064.2105263304</v>
      </c>
      <c r="N91" s="1">
        <v>5374064.2105263304</v>
      </c>
      <c r="O91" s="1">
        <v>5374064.2105263304</v>
      </c>
      <c r="P91" s="1">
        <v>5374064.2105263304</v>
      </c>
      <c r="Q91" s="1">
        <v>5374064.2105263304</v>
      </c>
      <c r="R91" s="1">
        <v>5374064.2105263304</v>
      </c>
      <c r="S91" s="1">
        <v>5374064.2105263304</v>
      </c>
      <c r="T91" s="1">
        <v>5374064.2105263304</v>
      </c>
      <c r="U91" s="1">
        <v>5374064.2105263304</v>
      </c>
      <c r="V91" s="1">
        <v>5374064.2105263304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2">
        <f t="shared" si="23"/>
        <v>107481284.21052663</v>
      </c>
      <c r="AK91" s="1">
        <f t="shared" si="24"/>
        <v>49724664.097479507</v>
      </c>
    </row>
    <row r="92" spans="1:37" x14ac:dyDescent="0.25">
      <c r="A92" t="s">
        <v>6</v>
      </c>
      <c r="B92" s="1">
        <v>0</v>
      </c>
      <c r="C92" s="1">
        <v>0.32699633132224998</v>
      </c>
      <c r="D92" s="1">
        <v>0.32699633132224998</v>
      </c>
      <c r="E92" s="1">
        <v>0.32699633132224998</v>
      </c>
      <c r="F92" s="1">
        <v>0.32699633132224998</v>
      </c>
      <c r="G92" s="1">
        <v>0.32699633132224998</v>
      </c>
      <c r="H92" s="1">
        <v>0.32699633132224998</v>
      </c>
      <c r="I92" s="1">
        <v>0.32699633132224998</v>
      </c>
      <c r="J92" s="1">
        <v>0.32699633132224998</v>
      </c>
      <c r="K92" s="1">
        <v>0.32699633132224998</v>
      </c>
      <c r="L92" s="1">
        <v>0.32699633132224998</v>
      </c>
      <c r="M92" s="1">
        <v>0.211998812480552</v>
      </c>
      <c r="N92" s="1">
        <v>0.211998812480552</v>
      </c>
      <c r="O92" s="1">
        <v>0.211998812480552</v>
      </c>
      <c r="P92" s="1">
        <v>0.211998812480552</v>
      </c>
      <c r="Q92" s="1">
        <v>0.211998812480552</v>
      </c>
      <c r="R92" s="1">
        <v>0.211998812480552</v>
      </c>
      <c r="S92" s="1">
        <v>0.211998812480552</v>
      </c>
      <c r="T92" s="1">
        <v>0.211998812480552</v>
      </c>
      <c r="U92" s="1">
        <v>0.211998812480552</v>
      </c>
      <c r="V92" s="1">
        <v>0.211998812480552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2">
        <f t="shared" si="23"/>
        <v>5.3899514380280173</v>
      </c>
      <c r="AK92" s="1">
        <f t="shared" si="24"/>
        <v>2.6842703844354476</v>
      </c>
    </row>
    <row r="93" spans="1:37" x14ac:dyDescent="0.25">
      <c r="A93" t="s">
        <v>7</v>
      </c>
      <c r="B93" s="1">
        <v>0</v>
      </c>
      <c r="C93" s="1">
        <v>-3.5023801134128001E-2</v>
      </c>
      <c r="D93" s="1">
        <v>-3.5023801134128001E-2</v>
      </c>
      <c r="E93" s="1">
        <v>-3.5023801134128001E-2</v>
      </c>
      <c r="F93" s="1">
        <v>-3.5023801134128001E-2</v>
      </c>
      <c r="G93" s="1">
        <v>-3.5023801134128001E-2</v>
      </c>
      <c r="H93" s="1">
        <v>-3.5023801134128001E-2</v>
      </c>
      <c r="I93" s="1">
        <v>-3.5023801134128001E-2</v>
      </c>
      <c r="J93" s="1">
        <v>-3.5023801134128001E-2</v>
      </c>
      <c r="K93" s="1">
        <v>-3.5023801134128001E-2</v>
      </c>
      <c r="L93" s="1">
        <v>-3.5023801134128001E-2</v>
      </c>
      <c r="M93" s="1">
        <v>-5.1257617754982603E-2</v>
      </c>
      <c r="N93" s="1">
        <v>-5.1257617754982603E-2</v>
      </c>
      <c r="O93" s="1">
        <v>-5.1257617754982603E-2</v>
      </c>
      <c r="P93" s="1">
        <v>-5.1257617754982603E-2</v>
      </c>
      <c r="Q93" s="1">
        <v>-5.1257617754982603E-2</v>
      </c>
      <c r="R93" s="1">
        <v>-5.1257617754982603E-2</v>
      </c>
      <c r="S93" s="1">
        <v>-5.1257617754982603E-2</v>
      </c>
      <c r="T93" s="1">
        <v>-5.1257617754982603E-2</v>
      </c>
      <c r="U93" s="1">
        <v>-5.1257617754982603E-2</v>
      </c>
      <c r="V93" s="1">
        <v>-5.1257617754982603E-2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2">
        <f t="shared" si="23"/>
        <v>-0.86281418889110606</v>
      </c>
      <c r="AK93" s="1">
        <f t="shared" si="24"/>
        <v>-0.37224985097673818</v>
      </c>
    </row>
    <row r="94" spans="1:37" x14ac:dyDescent="0.25">
      <c r="A94" t="s">
        <v>8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2">
        <f t="shared" si="23"/>
        <v>0</v>
      </c>
      <c r="AK94" s="1">
        <f t="shared" si="24"/>
        <v>0</v>
      </c>
    </row>
    <row r="95" spans="1:37" x14ac:dyDescent="0.25">
      <c r="A95" t="s">
        <v>9</v>
      </c>
      <c r="B95" s="1">
        <v>0</v>
      </c>
      <c r="C95" s="1">
        <v>0.69628739224150804</v>
      </c>
      <c r="D95" s="1">
        <v>0.69628739224150804</v>
      </c>
      <c r="E95" s="1">
        <v>0.69628739224150804</v>
      </c>
      <c r="F95" s="1">
        <v>0.69628739224150804</v>
      </c>
      <c r="G95" s="1">
        <v>0.69628739224150804</v>
      </c>
      <c r="H95" s="1">
        <v>0.69628739224150804</v>
      </c>
      <c r="I95" s="1">
        <v>0.69628739224150804</v>
      </c>
      <c r="J95" s="1">
        <v>0.69628739224150804</v>
      </c>
      <c r="K95" s="1">
        <v>0.69628739224150804</v>
      </c>
      <c r="L95" s="1">
        <v>0.69628739224150804</v>
      </c>
      <c r="M95" s="1">
        <v>0.50223674109293703</v>
      </c>
      <c r="N95" s="1">
        <v>0.50223674109293703</v>
      </c>
      <c r="O95" s="1">
        <v>0.50223674109293703</v>
      </c>
      <c r="P95" s="1">
        <v>0.50223674109293703</v>
      </c>
      <c r="Q95" s="1">
        <v>0.50223674109293703</v>
      </c>
      <c r="R95" s="1">
        <v>0.50223674109293703</v>
      </c>
      <c r="S95" s="1">
        <v>0.50223674109293703</v>
      </c>
      <c r="T95" s="1">
        <v>0.50223674109293703</v>
      </c>
      <c r="U95" s="1">
        <v>0.50223674109293703</v>
      </c>
      <c r="V95" s="1">
        <v>0.50223674109293703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2">
        <f t="shared" si="23"/>
        <v>11.985241333344446</v>
      </c>
      <c r="AK95" s="1">
        <f t="shared" si="24"/>
        <v>5.8665707513199239</v>
      </c>
    </row>
    <row r="96" spans="1:37" x14ac:dyDescent="0.25">
      <c r="A96" t="s">
        <v>10</v>
      </c>
      <c r="B96" s="1">
        <v>0</v>
      </c>
      <c r="C96" s="1">
        <v>1500</v>
      </c>
      <c r="D96" s="1">
        <v>1500</v>
      </c>
      <c r="E96" s="1">
        <v>1500</v>
      </c>
      <c r="F96" s="1">
        <v>1500</v>
      </c>
      <c r="G96" s="1">
        <v>1500</v>
      </c>
      <c r="H96" s="1">
        <v>1500</v>
      </c>
      <c r="I96" s="1">
        <v>1500</v>
      </c>
      <c r="J96" s="1">
        <v>1500</v>
      </c>
      <c r="K96" s="1">
        <v>1500</v>
      </c>
      <c r="L96" s="1">
        <v>1500</v>
      </c>
      <c r="M96" s="1">
        <v>1500</v>
      </c>
      <c r="N96" s="1">
        <v>1500</v>
      </c>
      <c r="O96" s="1">
        <v>1500</v>
      </c>
      <c r="P96" s="1">
        <v>1500</v>
      </c>
      <c r="Q96" s="1">
        <v>1500</v>
      </c>
      <c r="R96" s="1">
        <v>1500</v>
      </c>
      <c r="S96" s="1">
        <v>1500</v>
      </c>
      <c r="T96" s="1">
        <v>1500</v>
      </c>
      <c r="U96" s="1">
        <v>1500</v>
      </c>
      <c r="V96" s="1">
        <v>1500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2">
        <f t="shared" si="23"/>
        <v>30000</v>
      </c>
      <c r="AK96" s="1">
        <f t="shared" si="24"/>
        <v>13879.066796433812</v>
      </c>
    </row>
    <row r="97" spans="1:37" x14ac:dyDescent="0.25">
      <c r="A97" t="s">
        <v>11</v>
      </c>
      <c r="B97" s="1">
        <v>0</v>
      </c>
      <c r="C97" s="1">
        <v>1500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2">
        <f t="shared" si="23"/>
        <v>1500</v>
      </c>
      <c r="AK97" s="1">
        <f t="shared" si="24"/>
        <v>1291.0239981479485</v>
      </c>
    </row>
    <row r="98" spans="1:37" x14ac:dyDescent="0.25">
      <c r="A98" t="s">
        <v>12</v>
      </c>
      <c r="B98" s="1">
        <v>0</v>
      </c>
      <c r="C98" s="1">
        <v>16310460</v>
      </c>
      <c r="D98" s="1">
        <v>16310460</v>
      </c>
      <c r="E98" s="1">
        <v>16310460</v>
      </c>
      <c r="F98" s="1">
        <v>16310460</v>
      </c>
      <c r="G98" s="1">
        <v>16310460</v>
      </c>
      <c r="H98" s="1">
        <v>16310460</v>
      </c>
      <c r="I98" s="1">
        <v>16310460</v>
      </c>
      <c r="J98" s="1">
        <v>16310460</v>
      </c>
      <c r="K98" s="1">
        <v>16310460</v>
      </c>
      <c r="L98" s="1">
        <v>16310460</v>
      </c>
      <c r="M98" s="1">
        <v>16310460</v>
      </c>
      <c r="N98" s="1">
        <v>16310460</v>
      </c>
      <c r="O98" s="1">
        <v>16310460</v>
      </c>
      <c r="P98" s="1">
        <v>16310460</v>
      </c>
      <c r="Q98" s="1">
        <v>16310460</v>
      </c>
      <c r="R98" s="1">
        <v>16310460</v>
      </c>
      <c r="S98" s="1">
        <v>16310460</v>
      </c>
      <c r="T98" s="1">
        <v>16310460</v>
      </c>
      <c r="U98" s="1">
        <v>16310460</v>
      </c>
      <c r="V98" s="1">
        <v>16310460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2">
        <f t="shared" si="23"/>
        <v>326209200</v>
      </c>
      <c r="AK98" s="1">
        <f t="shared" si="24"/>
        <v>150915975.88037452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AF577199-668D-46A6-93B4-E72933D2B450}"/>
</file>

<file path=customXml/itemProps2.xml><?xml version="1.0" encoding="utf-8"?>
<ds:datastoreItem xmlns:ds="http://schemas.openxmlformats.org/officeDocument/2006/customXml" ds:itemID="{C9BE38EB-4661-44FE-8E97-CCD17E6CEEA2}"/>
</file>

<file path=customXml/itemProps3.xml><?xml version="1.0" encoding="utf-8"?>
<ds:datastoreItem xmlns:ds="http://schemas.openxmlformats.org/officeDocument/2006/customXml" ds:itemID="{F8D33E68-A48C-44A5-9946-5C7BE74074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Carbon Summary</vt:lpstr>
      <vt:lpstr>Additional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2017-02-10T01:03:42Z</dcterms:created>
  <dcterms:modified xsi:type="dcterms:W3CDTF">2017-02-10T01:03:47Z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