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9995" windowHeight="7935"/>
  </bookViews>
  <sheets>
    <sheet name="3016 table summary" sheetId="1" r:id="rId1"/>
  </sheets>
  <calcPr calcId="125725"/>
</workbook>
</file>

<file path=xl/calcChain.xml><?xml version="1.0" encoding="utf-8"?>
<calcChain xmlns="http://schemas.openxmlformats.org/spreadsheetml/2006/main">
  <c r="M11" i="1"/>
  <c r="Q16"/>
  <c r="T11"/>
  <c r="Q15" s="1"/>
  <c r="Q17" s="1"/>
  <c r="U11"/>
  <c r="Q11"/>
  <c r="P16" s="1"/>
  <c r="P11"/>
  <c r="P15" s="1"/>
  <c r="P17" s="1"/>
  <c r="P18" s="1"/>
  <c r="K11"/>
</calcChain>
</file>

<file path=xl/sharedStrings.xml><?xml version="1.0" encoding="utf-8"?>
<sst xmlns="http://schemas.openxmlformats.org/spreadsheetml/2006/main" count="130" uniqueCount="70">
  <si>
    <t>EDIOU</t>
  </si>
  <si>
    <t>EDProgramID</t>
  </si>
  <si>
    <t>ED_Verification_Option</t>
  </si>
  <si>
    <t>Runs</t>
  </si>
  <si>
    <t>Falses</t>
  </si>
  <si>
    <t>UserEntered_kW</t>
  </si>
  <si>
    <t>Net_JulSept_Peak_kW</t>
  </si>
  <si>
    <t>Net_DecFeb_Peak_kW</t>
  </si>
  <si>
    <t>Net_NCP_kW</t>
  </si>
  <si>
    <t>Net_CEC_kW</t>
  </si>
  <si>
    <t>Annual_Net_kWh</t>
  </si>
  <si>
    <t>Lifecycle_Net_kWh</t>
  </si>
  <si>
    <t>Annual_Net_Therms</t>
  </si>
  <si>
    <t>Lifecycle_Net_Therms</t>
  </si>
  <si>
    <t>TRC_Costs</t>
  </si>
  <si>
    <t>TRC_Elec_Benefits</t>
  </si>
  <si>
    <t>TRC_Gas_Benefits</t>
  </si>
  <si>
    <t>TRC_NetBenefits</t>
  </si>
  <si>
    <t>PAC_Costs</t>
  </si>
  <si>
    <t>PAC_Elec_Benefits</t>
  </si>
  <si>
    <t>PAC_Gas_Benefits</t>
  </si>
  <si>
    <t>PAC_NetBenefits</t>
  </si>
  <si>
    <t>LC_TRC_Discounted_kWh</t>
  </si>
  <si>
    <t>LC_TRC_Cost_kWh</t>
  </si>
  <si>
    <t>LC_TRC_Benefits_kWh</t>
  </si>
  <si>
    <t>LC_TRC_Benefit_Cost_kWh</t>
  </si>
  <si>
    <t>LC_PAC_Discounted_kWh</t>
  </si>
  <si>
    <t>LC_PAC_Cost_kWh</t>
  </si>
  <si>
    <t>LC_PAC_Benefits_kWh</t>
  </si>
  <si>
    <t>LC_PAC_Benefit_Cost_kWh</t>
  </si>
  <si>
    <t>LC_TRC_Discounted_Therms</t>
  </si>
  <si>
    <t>LC_TRC_Cost_Therms</t>
  </si>
  <si>
    <t>LC_TRC_Benefits_Therms</t>
  </si>
  <si>
    <t>LC_TRC_Benefit_Cost_Therms</t>
  </si>
  <si>
    <t>LC_PAC_Discounted_Therms</t>
  </si>
  <si>
    <t>LC_PAC_Cost_Therms</t>
  </si>
  <si>
    <t>LC_PAC_Benefits_Therms</t>
  </si>
  <si>
    <t>LC_PAC_Benefit_Cost_Therms</t>
  </si>
  <si>
    <t>LC_RIM_Discounted_Therms</t>
  </si>
  <si>
    <t>LC_RIM_Cost_Therms</t>
  </si>
  <si>
    <t>LC_RIM_Benefits_Therms</t>
  </si>
  <si>
    <t>LC_RIM_Benefit_Cost_Therms</t>
  </si>
  <si>
    <t>LC_RIM_Discounted_kWh</t>
  </si>
  <si>
    <t>LC_RIM_Cost_kWh</t>
  </si>
  <si>
    <t>LC_RIM_Benefits_kWh</t>
  </si>
  <si>
    <t>LC_RIM_Benefit_Cost_kWh</t>
  </si>
  <si>
    <t>RIM_Costs</t>
  </si>
  <si>
    <t>RIM_Elec_Benefits</t>
  </si>
  <si>
    <t>RIM_Gas_Benefits</t>
  </si>
  <si>
    <t>RIM_NetBenefits</t>
  </si>
  <si>
    <t>UserInputIncentive</t>
  </si>
  <si>
    <t>TotalEndUserRebate</t>
  </si>
  <si>
    <t>TotalDirectInstallLabor</t>
  </si>
  <si>
    <t>TotalDirectInstallMaterial</t>
  </si>
  <si>
    <t>UpstreamPayments</t>
  </si>
  <si>
    <t>MinOfRunStart</t>
  </si>
  <si>
    <t>MaxOfRunFinish</t>
  </si>
  <si>
    <t>SDGE</t>
  </si>
  <si>
    <t>SDGE3016</t>
  </si>
  <si>
    <t>3</t>
  </si>
  <si>
    <t xml:space="preserve">I RATE BASE RUN </t>
  </si>
  <si>
    <t>I RATE WITH ADDITIONAL  CFLS'S</t>
  </si>
  <si>
    <t xml:space="preserve">DELTA </t>
  </si>
  <si>
    <t xml:space="preserve">SUBTOTAL </t>
  </si>
  <si>
    <t>DELTA</t>
  </si>
  <si>
    <t>Elec Ben</t>
  </si>
  <si>
    <t>Gas Ben</t>
  </si>
  <si>
    <t>TRC</t>
  </si>
  <si>
    <t>PAC</t>
  </si>
  <si>
    <t>PEB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</si>
</sst>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&quot;$&quot;#,##0.00;\(&quot;$&quot;#,##0.00\)"/>
    <numFmt numFmtId="165" formatCode="dd\-mmm\-yy"/>
    <numFmt numFmtId="166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29">
    <xf numFmtId="0" fontId="0" fillId="0" borderId="0" xfId="0"/>
    <xf numFmtId="0" fontId="6" fillId="0" borderId="2" xfId="3" applyFont="1" applyFill="1" applyBorder="1" applyAlignment="1"/>
    <xf numFmtId="0" fontId="6" fillId="0" borderId="2" xfId="2" applyFont="1" applyFill="1" applyBorder="1" applyAlignment="1"/>
    <xf numFmtId="0" fontId="6" fillId="0" borderId="2" xfId="3" applyFont="1" applyFill="1" applyBorder="1" applyAlignment="1">
      <alignment horizontal="right"/>
    </xf>
    <xf numFmtId="166" fontId="6" fillId="0" borderId="2" xfId="1" applyNumberFormat="1" applyFont="1" applyFill="1" applyBorder="1" applyAlignment="1">
      <alignment horizontal="right"/>
    </xf>
    <xf numFmtId="164" fontId="6" fillId="0" borderId="2" xfId="3" applyNumberFormat="1" applyFont="1" applyFill="1" applyBorder="1" applyAlignment="1">
      <alignment horizontal="right"/>
    </xf>
    <xf numFmtId="165" fontId="6" fillId="0" borderId="2" xfId="3" applyNumberFormat="1" applyFont="1" applyFill="1" applyBorder="1" applyAlignment="1">
      <alignment horizontal="right"/>
    </xf>
    <xf numFmtId="0" fontId="6" fillId="2" borderId="1" xfId="3" applyFont="1" applyFill="1" applyBorder="1" applyAlignment="1">
      <alignment horizontal="center" wrapText="1"/>
    </xf>
    <xf numFmtId="166" fontId="6" fillId="2" borderId="1" xfId="1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2" borderId="1" xfId="2" applyFont="1" applyFill="1" applyBorder="1" applyAlignment="1">
      <alignment horizontal="center" wrapText="1"/>
    </xf>
    <xf numFmtId="166" fontId="3" fillId="0" borderId="2" xfId="1" applyNumberFormat="1" applyFont="1" applyFill="1" applyBorder="1" applyAlignment="1">
      <alignment horizontal="right" wrapText="1"/>
    </xf>
    <xf numFmtId="166" fontId="0" fillId="0" borderId="0" xfId="0" applyNumberFormat="1"/>
    <xf numFmtId="166" fontId="0" fillId="3" borderId="0" xfId="0" applyNumberFormat="1" applyFill="1" applyBorder="1"/>
    <xf numFmtId="0" fontId="7" fillId="0" borderId="0" xfId="0" applyFont="1"/>
    <xf numFmtId="166" fontId="2" fillId="3" borderId="6" xfId="0" applyNumberFormat="1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wrapText="1"/>
    </xf>
    <xf numFmtId="166" fontId="0" fillId="0" borderId="0" xfId="1" applyNumberFormat="1" applyFont="1"/>
    <xf numFmtId="0" fontId="0" fillId="3" borderId="3" xfId="0" applyFill="1" applyBorder="1"/>
    <xf numFmtId="166" fontId="0" fillId="3" borderId="4" xfId="0" applyNumberFormat="1" applyFill="1" applyBorder="1"/>
    <xf numFmtId="166" fontId="0" fillId="3" borderId="0" xfId="0" applyNumberFormat="1" applyFill="1"/>
    <xf numFmtId="0" fontId="2" fillId="3" borderId="8" xfId="0" applyFont="1" applyFill="1" applyBorder="1"/>
    <xf numFmtId="166" fontId="2" fillId="3" borderId="9" xfId="0" applyNumberFormat="1" applyFont="1" applyFill="1" applyBorder="1"/>
    <xf numFmtId="0" fontId="2" fillId="3" borderId="10" xfId="0" applyFont="1" applyFill="1" applyBorder="1"/>
  </cellXfs>
  <cellStyles count="4">
    <cellStyle name="Comma" xfId="1" builtinId="3"/>
    <cellStyle name="Normal" xfId="0" builtinId="0"/>
    <cellStyle name="Normal_Sheet1" xfId="2"/>
    <cellStyle name="Normal_Sheet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E19"/>
  <sheetViews>
    <sheetView tabSelected="1" workbookViewId="0">
      <selection activeCell="G17" sqref="G16:G17"/>
    </sheetView>
  </sheetViews>
  <sheetFormatPr defaultRowHeight="15"/>
  <cols>
    <col min="2" max="2" width="13.28515625" customWidth="1"/>
    <col min="4" max="5" width="9.28515625" bestFit="1" customWidth="1"/>
    <col min="6" max="6" width="10" bestFit="1" customWidth="1"/>
    <col min="7" max="7" width="17.42578125" bestFit="1" customWidth="1"/>
    <col min="8" max="8" width="14.42578125" customWidth="1"/>
    <col min="9" max="9" width="11.5703125" bestFit="1" customWidth="1"/>
    <col min="10" max="10" width="9.28515625" bestFit="1" customWidth="1"/>
    <col min="11" max="11" width="13.140625" customWidth="1"/>
    <col min="12" max="12" width="15.42578125" customWidth="1"/>
    <col min="13" max="13" width="12.140625" customWidth="1"/>
    <col min="14" max="14" width="12" customWidth="1"/>
    <col min="15" max="15" width="10.7109375" customWidth="1"/>
    <col min="16" max="16" width="13.42578125" customWidth="1"/>
    <col min="17" max="17" width="14" customWidth="1"/>
    <col min="18" max="18" width="17.140625" customWidth="1"/>
    <col min="19" max="19" width="14.85546875" customWidth="1"/>
    <col min="20" max="20" width="13.140625" customWidth="1"/>
    <col min="21" max="21" width="12.85546875" customWidth="1"/>
    <col min="22" max="22" width="12.7109375" customWidth="1"/>
    <col min="23" max="23" width="14.140625" customWidth="1"/>
    <col min="24" max="26" width="9.28515625" bestFit="1" customWidth="1"/>
    <col min="27" max="27" width="13.140625" customWidth="1"/>
    <col min="28" max="30" width="9.28515625" bestFit="1" customWidth="1"/>
    <col min="31" max="31" width="13.7109375" bestFit="1" customWidth="1"/>
    <col min="32" max="34" width="9.28515625" bestFit="1" customWidth="1"/>
    <col min="35" max="35" width="13.7109375" bestFit="1" customWidth="1"/>
    <col min="36" max="38" width="9.28515625" bestFit="1" customWidth="1"/>
    <col min="39" max="39" width="13.7109375" bestFit="1" customWidth="1"/>
    <col min="40" max="42" width="9.28515625" bestFit="1" customWidth="1"/>
    <col min="43" max="43" width="14.7109375" bestFit="1" customWidth="1"/>
    <col min="44" max="46" width="9.28515625" bestFit="1" customWidth="1"/>
    <col min="47" max="47" width="12.5703125" bestFit="1" customWidth="1"/>
    <col min="48" max="50" width="13.7109375" bestFit="1" customWidth="1"/>
    <col min="51" max="54" width="9.28515625" bestFit="1" customWidth="1"/>
    <col min="55" max="55" width="14.5703125" customWidth="1"/>
    <col min="56" max="56" width="12.7109375" customWidth="1"/>
    <col min="57" max="57" width="13" customWidth="1"/>
  </cols>
  <sheetData>
    <row r="2" spans="1:57" ht="21">
      <c r="A2" s="14" t="s">
        <v>61</v>
      </c>
      <c r="B2" s="14"/>
      <c r="C2" s="14"/>
    </row>
    <row r="3" spans="1:57" s="9" customFormat="1" ht="60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 t="s">
        <v>11</v>
      </c>
      <c r="M3" s="10" t="s">
        <v>12</v>
      </c>
      <c r="N3" s="10" t="s">
        <v>13</v>
      </c>
      <c r="O3" s="10" t="s">
        <v>14</v>
      </c>
      <c r="P3" s="10" t="s">
        <v>15</v>
      </c>
      <c r="Q3" s="10" t="s">
        <v>16</v>
      </c>
      <c r="R3" s="10" t="s">
        <v>17</v>
      </c>
      <c r="S3" s="10" t="s">
        <v>18</v>
      </c>
      <c r="T3" s="10" t="s">
        <v>19</v>
      </c>
      <c r="U3" s="10" t="s">
        <v>20</v>
      </c>
      <c r="V3" s="10" t="s">
        <v>21</v>
      </c>
      <c r="W3" s="10" t="s">
        <v>22</v>
      </c>
      <c r="X3" s="10" t="s">
        <v>23</v>
      </c>
      <c r="Y3" s="10" t="s">
        <v>24</v>
      </c>
      <c r="Z3" s="10" t="s">
        <v>25</v>
      </c>
      <c r="AA3" s="10" t="s">
        <v>26</v>
      </c>
      <c r="AB3" s="10" t="s">
        <v>27</v>
      </c>
      <c r="AC3" s="10" t="s">
        <v>28</v>
      </c>
      <c r="AD3" s="10" t="s">
        <v>29</v>
      </c>
      <c r="AE3" s="10" t="s">
        <v>30</v>
      </c>
      <c r="AF3" s="10" t="s">
        <v>31</v>
      </c>
      <c r="AG3" s="10" t="s">
        <v>32</v>
      </c>
      <c r="AH3" s="10" t="s">
        <v>33</v>
      </c>
      <c r="AI3" s="10" t="s">
        <v>34</v>
      </c>
      <c r="AJ3" s="10" t="s">
        <v>35</v>
      </c>
      <c r="AK3" s="10" t="s">
        <v>36</v>
      </c>
      <c r="AL3" s="10" t="s">
        <v>37</v>
      </c>
      <c r="AM3" s="10" t="s">
        <v>38</v>
      </c>
      <c r="AN3" s="10" t="s">
        <v>39</v>
      </c>
      <c r="AO3" s="10" t="s">
        <v>40</v>
      </c>
      <c r="AP3" s="10" t="s">
        <v>41</v>
      </c>
      <c r="AQ3" s="10" t="s">
        <v>42</v>
      </c>
      <c r="AR3" s="10" t="s">
        <v>43</v>
      </c>
      <c r="AS3" s="10" t="s">
        <v>44</v>
      </c>
      <c r="AT3" s="10" t="s">
        <v>45</v>
      </c>
      <c r="AU3" s="10" t="s">
        <v>46</v>
      </c>
      <c r="AV3" s="10" t="s">
        <v>47</v>
      </c>
      <c r="AW3" s="10" t="s">
        <v>48</v>
      </c>
      <c r="AX3" s="10" t="s">
        <v>49</v>
      </c>
      <c r="AY3" s="10" t="s">
        <v>50</v>
      </c>
      <c r="AZ3" s="10" t="s">
        <v>51</v>
      </c>
      <c r="BA3" s="10" t="s">
        <v>52</v>
      </c>
      <c r="BB3" s="10" t="s">
        <v>53</v>
      </c>
      <c r="BC3" s="10" t="s">
        <v>54</v>
      </c>
      <c r="BD3" s="10" t="s">
        <v>55</v>
      </c>
      <c r="BE3" s="10" t="s">
        <v>56</v>
      </c>
    </row>
    <row r="4" spans="1:57" s="22" customFormat="1">
      <c r="A4" s="21" t="s">
        <v>57</v>
      </c>
      <c r="B4" s="21" t="s">
        <v>58</v>
      </c>
      <c r="C4" s="21" t="s">
        <v>59</v>
      </c>
      <c r="D4" s="11">
        <v>4</v>
      </c>
      <c r="E4" s="11">
        <v>0</v>
      </c>
      <c r="F4" s="11">
        <v>10682.708294315455</v>
      </c>
      <c r="G4" s="11">
        <v>10733.177832764182</v>
      </c>
      <c r="H4" s="11">
        <v>10546.305413878872</v>
      </c>
      <c r="I4" s="11">
        <v>11300.378124328417</v>
      </c>
      <c r="J4" s="11">
        <v>0</v>
      </c>
      <c r="K4" s="11">
        <v>75591475.503602386</v>
      </c>
      <c r="L4" s="11">
        <v>498648585.09662223</v>
      </c>
      <c r="M4" s="11">
        <v>-1048527.1752791675</v>
      </c>
      <c r="N4" s="11">
        <v>-6827526.0786424996</v>
      </c>
      <c r="O4" s="11">
        <v>10306443.665400002</v>
      </c>
      <c r="P4" s="11">
        <v>41426515.059199996</v>
      </c>
      <c r="Q4" s="11">
        <v>-1086054.0141</v>
      </c>
      <c r="R4" s="11">
        <v>30034017.3796</v>
      </c>
      <c r="S4" s="11">
        <v>4013042.0867999997</v>
      </c>
      <c r="T4" s="11">
        <v>41426515.059199996</v>
      </c>
      <c r="U4" s="11">
        <v>-1086054.0141</v>
      </c>
      <c r="V4" s="11">
        <v>36327418.958300002</v>
      </c>
      <c r="W4" s="11">
        <v>365690958.50480115</v>
      </c>
      <c r="X4" s="11">
        <v>0.17780000000000001</v>
      </c>
      <c r="Y4" s="11">
        <v>0.45169999999999999</v>
      </c>
      <c r="Z4" s="11">
        <v>0.27399999999999997</v>
      </c>
      <c r="AA4" s="11">
        <v>365690958.50480115</v>
      </c>
      <c r="AB4" s="11">
        <v>0.15290000000000001</v>
      </c>
      <c r="AC4" s="11">
        <v>0.45169999999999999</v>
      </c>
      <c r="AD4" s="11">
        <v>0.29900000000000004</v>
      </c>
      <c r="AE4" s="11">
        <v>-5079916.9536687108</v>
      </c>
      <c r="AF4" s="11">
        <v>0</v>
      </c>
      <c r="AG4" s="11">
        <v>1.944</v>
      </c>
      <c r="AH4" s="11">
        <v>1.944</v>
      </c>
      <c r="AI4" s="11">
        <v>-5079916.9536687108</v>
      </c>
      <c r="AJ4" s="11">
        <v>0</v>
      </c>
      <c r="AK4" s="11">
        <v>1.944</v>
      </c>
      <c r="AL4" s="11">
        <v>1.944</v>
      </c>
      <c r="AM4" s="11">
        <v>-5079916.9536687108</v>
      </c>
      <c r="AN4" s="11">
        <v>0.49319999999999997</v>
      </c>
      <c r="AO4" s="11">
        <v>1.944</v>
      </c>
      <c r="AP4" s="11">
        <v>1.4506999999999999</v>
      </c>
      <c r="AQ4" s="11">
        <v>365690958.50480115</v>
      </c>
      <c r="AR4" s="11">
        <v>0.16060000000000002</v>
      </c>
      <c r="AS4" s="11">
        <v>0.45169999999999999</v>
      </c>
      <c r="AT4" s="11">
        <v>1.4506999999999999</v>
      </c>
      <c r="AU4" s="11">
        <v>4013042.0867999997</v>
      </c>
      <c r="AV4" s="11">
        <v>41426515.059199996</v>
      </c>
      <c r="AW4" s="11">
        <v>-1086054.0141</v>
      </c>
      <c r="AX4" s="11">
        <v>36327418.958300002</v>
      </c>
      <c r="AY4" s="11">
        <v>0</v>
      </c>
      <c r="AZ4" s="11">
        <v>0</v>
      </c>
      <c r="BA4" s="11">
        <v>0</v>
      </c>
      <c r="BB4" s="11">
        <v>0</v>
      </c>
      <c r="BC4" s="11">
        <v>5653215.8431000002</v>
      </c>
      <c r="BD4" s="11">
        <v>40714.290520833332</v>
      </c>
      <c r="BE4" s="11">
        <v>40714.291006944448</v>
      </c>
    </row>
    <row r="6" spans="1:57" ht="21">
      <c r="A6" s="14" t="s">
        <v>60</v>
      </c>
      <c r="B6" s="14"/>
      <c r="C6" s="14"/>
    </row>
    <row r="7" spans="1:57" s="9" customFormat="1" ht="75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8" t="s">
        <v>5</v>
      </c>
      <c r="G7" s="8" t="s">
        <v>6</v>
      </c>
      <c r="H7" s="8" t="s">
        <v>7</v>
      </c>
      <c r="I7" s="8" t="s">
        <v>8</v>
      </c>
      <c r="J7" s="8" t="s">
        <v>9</v>
      </c>
      <c r="K7" s="8" t="s">
        <v>10</v>
      </c>
      <c r="L7" s="8" t="s">
        <v>11</v>
      </c>
      <c r="M7" s="8" t="s">
        <v>12</v>
      </c>
      <c r="N7" s="8" t="s">
        <v>13</v>
      </c>
      <c r="O7" s="8" t="s">
        <v>14</v>
      </c>
      <c r="P7" s="8" t="s">
        <v>15</v>
      </c>
      <c r="Q7" s="8" t="s">
        <v>16</v>
      </c>
      <c r="R7" s="8" t="s">
        <v>17</v>
      </c>
      <c r="S7" s="8" t="s">
        <v>18</v>
      </c>
      <c r="T7" s="8" t="s">
        <v>19</v>
      </c>
      <c r="U7" s="8" t="s">
        <v>20</v>
      </c>
      <c r="V7" s="8" t="s">
        <v>21</v>
      </c>
      <c r="W7" s="8" t="s">
        <v>22</v>
      </c>
      <c r="X7" s="8" t="s">
        <v>23</v>
      </c>
      <c r="Y7" s="8" t="s">
        <v>24</v>
      </c>
      <c r="Z7" s="8" t="s">
        <v>25</v>
      </c>
      <c r="AA7" s="8" t="s">
        <v>26</v>
      </c>
      <c r="AB7" s="8" t="s">
        <v>27</v>
      </c>
      <c r="AC7" s="8" t="s">
        <v>28</v>
      </c>
      <c r="AD7" s="8" t="s">
        <v>29</v>
      </c>
      <c r="AE7" s="8" t="s">
        <v>30</v>
      </c>
      <c r="AF7" s="7" t="s">
        <v>31</v>
      </c>
      <c r="AG7" s="7" t="s">
        <v>32</v>
      </c>
      <c r="AH7" s="7" t="s">
        <v>33</v>
      </c>
      <c r="AI7" s="7" t="s">
        <v>34</v>
      </c>
      <c r="AJ7" s="7" t="s">
        <v>35</v>
      </c>
      <c r="AK7" s="7" t="s">
        <v>36</v>
      </c>
      <c r="AL7" s="7" t="s">
        <v>37</v>
      </c>
      <c r="AM7" s="7" t="s">
        <v>38</v>
      </c>
      <c r="AN7" s="7" t="s">
        <v>39</v>
      </c>
      <c r="AO7" s="7" t="s">
        <v>40</v>
      </c>
      <c r="AP7" s="7" t="s">
        <v>41</v>
      </c>
      <c r="AQ7" s="7" t="s">
        <v>42</v>
      </c>
      <c r="AR7" s="7" t="s">
        <v>43</v>
      </c>
      <c r="AS7" s="7" t="s">
        <v>44</v>
      </c>
      <c r="AT7" s="7" t="s">
        <v>45</v>
      </c>
      <c r="AU7" s="7" t="s">
        <v>46</v>
      </c>
      <c r="AV7" s="7" t="s">
        <v>47</v>
      </c>
      <c r="AW7" s="7" t="s">
        <v>48</v>
      </c>
      <c r="AX7" s="7" t="s">
        <v>49</v>
      </c>
      <c r="AY7" s="7" t="s">
        <v>50</v>
      </c>
      <c r="AZ7" s="7" t="s">
        <v>51</v>
      </c>
      <c r="BA7" s="7" t="s">
        <v>52</v>
      </c>
      <c r="BB7" s="7" t="s">
        <v>53</v>
      </c>
      <c r="BC7" s="7" t="s">
        <v>54</v>
      </c>
      <c r="BD7" s="7" t="s">
        <v>55</v>
      </c>
      <c r="BE7" s="7" t="s">
        <v>56</v>
      </c>
    </row>
    <row r="8" spans="1:57">
      <c r="A8" s="1" t="s">
        <v>57</v>
      </c>
      <c r="B8" s="2" t="s">
        <v>58</v>
      </c>
      <c r="C8" s="1" t="s">
        <v>59</v>
      </c>
      <c r="D8" s="3">
        <v>4</v>
      </c>
      <c r="E8" s="3">
        <v>0</v>
      </c>
      <c r="F8" s="4">
        <v>2462.5860012826133</v>
      </c>
      <c r="G8" s="4">
        <v>2546.0783191356281</v>
      </c>
      <c r="H8" s="4">
        <v>2546.0226832541603</v>
      </c>
      <c r="I8" s="4">
        <v>2546.0821000440969</v>
      </c>
      <c r="J8" s="4">
        <v>0</v>
      </c>
      <c r="K8" s="4">
        <v>18705665.131610904</v>
      </c>
      <c r="L8" s="4">
        <v>144088583.27059853</v>
      </c>
      <c r="M8" s="4">
        <v>-225651.7159391226</v>
      </c>
      <c r="N8" s="4">
        <v>-1489301.325198208</v>
      </c>
      <c r="O8" s="4">
        <v>3403531.2149999999</v>
      </c>
      <c r="P8" s="4">
        <v>11426680.8058</v>
      </c>
      <c r="Q8" s="4">
        <v>-1037663.238</v>
      </c>
      <c r="R8" s="4">
        <v>6985486.3528000005</v>
      </c>
      <c r="S8" s="4">
        <v>1840825.2934000001</v>
      </c>
      <c r="T8" s="4">
        <v>11426680.8058</v>
      </c>
      <c r="U8" s="4">
        <v>-1037663.238</v>
      </c>
      <c r="V8" s="4">
        <v>8548192.2743999995</v>
      </c>
      <c r="W8" s="4">
        <v>100262641.49598956</v>
      </c>
      <c r="X8" s="4">
        <v>0.1648</v>
      </c>
      <c r="Y8" s="4">
        <v>0.45490000000000003</v>
      </c>
      <c r="Z8" s="4">
        <v>0.29010000000000002</v>
      </c>
      <c r="AA8" s="4">
        <v>100262641.49598956</v>
      </c>
      <c r="AB8" s="4">
        <v>0.13250000000000001</v>
      </c>
      <c r="AC8" s="4">
        <v>0.45490000000000003</v>
      </c>
      <c r="AD8" s="4">
        <v>0.32239999999999996</v>
      </c>
      <c r="AE8" s="4">
        <v>-1106103.8989810101</v>
      </c>
      <c r="AF8" s="3">
        <v>0</v>
      </c>
      <c r="AG8" s="3">
        <v>2.8143000000000002</v>
      </c>
      <c r="AH8" s="3">
        <v>2.8143000000000002</v>
      </c>
      <c r="AI8" s="3">
        <v>-1106103.8989810101</v>
      </c>
      <c r="AJ8" s="3">
        <v>0</v>
      </c>
      <c r="AK8" s="3">
        <v>2.8143000000000002</v>
      </c>
      <c r="AL8" s="3">
        <v>2.8143000000000002</v>
      </c>
      <c r="AM8" s="3">
        <v>-1106103.8989810101</v>
      </c>
      <c r="AN8" s="3">
        <v>0.44090000000000001</v>
      </c>
      <c r="AO8" s="3">
        <v>2.8143000000000002</v>
      </c>
      <c r="AP8" s="3">
        <v>2.3734999999999999</v>
      </c>
      <c r="AQ8" s="3">
        <v>100262641.49598956</v>
      </c>
      <c r="AR8" s="3">
        <v>0.14700000000000002</v>
      </c>
      <c r="AS8" s="3">
        <v>0.45490000000000003</v>
      </c>
      <c r="AT8" s="3">
        <v>2.3734999999999999</v>
      </c>
      <c r="AU8" s="3">
        <v>1840825.2934000001</v>
      </c>
      <c r="AV8" s="3">
        <v>11426680.8058</v>
      </c>
      <c r="AW8" s="3">
        <v>-1037663.238</v>
      </c>
      <c r="AX8" s="3">
        <v>8548192.2743999995</v>
      </c>
      <c r="AY8" s="5">
        <v>0</v>
      </c>
      <c r="AZ8" s="5">
        <v>0</v>
      </c>
      <c r="BA8" s="5">
        <v>0</v>
      </c>
      <c r="BB8" s="5">
        <v>0</v>
      </c>
      <c r="BC8" s="5">
        <v>3292704.2500999998</v>
      </c>
      <c r="BD8" s="6">
        <v>40646.523263888892</v>
      </c>
      <c r="BE8" s="6">
        <v>40646.523761574077</v>
      </c>
    </row>
    <row r="11" spans="1:57" ht="21">
      <c r="A11" s="14" t="s">
        <v>62</v>
      </c>
      <c r="K11" s="25">
        <f>K4-K8</f>
        <v>56885810.371991485</v>
      </c>
      <c r="M11" s="12">
        <f>M4-M8</f>
        <v>-822875.45934004488</v>
      </c>
      <c r="P11" s="12">
        <f t="shared" ref="P11:Q11" si="0">P4-P8</f>
        <v>29999834.253399998</v>
      </c>
      <c r="Q11" s="12">
        <f t="shared" si="0"/>
        <v>-48390.776100000017</v>
      </c>
      <c r="T11" s="12">
        <f t="shared" ref="T11:U11" si="1">T4-T8</f>
        <v>29999834.253399998</v>
      </c>
      <c r="U11" s="12">
        <f t="shared" si="1"/>
        <v>-48390.776100000017</v>
      </c>
      <c r="V11" s="12"/>
    </row>
    <row r="13" spans="1:57" ht="15.75" thickBot="1"/>
    <row r="14" spans="1:57" ht="15.75" thickBot="1">
      <c r="G14" s="22"/>
      <c r="H14" s="22"/>
      <c r="O14" s="18" t="s">
        <v>64</v>
      </c>
      <c r="P14" s="19" t="s">
        <v>67</v>
      </c>
      <c r="Q14" s="20" t="s">
        <v>68</v>
      </c>
    </row>
    <row r="15" spans="1:57">
      <c r="O15" s="23" t="s">
        <v>65</v>
      </c>
      <c r="P15" s="13">
        <f>P11</f>
        <v>29999834.253399998</v>
      </c>
      <c r="Q15" s="24">
        <f>T11</f>
        <v>29999834.253399998</v>
      </c>
    </row>
    <row r="16" spans="1:57">
      <c r="G16" s="22"/>
      <c r="H16" s="22"/>
      <c r="I16" s="12"/>
      <c r="O16" s="23" t="s">
        <v>66</v>
      </c>
      <c r="P16" s="13">
        <f>Q11</f>
        <v>-48390.776100000017</v>
      </c>
      <c r="Q16" s="24">
        <f>U11</f>
        <v>-48390.776100000017</v>
      </c>
    </row>
    <row r="17" spans="9:17" ht="15.75" thickBot="1">
      <c r="I17" s="12"/>
      <c r="O17" s="23" t="s">
        <v>63</v>
      </c>
      <c r="P17" s="13">
        <f>SUM(P15:P16)</f>
        <v>29951443.477299999</v>
      </c>
      <c r="Q17" s="24">
        <f>SUM(Q15:Q16)</f>
        <v>29951443.477299999</v>
      </c>
    </row>
    <row r="18" spans="9:17" ht="15.75" thickBot="1">
      <c r="I18" s="12"/>
      <c r="O18" s="26" t="s">
        <v>69</v>
      </c>
      <c r="P18" s="27">
        <f>(P17*2/3)+(Q17*1/3)</f>
        <v>29951443.477300003</v>
      </c>
      <c r="Q18" s="28"/>
    </row>
    <row r="19" spans="9:17" ht="15.75" thickBot="1">
      <c r="O19" s="16"/>
      <c r="P19" s="15"/>
      <c r="Q19" s="17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3016 table summary</vt:lpstr>
    </vt:vector>
  </TitlesOfParts>
  <Company>Sempra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lmansi</dc:creator>
  <cp:lastModifiedBy>lmansi</cp:lastModifiedBy>
  <dcterms:created xsi:type="dcterms:W3CDTF">2011-06-20T14:02:30Z</dcterms:created>
  <dcterms:modified xsi:type="dcterms:W3CDTF">2011-06-21T22:00:12Z</dcterms:modified>
</cp:coreProperties>
</file>